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unimelbcloud-my.sharepoint.com/personal/a_vecchi_unimelb_edu_au/Documents/NZAu/Public launch_20230419/"/>
    </mc:Choice>
  </mc:AlternateContent>
  <xr:revisionPtr revIDLastSave="13" documentId="13_ncr:1_{12CB075A-662B-4067-A439-55A7F621A36E}" xr6:coauthVersionLast="47" xr6:coauthVersionMax="47" xr10:uidLastSave="{8DBA32F2-27E6-4CBA-B398-C53A54DA52AC}"/>
  <bookViews>
    <workbookView xWindow="-16320" yWindow="-120" windowWidth="16440" windowHeight="28440" activeTab="1" xr2:uid="{00000000-000D-0000-FFFF-FFFF00000000}"/>
  </bookViews>
  <sheets>
    <sheet name="NZAu" sheetId="98" r:id="rId1"/>
    <sheet name="TOC" sheetId="1" r:id="rId2"/>
    <sheet name="1" sheetId="2" r:id="rId3"/>
    <sheet name="2" sheetId="3" r:id="rId4"/>
    <sheet name="3" sheetId="4" r:id="rId5"/>
    <sheet name="4" sheetId="5" r:id="rId6"/>
    <sheet name="5" sheetId="6" r:id="rId7"/>
    <sheet name="6" sheetId="7" r:id="rId8"/>
    <sheet name="7" sheetId="8" r:id="rId9"/>
    <sheet name="8" sheetId="9" r:id="rId10"/>
    <sheet name="9" sheetId="10" r:id="rId11"/>
    <sheet name="10" sheetId="11" r:id="rId12"/>
    <sheet name="11" sheetId="12" r:id="rId13"/>
    <sheet name="12" sheetId="13" r:id="rId14"/>
    <sheet name="13" sheetId="14" r:id="rId15"/>
    <sheet name="14" sheetId="15" r:id="rId16"/>
    <sheet name="15" sheetId="16" r:id="rId17"/>
    <sheet name="16" sheetId="17" r:id="rId18"/>
    <sheet name="17" sheetId="18" r:id="rId19"/>
    <sheet name="18" sheetId="19" r:id="rId20"/>
    <sheet name="19" sheetId="20" r:id="rId21"/>
    <sheet name="20" sheetId="21" r:id="rId22"/>
    <sheet name="21" sheetId="22" r:id="rId23"/>
    <sheet name="22" sheetId="23" r:id="rId24"/>
    <sheet name="23" sheetId="24" r:id="rId25"/>
    <sheet name="24" sheetId="25" r:id="rId26"/>
    <sheet name="25" sheetId="26" r:id="rId27"/>
    <sheet name="26" sheetId="27" r:id="rId28"/>
    <sheet name="27" sheetId="28" r:id="rId29"/>
    <sheet name="28" sheetId="29" r:id="rId30"/>
    <sheet name="29" sheetId="30" r:id="rId31"/>
    <sheet name="30" sheetId="31" r:id="rId32"/>
    <sheet name="31" sheetId="32" r:id="rId33"/>
    <sheet name="32" sheetId="33" r:id="rId34"/>
    <sheet name="33" sheetId="34" r:id="rId35"/>
    <sheet name="34" sheetId="35" r:id="rId36"/>
    <sheet name="35" sheetId="36" r:id="rId37"/>
    <sheet name="36" sheetId="37" r:id="rId38"/>
    <sheet name="37" sheetId="38" r:id="rId39"/>
    <sheet name="38" sheetId="39" r:id="rId40"/>
    <sheet name="39" sheetId="40" r:id="rId41"/>
    <sheet name="40" sheetId="41" r:id="rId42"/>
    <sheet name="41" sheetId="42" r:id="rId43"/>
    <sheet name="42" sheetId="43" r:id="rId44"/>
    <sheet name="43" sheetId="44" r:id="rId45"/>
    <sheet name="44" sheetId="45" r:id="rId46"/>
    <sheet name="45" sheetId="46" r:id="rId47"/>
    <sheet name="46" sheetId="47" r:id="rId48"/>
    <sheet name="47" sheetId="48" r:id="rId49"/>
    <sheet name="48" sheetId="49" r:id="rId50"/>
    <sheet name="49" sheetId="50" r:id="rId51"/>
    <sheet name="50" sheetId="51" r:id="rId52"/>
    <sheet name="51" sheetId="52" r:id="rId53"/>
    <sheet name="52" sheetId="53" r:id="rId54"/>
    <sheet name="53" sheetId="54" r:id="rId55"/>
    <sheet name="54" sheetId="55" r:id="rId56"/>
    <sheet name="55" sheetId="56" r:id="rId57"/>
    <sheet name="56" sheetId="57" r:id="rId58"/>
    <sheet name="57" sheetId="58" r:id="rId59"/>
    <sheet name="58" sheetId="59" r:id="rId60"/>
    <sheet name="59" sheetId="60" r:id="rId61"/>
    <sheet name="60" sheetId="61" r:id="rId62"/>
    <sheet name="61" sheetId="62" r:id="rId63"/>
    <sheet name="62" sheetId="63" r:id="rId64"/>
    <sheet name="63" sheetId="64" r:id="rId65"/>
    <sheet name="64" sheetId="65" r:id="rId66"/>
    <sheet name="65" sheetId="66" r:id="rId67"/>
    <sheet name="66" sheetId="67" r:id="rId68"/>
    <sheet name="67" sheetId="68" r:id="rId69"/>
    <sheet name="68" sheetId="69" r:id="rId70"/>
    <sheet name="69" sheetId="70" r:id="rId71"/>
    <sheet name="70" sheetId="71" r:id="rId72"/>
    <sheet name="71" sheetId="72" r:id="rId73"/>
    <sheet name="72" sheetId="73" r:id="rId74"/>
    <sheet name="73" sheetId="74" r:id="rId75"/>
    <sheet name="74" sheetId="75" r:id="rId76"/>
    <sheet name="75" sheetId="76" r:id="rId77"/>
    <sheet name="76" sheetId="77" r:id="rId78"/>
    <sheet name="77" sheetId="78" r:id="rId79"/>
    <sheet name="78" sheetId="79" r:id="rId80"/>
    <sheet name="79" sheetId="80" r:id="rId81"/>
    <sheet name="80" sheetId="81" r:id="rId82"/>
    <sheet name="81" sheetId="82" r:id="rId83"/>
    <sheet name="82" sheetId="83" r:id="rId84"/>
    <sheet name="83" sheetId="84" r:id="rId85"/>
    <sheet name="84" sheetId="85" r:id="rId86"/>
    <sheet name="85" sheetId="86" r:id="rId87"/>
    <sheet name="86" sheetId="87" r:id="rId88"/>
    <sheet name="87" sheetId="88" r:id="rId89"/>
    <sheet name="88" sheetId="89" r:id="rId90"/>
    <sheet name="89" sheetId="90" r:id="rId91"/>
    <sheet name="90" sheetId="91" r:id="rId92"/>
    <sheet name="91" sheetId="92" r:id="rId93"/>
    <sheet name="92" sheetId="93" r:id="rId94"/>
    <sheet name="93" sheetId="94" r:id="rId95"/>
    <sheet name="94" sheetId="95" r:id="rId96"/>
    <sheet name="95" sheetId="96" r:id="rId97"/>
    <sheet name="96" sheetId="97" r:id="rId9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97" l="1"/>
  <c r="B5" i="96"/>
  <c r="B5" i="95"/>
  <c r="B5" i="94"/>
  <c r="B5" i="93"/>
  <c r="B5" i="92"/>
  <c r="B5" i="91"/>
  <c r="B5" i="90"/>
  <c r="B5" i="89"/>
  <c r="B5" i="88"/>
  <c r="B5" i="87"/>
  <c r="B5" i="86"/>
  <c r="B5" i="85"/>
  <c r="B5" i="84"/>
  <c r="B5" i="83"/>
  <c r="B5" i="82"/>
  <c r="B5" i="81"/>
  <c r="B5" i="80"/>
  <c r="B5" i="79"/>
  <c r="B5" i="78"/>
  <c r="B5" i="77"/>
  <c r="B5" i="76"/>
  <c r="B5" i="75"/>
  <c r="B5" i="74"/>
  <c r="B5" i="73"/>
  <c r="B5" i="72"/>
  <c r="B5" i="71"/>
  <c r="B5" i="70"/>
  <c r="B5" i="69"/>
  <c r="B5" i="68"/>
  <c r="B5" i="67"/>
  <c r="B5" i="66"/>
  <c r="B5" i="65"/>
  <c r="B5" i="64"/>
  <c r="B5" i="63"/>
  <c r="B5" i="62"/>
  <c r="B5" i="61"/>
  <c r="B5" i="60"/>
  <c r="B5" i="59"/>
  <c r="B5" i="58"/>
  <c r="B5" i="57"/>
  <c r="B5" i="56"/>
  <c r="B5" i="55"/>
  <c r="B5" i="54"/>
  <c r="B5" i="53"/>
  <c r="B5" i="52"/>
  <c r="B5" i="51"/>
  <c r="B5" i="50"/>
  <c r="B5" i="49"/>
  <c r="B5" i="48"/>
  <c r="B5" i="47"/>
  <c r="B5" i="46"/>
  <c r="B5" i="45"/>
  <c r="B5" i="44"/>
  <c r="B5" i="43"/>
  <c r="B5" i="42"/>
  <c r="B5" i="41"/>
  <c r="B5" i="40"/>
  <c r="B5" i="39"/>
  <c r="B5" i="38"/>
  <c r="B5" i="37"/>
  <c r="B5" i="36"/>
  <c r="B5" i="35"/>
  <c r="B5" i="34"/>
  <c r="B5" i="33"/>
  <c r="B5" i="32"/>
  <c r="B5" i="31"/>
  <c r="B5" i="30"/>
  <c r="B5" i="29"/>
  <c r="B5" i="28"/>
  <c r="B5" i="27"/>
  <c r="B5" i="26"/>
  <c r="B5" i="25"/>
  <c r="B5" i="24"/>
  <c r="B5" i="23"/>
  <c r="B5" i="22"/>
  <c r="B5" i="21"/>
  <c r="B5" i="20"/>
  <c r="B5" i="19"/>
  <c r="B5" i="18"/>
  <c r="B5" i="17"/>
  <c r="B5" i="16"/>
  <c r="B5" i="15"/>
  <c r="B5" i="14"/>
  <c r="B5" i="13"/>
  <c r="B5" i="12"/>
  <c r="B5" i="11"/>
  <c r="B5" i="10"/>
  <c r="B5" i="9"/>
  <c r="B5" i="8"/>
  <c r="B5" i="7"/>
  <c r="B5" i="6"/>
  <c r="B5" i="5"/>
  <c r="B5" i="4"/>
  <c r="B5" i="3"/>
  <c r="B5" i="2"/>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<sst xmlns="http://schemas.openxmlformats.org/spreadsheetml/2006/main" count="77129" uniqueCount="28727">
  <si>
    <t>Sheet</t>
  </si>
  <si>
    <t>Section</t>
  </si>
  <si>
    <t>Title</t>
  </si>
  <si>
    <t>Unit</t>
  </si>
  <si>
    <t>Overall energy, emissions, and exports</t>
  </si>
  <si>
    <t>Projected domestic and export emissions (Mt-CO2e/year)</t>
  </si>
  <si>
    <t>Mt-CO2e/year</t>
  </si>
  <si>
    <t>Projected primary energy (EJ/year)</t>
  </si>
  <si>
    <t>EJ/year</t>
  </si>
  <si>
    <t>Projected form of exported energy (EJ/year)</t>
  </si>
  <si>
    <t>Projected form of exported energy, by state of export (EJ/year)</t>
  </si>
  <si>
    <t>PILLAR 1: End use energy efficiency and electrification</t>
  </si>
  <si>
    <t>Domestic final energy demand (EJ/year)</t>
  </si>
  <si>
    <t>Domestic and exported final energy demand (EJ/year).</t>
  </si>
  <si>
    <t>Export, EJ/year</t>
  </si>
  <si>
    <t>Domestic final energy demand, by sector (PJ/year)</t>
  </si>
  <si>
    <t>PJ/year</t>
  </si>
  <si>
    <t>Projected growth in domestic final electricity demand, by sector (TWh/year)</t>
  </si>
  <si>
    <t>TWh/year</t>
  </si>
  <si>
    <t>Light-duty vehicle sales share, vehicle stock, and final energy demand (PJ/year).</t>
  </si>
  <si>
    <t>Light-duty vehicle sales share, PJ/year</t>
  </si>
  <si>
    <t>Light-duty vehicle stock, PJ/year</t>
  </si>
  <si>
    <t>Light-duty vehicle final energy demand (PJ/year), PJ/year</t>
  </si>
  <si>
    <t>Light-duty vehicle fuel economy (L/100-km) and tailpipe emissions (g-CO2e/km).</t>
  </si>
  <si>
    <t>Energy-service efficiency, L-gas.-eq./100-vehicle-km</t>
  </si>
  <si>
    <t>Tailpipe emissions, g-CO2e/km</t>
  </si>
  <si>
    <t>Number of light-duty battery EVs (millions), by remoteness of postcode of registration</t>
  </si>
  <si>
    <t>million vehicles</t>
  </si>
  <si>
    <t>Number of non-residential EV charging plugs and their total installed charging capacity (GW)</t>
  </si>
  <si>
    <t>GW</t>
  </si>
  <si>
    <t>Number of non-residential charging plugs by state for E+</t>
  </si>
  <si>
    <t>plugs</t>
  </si>
  <si>
    <t>PILLAR 2: Clean electricity: wind and solar generation, transmission, firm power: 1</t>
  </si>
  <si>
    <t>Projected domestic electricity generation, by technology (TWh/year)</t>
  </si>
  <si>
    <t>Projected 5-year capacity additions to domestic electricity system (ΔGW/5-years)</t>
  </si>
  <si>
    <t>ΔGW/5-years</t>
  </si>
  <si>
    <t>Projected domestic electricity capacity in E+, by technology and state (GW)</t>
  </si>
  <si>
    <t>Projected electricity generation, by end use (TWh/year)</t>
  </si>
  <si>
    <t>Projected export system electricity generation and conversion capacity, by technology (GW), and hydrogen storage (Mt-H2).</t>
  </si>
  <si>
    <t>Generation and Conversion, GW</t>
  </si>
  <si>
    <t>Storage, Mt-H2</t>
  </si>
  <si>
    <t>Projections of inter-regional and export-to-port electricity transmission capacity (GW)</t>
  </si>
  <si>
    <t>PILLAR 2: Clean electricity: wind and solar generation, transmission, firm power: 2</t>
  </si>
  <si>
    <t>Projected domestic electricity capacity, by technology (GW)</t>
  </si>
  <si>
    <t>Projected domestic electricity storage capacity, by technology (GW and GWh).</t>
  </si>
  <si>
    <t>Storage power capacity, GW</t>
  </si>
  <si>
    <t>Storage energy capacity, GWh</t>
  </si>
  <si>
    <t>Projected 2050 domestic load and generation hourly profiles for E+RE+ and E+RE− (GW).</t>
  </si>
  <si>
    <t>Load 2050 E+RE+, GW</t>
  </si>
  <si>
    <t>Load 2050 E+RE–, GW</t>
  </si>
  <si>
    <t>Generation 2050 E+RE+, GW</t>
  </si>
  <si>
    <t>Generation 2050 E+RE–, GW</t>
  </si>
  <si>
    <t>Capacity factors of selected technologies in each modelled region (TWh/year)</t>
  </si>
  <si>
    <t>Gas power – installed capacity (GW), and fuel input (PJ/year).</t>
  </si>
  <si>
    <t>Capacity, GW</t>
  </si>
  <si>
    <t>Fuel input, PJ/year</t>
  </si>
  <si>
    <t>Operational status of existing thermal generation assets in the E+RE− Scenario, Bubble sizes scale with asset capacity (GW)</t>
  </si>
  <si>
    <t>Gas generation capacity (left, GW) and schedule of brownfield and greenfield site development for new generation capacity (right), Coloured by site type, and for the E+RE+ and E+RE− Scenarios.</t>
  </si>
  <si>
    <t>MAPS E+RE+, GW</t>
  </si>
  <si>
    <t>MAPS E+RE–, GW</t>
  </si>
  <si>
    <t>Capacity Variation, GW</t>
  </si>
  <si>
    <t>Installed Capacity, GW</t>
  </si>
  <si>
    <t>PILLAR 3: Zero-carbon fuels and feedstocks (including bioenergy)</t>
  </si>
  <si>
    <t>Projected hydrogen supply, by technology (Mt-H2/year)</t>
  </si>
  <si>
    <t>Mt-H2/year</t>
  </si>
  <si>
    <t>Projected hydrogen use, by sector/technology (Mt-H2/year).</t>
  </si>
  <si>
    <t>Domestic, Mt-H2/year</t>
  </si>
  <si>
    <t>Export, Mt-H2/year</t>
  </si>
  <si>
    <t>Projected capacity of underground hydrogen storage, by region (Mt-H2)</t>
  </si>
  <si>
    <t>Mt-H2</t>
  </si>
  <si>
    <t>Projections of inter-regional and export-to-port hydrogen transmission capacity (Mt-H2/year)</t>
  </si>
  <si>
    <t>Source of methane gas into pipelines (PJ/year)</t>
  </si>
  <si>
    <t>Demand for methane, by use/sector (PJ/year)</t>
  </si>
  <si>
    <t>Projected biomass use, by sector/technology (PJ/year)</t>
  </si>
  <si>
    <t>2050 biomass resource availability (PJ/year)</t>
  </si>
  <si>
    <t>Number of bioenergy conversion facilities, E+ 2050</t>
  </si>
  <si>
    <t>facilities</t>
  </si>
  <si>
    <t>Projected aviation fuel supply, by source (PJ/year)</t>
  </si>
  <si>
    <t>PILLAR 4: CO2 capture, transport, utilisation and storage</t>
  </si>
  <si>
    <t>Projected CO2 supply, by technology _x000B_(Mt-CO2/year)</t>
  </si>
  <si>
    <t>Projected CO2 end use/destination _x000B_(Mt-CO2/year)</t>
  </si>
  <si>
    <t>Projected CO2 sequestration (Mt-CO2/year)</t>
  </si>
  <si>
    <t>Projected CO2 transmission capacity (Mt-CO2/year)</t>
  </si>
  <si>
    <t>Projected direct air capture capacity, by state/territory (Mt-CO2/year)</t>
  </si>
  <si>
    <t>PILLARS 5&amp;6: Non-CO2 emissions and land sinks</t>
  </si>
  <si>
    <t>Historical and projected Agriculture; Land Use, Land Use Change and Forestry; and Waste sector GHG emissions (Mt-CO2e/year), by State/Territory, UNFCCC category, and GHG</t>
  </si>
  <si>
    <t>Projected annual rate (ha/year) and cumulative area (ha) of new tree planting on agricultural land.</t>
  </si>
  <si>
    <t>ha/year;ha</t>
  </si>
  <si>
    <t>Downscaled 5.1 million hectares of farmland afforestation (thousand ha total).</t>
  </si>
  <si>
    <t>thousand ha total</t>
  </si>
  <si>
    <t>General insights: System costs and capital</t>
  </si>
  <si>
    <t>Levelised domestic energy supply cost ($ billion/year)</t>
  </si>
  <si>
    <t>$ billion /year</t>
  </si>
  <si>
    <t>Levelised total domestic system cost ($ billion/year)</t>
  </si>
  <si>
    <t>Net Present Value (NPV) of domestic energy system cost,  2020 to 2050 ($ trillion, 2.7% discount rate)</t>
  </si>
  <si>
    <t>$ trillion</t>
  </si>
  <si>
    <t>Levelised domestic energy supply costs as share of GDP (%GDP)</t>
  </si>
  <si>
    <t>%GDP</t>
  </si>
  <si>
    <t>Levelised total domestic energy system costs as share of GDP (%GDP)</t>
  </si>
  <si>
    <t>Levelised export system cost ($ billion/year)</t>
  </si>
  <si>
    <t>Average annual export cost ($/GJ)</t>
  </si>
  <si>
    <t>$/GJ</t>
  </si>
  <si>
    <t>Net Present Value (NPV) of export energy system cost, 2020 to 2060, ($ trillion, 2.7% discount rate)</t>
  </si>
  <si>
    <t>Net levelised export system cost, relative to REF, by cost components ($ billion/year)</t>
  </si>
  <si>
    <t>Average domestic cost of abatement ($/t-CO2e)</t>
  </si>
  <si>
    <t>$/t-CO2e</t>
  </si>
  <si>
    <t>Average export cost of abatement ($/t-CO2e)</t>
  </si>
  <si>
    <t>Cumulative supply-side capital committed by year, for all sectors ($ billion)</t>
  </si>
  <si>
    <t>$ billion</t>
  </si>
  <si>
    <t>Cumulative supply-side capital committed by year, for clean electricity ($ billion)</t>
  </si>
  <si>
    <t>Cumulative supply-side capital committed by year, for clean fuels ($ billion)</t>
  </si>
  <si>
    <t>Cumulative supply-side capital committed by year, for industry decarbonisation and direct air capture ($ billion)</t>
  </si>
  <si>
    <t>General insights: Employment</t>
  </si>
  <si>
    <t>Gross jobs by Scenario for the domestic (left) and export (right) energy systems (Full Time Equivalent (FTE) jobs).</t>
  </si>
  <si>
    <t>Full Time Equivalents (FTE) jobs</t>
  </si>
  <si>
    <t>Net employment (relative to REF), by technology (Full Time Equivalents (FTE)).</t>
  </si>
  <si>
    <t>Gross jobs by type (stage in project lifecycle) (Full Time Equivalent (FTE) jobs).</t>
  </si>
  <si>
    <t>Gross jobs by level of education (Full Time Equivalent (FTE) jobs).</t>
  </si>
  <si>
    <t>Proportion of projected workforce employed in energy sector by state (Percentage of workforce working in energy sector)</t>
  </si>
  <si>
    <t>% workforce</t>
  </si>
  <si>
    <t>General insights: Water</t>
  </si>
  <si>
    <t>Annual total water consumption (indexed), Water value in 2020 (1,528 GL) indexed at 100</t>
  </si>
  <si>
    <t>index</t>
  </si>
  <si>
    <t>Total water consumption in 2060 (GL), showing Haber Bosch, ATR+CC, Electrolysis and DAC</t>
  </si>
  <si>
    <t>GL</t>
  </si>
  <si>
    <t>Fresh water consumption, by State (GL) and change in fresh water (indexed at 100 using 2020 GL).</t>
  </si>
  <si>
    <t>consumption, GL</t>
  </si>
  <si>
    <t>change, index</t>
  </si>
  <si>
    <t>General insights: Fossil fuel industries</t>
  </si>
  <si>
    <t>Evolution over time of TDR in conventional natural gas basins for the E+RE− Scenario. TDR &amp; % of initital TDR</t>
  </si>
  <si>
    <t>PJ;%</t>
  </si>
  <si>
    <t>Phase out of black coal mines in the E+RE+ Scenario</t>
  </si>
  <si>
    <t>status</t>
  </si>
  <si>
    <t>SENSITIVITIES KEY RESULTS: What is required for faster emissions reduction?</t>
  </si>
  <si>
    <t>Projected domestic electricity generation capacity by technology (GW)</t>
  </si>
  <si>
    <t>Projected 5-year capacity additions to export energy system (ΔGW/5-years)</t>
  </si>
  <si>
    <t>SENSITIVITIES KEY RESULTS: Could nuclear energy play a role?</t>
  </si>
  <si>
    <t>Projected domestic firm electric &amp; storage capacity by technology (GW)</t>
  </si>
  <si>
    <t>SENSITIVITIES KEY RESULTS: Is transmission expansion critical?</t>
  </si>
  <si>
    <t>Projected domestic electricity system capacity (left) and annual generation (right), by technology (GW and TWh/year)</t>
  </si>
  <si>
    <t>electric system capacity, GW</t>
  </si>
  <si>
    <t>annual generation, TWh/year</t>
  </si>
  <si>
    <t>SENSITIVITIES KEY RESULTS: What if the land CO2 sink expands?</t>
  </si>
  <si>
    <t xml:space="preserve">GHG emissions trajectory for the combined land sector (agriculture, waste and LULUCF) used in Land+ sensitivity, showing modest levels of emissions removal (Mt-CO2e/year)
</t>
  </si>
  <si>
    <t>Projected domestic emissions (Mt-CO2e/year)</t>
  </si>
  <si>
    <t>SENSITIVITIES KEY RESULTS: What if projected solar PV cost reductions are not realised?</t>
  </si>
  <si>
    <t>Projected domestic electricity system capacity, by technology (GW)</t>
  </si>
  <si>
    <t>SENSITIVITIES KEY RESULTS: Could energy exports be more evenly distributed around the nation?</t>
  </si>
  <si>
    <t>Projected exported energy form in the E+ Scenario/Sensitivities, by state of export (EJ/year)</t>
  </si>
  <si>
    <t>Projected primary energy serving exports in the E+ Scenario/Sensitivities, by state of export (EJ/year).</t>
  </si>
  <si>
    <t>SENSITIVITIES KEY RESULTS: What is the impact of altering geological sequestration potential?</t>
  </si>
  <si>
    <t>Projected exported energy form (EJ/year)</t>
  </si>
  <si>
    <t>REF</t>
  </si>
  <si>
    <t>E+</t>
  </si>
  <si>
    <t>E+RE+</t>
  </si>
  <si>
    <t>E+RE−</t>
  </si>
  <si>
    <t>E−</t>
  </si>
  <si>
    <t>E+ONS</t>
  </si>
  <si>
    <t>2020</t>
  </si>
  <si>
    <t>2025</t>
  </si>
  <si>
    <t>2030</t>
  </si>
  <si>
    <t>2035</t>
  </si>
  <si>
    <t>2040</t>
  </si>
  <si>
    <t>2045</t>
  </si>
  <si>
    <t>2050</t>
  </si>
  <si>
    <t>2055</t>
  </si>
  <si>
    <t>2060</t>
  </si>
  <si>
    <t>Domestic</t>
  </si>
  <si>
    <t>Fugitives</t>
  </si>
  <si>
    <t>54.473565302800019</t>
  </si>
  <si>
    <t>54.305401850449961</t>
  </si>
  <si>
    <t>54.628527277020055</t>
  </si>
  <si>
    <t>53.38792799413001</t>
  </si>
  <si>
    <t>49.569523559309964</t>
  </si>
  <si>
    <t>47.311294240210017</t>
  </si>
  <si>
    <t>43.88301775920992</t>
  </si>
  <si>
    <t>43.186969292340002</t>
  </si>
  <si>
    <t>43.099726667740029</t>
  </si>
  <si>
    <t>54.39020276326017</t>
  </si>
  <si>
    <t>53.286726741389991</t>
  </si>
  <si>
    <t>50.741005111610093</t>
  </si>
  <si>
    <t>49.196112615800004</t>
  </si>
  <si>
    <t>40.435587243360089</t>
  </si>
  <si>
    <t>30.679477535919979</t>
  </si>
  <si>
    <t>15.81734071136</t>
  </si>
  <si>
    <t>10.93575319142</t>
  </si>
  <si>
    <t>3.6191041064799991</t>
  </si>
  <si>
    <t>54.390533775660025</t>
  </si>
  <si>
    <t>53.185854430330082</t>
  </si>
  <si>
    <t>51.113923924719955</t>
  </si>
  <si>
    <t>42.322974923239968</t>
  </si>
  <si>
    <t>34.304725824060064</t>
  </si>
  <si>
    <t>25.819390753659992</t>
  </si>
  <si>
    <t>8.8156970674899977</t>
  </si>
  <si>
    <t>3.9156860278799996</t>
  </si>
  <si>
    <t>4.6859999999999386E-7</t>
  </si>
  <si>
    <t>54.389972840640034</t>
  </si>
  <si>
    <t>53.287639958529965</t>
  </si>
  <si>
    <t>51.280686257809961</t>
  </si>
  <si>
    <t>59.907693623019988</t>
  </si>
  <si>
    <t>67.027066900860092</t>
  </si>
  <si>
    <t>66.699393771920015</t>
  </si>
  <si>
    <t>60.116979648410009</t>
  </si>
  <si>
    <t>55.310641067610028</t>
  </si>
  <si>
    <t>54.817001075989978</t>
  </si>
  <si>
    <t>54.387643396350114</t>
  </si>
  <si>
    <t>53.209672600329853</t>
  </si>
  <si>
    <t>50.340099758069911</t>
  </si>
  <si>
    <t>46.935287059010051</t>
  </si>
  <si>
    <t>37.094194306740015</t>
  </si>
  <si>
    <t>25.726013207899978</t>
  </si>
  <si>
    <t>10.202757411849996</t>
  </si>
  <si>
    <t>5.5463078334800029</t>
  </si>
  <si>
    <t>1.2588670393700006</t>
  </si>
  <si>
    <t>54.389835523889971</t>
  </si>
  <si>
    <t>53.255186418590007</t>
  </si>
  <si>
    <t>50.914305142440071</t>
  </si>
  <si>
    <t>48.971583800640033</t>
  </si>
  <si>
    <t>41.969153089479953</t>
  </si>
  <si>
    <t>30.763128263290039</t>
  </si>
  <si>
    <t>19.198113568650005</t>
  </si>
  <si>
    <t>14.340586101270004</t>
  </si>
  <si>
    <t>3.4841953012800033</t>
  </si>
  <si>
    <t>Natural gas</t>
  </si>
  <si>
    <t>118.71257601224303</t>
  </si>
  <si>
    <t>121.52986055789327</t>
  </si>
  <si>
    <t>127.82024461523005</t>
  </si>
  <si>
    <t>135.21597105872596</t>
  </si>
  <si>
    <t>139.11056419447738</t>
  </si>
  <si>
    <t>140.92816159113244</t>
  </si>
  <si>
    <t>142.67648077712172</t>
  </si>
  <si>
    <t>142.49363880500525</t>
  </si>
  <si>
    <t>143.79226515348714</t>
  </si>
  <si>
    <t>118.56389816348606</t>
  </si>
  <si>
    <t>125.51746585389166</t>
  </si>
  <si>
    <t>113.25459939070869</t>
  </si>
  <si>
    <t>175.03644177869381</t>
  </si>
  <si>
    <t>153.79113485750656</t>
  </si>
  <si>
    <t>104.28095515962841</t>
  </si>
  <si>
    <t>49.034576231758294</t>
  </si>
  <si>
    <t>49.106839879582267</t>
  </si>
  <si>
    <t>58.678502285752714</t>
  </si>
  <si>
    <t>118.58361417547323</t>
  </si>
  <si>
    <t>122.10876639520362</t>
  </si>
  <si>
    <t>108.62070882898863</t>
  </si>
  <si>
    <t>85.443300665705621</t>
  </si>
  <si>
    <t>78.217975820457468</t>
  </si>
  <si>
    <t>58.095362596464803</t>
  </si>
  <si>
    <t>20.36133017387489</t>
  </si>
  <si>
    <t>20.105702914967562</t>
  </si>
  <si>
    <t>2.9443829759999995E-8</t>
  </si>
  <si>
    <t>118.51786787366248</t>
  </si>
  <si>
    <t>130.4345949765634</t>
  </si>
  <si>
    <t>118.74008910681334</t>
  </si>
  <si>
    <t>308.29012918313089</t>
  </si>
  <si>
    <t>512.52147065941915</t>
  </si>
  <si>
    <t>586.31060501601587</t>
  </si>
  <si>
    <t>608.99903954622732</t>
  </si>
  <si>
    <t>647.41616423177129</t>
  </si>
  <si>
    <t>798.90004708631841</t>
  </si>
  <si>
    <t>118.56851903504248</t>
  </si>
  <si>
    <t>124.46278290708901</t>
  </si>
  <si>
    <t>107.85629790373692</t>
  </si>
  <si>
    <t>139.16330165434073</t>
  </si>
  <si>
    <t>83.603350771944505</t>
  </si>
  <si>
    <t>44.30004835240387</t>
  </si>
  <si>
    <t>9.7044786656119193</t>
  </si>
  <si>
    <t>11.249122328794643</t>
  </si>
  <si>
    <t>25.962819216600877</t>
  </si>
  <si>
    <t>118.55257921414163</t>
  </si>
  <si>
    <t>125.93499783885818</t>
  </si>
  <si>
    <t>130.05949533219567</t>
  </si>
  <si>
    <t>167.65116477114165</t>
  </si>
  <si>
    <t>151.47076727054068</t>
  </si>
  <si>
    <t>104.57499193021582</t>
  </si>
  <si>
    <t>52.336748634661205</t>
  </si>
  <si>
    <t>54.459452994145202</t>
  </si>
  <si>
    <t>58.730864368753991</t>
  </si>
  <si>
    <t>Oil &amp; oil products</t>
  </si>
  <si>
    <t>179.40539505631619</t>
  </si>
  <si>
    <t>196.5001171414508</t>
  </si>
  <si>
    <t>210.62145972287996</t>
  </si>
  <si>
    <t>219.17516736192616</t>
  </si>
  <si>
    <t>225.73686769095985</t>
  </si>
  <si>
    <t>228.85533776196925</t>
  </si>
  <si>
    <t>231.26535593486403</t>
  </si>
  <si>
    <t>235.0577128739788</t>
  </si>
  <si>
    <t>241.58213489138777</t>
  </si>
  <si>
    <t>179.22602217913055</t>
  </si>
  <si>
    <t>190.5390110287448</t>
  </si>
  <si>
    <t>179.13169060791776</t>
  </si>
  <si>
    <t>150.65972896884716</t>
  </si>
  <si>
    <t>111.80787545641782</t>
  </si>
  <si>
    <t>77.375380754735701</t>
  </si>
  <si>
    <t>51.533439032330271</t>
  </si>
  <si>
    <t>55.262295417130161</t>
  </si>
  <si>
    <t>51.876202327497637</t>
  </si>
  <si>
    <t>179.22582609686762</t>
  </si>
  <si>
    <t>190.5725866322951</t>
  </si>
  <si>
    <t>179.18828510816982</t>
  </si>
  <si>
    <t>147.68255670499966</t>
  </si>
  <si>
    <t>109.09743927415482</t>
  </si>
  <si>
    <t>64.208963054123927</t>
  </si>
  <si>
    <t>1.6328995200000005E-8</t>
  </si>
  <si>
    <t>1.8451238400000001E-8</t>
  </si>
  <si>
    <t>3.17910528E-8</t>
  </si>
  <si>
    <t>179.2257586658242</t>
  </si>
  <si>
    <t>190.49651436513116</t>
  </si>
  <si>
    <t>179.16778524280699</t>
  </si>
  <si>
    <t>155.95015995768239</t>
  </si>
  <si>
    <t>125.15797452471145</t>
  </si>
  <si>
    <t>95.137502289449969</t>
  </si>
  <si>
    <t>80.585436434892614</t>
  </si>
  <si>
    <t>77.16367335356496</t>
  </si>
  <si>
    <t>76.547956300828304</t>
  </si>
  <si>
    <t>179.30285014216958</t>
  </si>
  <si>
    <t>193.29355878924821</t>
  </si>
  <si>
    <t>195.19083841400109</t>
  </si>
  <si>
    <t>193.10850671307014</t>
  </si>
  <si>
    <t>179.63100438978185</t>
  </si>
  <si>
    <t>135.55307028585798</t>
  </si>
  <si>
    <t>92.706022192023255</t>
  </si>
  <si>
    <t>93.665022457709554</t>
  </si>
  <si>
    <t>77.725907964948988</t>
  </si>
  <si>
    <t>179.2270257362874</t>
  </si>
  <si>
    <t>190.54965361929453</t>
  </si>
  <si>
    <t>179.36560296963052</t>
  </si>
  <si>
    <t>149.66053516499557</t>
  </si>
  <si>
    <t>112.45732372066686</t>
  </si>
  <si>
    <t>77.828507041006262</t>
  </si>
  <si>
    <t>46.000564962682986</t>
  </si>
  <si>
    <t>47.577052556859115</t>
  </si>
  <si>
    <t>51.934975342920126</t>
  </si>
  <si>
    <t>Brown coal</t>
  </si>
  <si>
    <t>41.792285784186603</t>
  </si>
  <si>
    <t>34.666942619567465</t>
  </si>
  <si>
    <t>29.039411327290974</t>
  </si>
  <si>
    <t>29.121535871168966</t>
  </si>
  <si>
    <t>29.121551675165961</t>
  </si>
  <si>
    <t>28.591618241929542</t>
  </si>
  <si>
    <t>1.2520381363935968</t>
  </si>
  <si>
    <t>1.2532116316764099</t>
  </si>
  <si>
    <t>1.2076890479467182</t>
  </si>
  <si>
    <t>41.828627971780548</t>
  </si>
  <si>
    <t>5.1982874253535677E-2</t>
  </si>
  <si>
    <t>4.4639014230030194E-2</t>
  </si>
  <si>
    <t>3.0610786482035999E-2</t>
  </si>
  <si>
    <t>1.6043732254948331E-2</t>
  </si>
  <si>
    <t>1.4007466666202386E-3</t>
  </si>
  <si>
    <t>9.1899908326224019E-4</t>
  </si>
  <si>
    <t>9.3303052062696195E-4</t>
  </si>
  <si>
    <t>1.059051726129604E-3</t>
  </si>
  <si>
    <t>41.828630034141426</t>
  </si>
  <si>
    <t>2.3379002470864854</t>
  </si>
  <si>
    <t>4.5149496750424796E-2</t>
  </si>
  <si>
    <t>3.0446984560729744E-2</t>
  </si>
  <si>
    <t>1.3319162969851471E-2</t>
  </si>
  <si>
    <t>7.7197231418255866E-4</t>
  </si>
  <si>
    <t>3.4808721119999983E-8</t>
  </si>
  <si>
    <t>3.9023866079999955E-8</t>
  </si>
  <si>
    <t>4.4931148559999992E-8</t>
  </si>
  <si>
    <t>41.828629683700036</t>
  </si>
  <si>
    <t>4.9816667462289937E-2</t>
  </si>
  <si>
    <t>4.4541509142175958E-2</t>
  </si>
  <si>
    <t>3.0507786972991478E-2</t>
  </si>
  <si>
    <t>1.5982499718892065E-2</t>
  </si>
  <si>
    <t>1.3882482045230382E-3</t>
  </si>
  <si>
    <t>4.0450294979755249E-3</t>
  </si>
  <si>
    <t>1.6495806828864958E-2</t>
  </si>
  <si>
    <t>1.6523603443560238E-2</t>
  </si>
  <si>
    <t>41.827964991053818</t>
  </si>
  <si>
    <t>0.40900156467466869</t>
  </si>
  <si>
    <t>5.1373390657240822E-2</t>
  </si>
  <si>
    <t>1.7505476334947555E-2</t>
  </si>
  <si>
    <t>1.939817029677846E-3</t>
  </si>
  <si>
    <t>1.3716022174427524E-2</t>
  </si>
  <si>
    <t>9.4099177434456161E-3</t>
  </si>
  <si>
    <t>1.0645506775874149E-2</t>
  </si>
  <si>
    <t>1.070636081690665E-2</t>
  </si>
  <si>
    <t>41.828479414187548</t>
  </si>
  <si>
    <t>5.7772112716890013E-2</t>
  </si>
  <si>
    <t>4.6007032792023443E-2</t>
  </si>
  <si>
    <t>2.3954778512907181E-2</t>
  </si>
  <si>
    <t>5.5519956728625457E-3</t>
  </si>
  <si>
    <t>1.1169912916440031E-3</t>
  </si>
  <si>
    <t>7.0267522971456133E-4</t>
  </si>
  <si>
    <t>7.8146941743719963E-4</t>
  </si>
  <si>
    <t>1.3777051103445593E-3</t>
  </si>
  <si>
    <t>Black coal</t>
  </si>
  <si>
    <t>116.39359102805824</t>
  </si>
  <si>
    <t>102.24246723267485</t>
  </si>
  <si>
    <t>105.99724121741269</t>
  </si>
  <si>
    <t>103.18252904707211</t>
  </si>
  <si>
    <t>100.05132809484554</t>
  </si>
  <si>
    <t>86.273506533865501</t>
  </si>
  <si>
    <t>81.013518390731164</t>
  </si>
  <si>
    <t>71.018358758106544</t>
  </si>
  <si>
    <t>70.2475798420638</t>
  </si>
  <si>
    <t>116.9095789371076</t>
  </si>
  <si>
    <t>62.951173063657521</t>
  </si>
  <si>
    <t>20.986983698550485</t>
  </si>
  <si>
    <t>11.709260271507738</t>
  </si>
  <si>
    <t>4.6496625756447658</t>
  </si>
  <si>
    <t>2.6796068022356558</t>
  </si>
  <si>
    <t>2.8719424248237928</t>
  </si>
  <si>
    <t>3.1388689126027645</t>
  </si>
  <si>
    <t>3.4451320272955797</t>
  </si>
  <si>
    <t>116.89107264359998</t>
  </si>
  <si>
    <t>63.113423999914744</t>
  </si>
  <si>
    <t>25.797529932457905</t>
  </si>
  <si>
    <t>11.695420332920321</t>
  </si>
  <si>
    <t>4.6349054270958732</t>
  </si>
  <si>
    <t>1.7026178654105291</t>
  </si>
  <si>
    <t>2.8902882926309417</t>
  </si>
  <si>
    <t>3.102633544741181</t>
  </si>
  <si>
    <t>1.9368148031999952E-5</t>
  </si>
  <si>
    <t>116.96829174487746</t>
  </si>
  <si>
    <t>56.715656687136679</t>
  </si>
  <si>
    <t>20.405900909739756</t>
  </si>
  <si>
    <t>12.223695210180251</t>
  </si>
  <si>
    <t>5.1383703314934266</t>
  </si>
  <si>
    <t>2.6858861005602228</t>
  </si>
  <si>
    <t>2.8835584760513351</t>
  </si>
  <si>
    <t>3.1428064381304193</t>
  </si>
  <si>
    <t>3.4432515544550624</t>
  </si>
  <si>
    <t>116.89185489491813</t>
  </si>
  <si>
    <t>61.20663723233119</t>
  </si>
  <si>
    <t>21.663340116757382</t>
  </si>
  <si>
    <t>14.920104020658036</t>
  </si>
  <si>
    <t>10.391902710171674</t>
  </si>
  <si>
    <t>9.4342709726556535</t>
  </si>
  <si>
    <t>6.6104454906035057</t>
  </si>
  <si>
    <t>7.9472727493819448</t>
  </si>
  <si>
    <t>12.662081486799345</t>
  </si>
  <si>
    <t>116.95259239960534</t>
  </si>
  <si>
    <t>61.176540528200071</t>
  </si>
  <si>
    <t>20.359453132340526</t>
  </si>
  <si>
    <t>12.576112561115002</t>
  </si>
  <si>
    <t>4.519023568261237</t>
  </si>
  <si>
    <t>1.8698047061667671</t>
  </si>
  <si>
    <t>1.7423574414637031</t>
  </si>
  <si>
    <t>2.0529770918217638</t>
  </si>
  <si>
    <t>3.4686049838999717</t>
  </si>
  <si>
    <t>Non-energy &amp; land</t>
  </si>
  <si>
    <t>123.14695639484007</t>
  </si>
  <si>
    <t>122.41239549411003</t>
  </si>
  <si>
    <t>121.16062590189006</t>
  </si>
  <si>
    <t>121.05101301759004</t>
  </si>
  <si>
    <t>118.43059507870007</t>
  </si>
  <si>
    <t>117.31578420665006</t>
  </si>
  <si>
    <t>116.26993101985011</t>
  </si>
  <si>
    <t>117.09205530568008</t>
  </si>
  <si>
    <t>117.83662056053006</t>
  </si>
  <si>
    <t>123.47562638884007</t>
  </si>
  <si>
    <t>107.15763870577004</t>
  </si>
  <si>
    <t>79.124681467390005</t>
  </si>
  <si>
    <t>68.816329620149972</t>
  </si>
  <si>
    <t>57.288935570219991</t>
  </si>
  <si>
    <t>46.302026613449961</t>
  </si>
  <si>
    <t>35.37966538269</t>
  </si>
  <si>
    <t>36.201789668520021</t>
  </si>
  <si>
    <t>36.946354923370016</t>
  </si>
  <si>
    <t>107.15763870577007</t>
  </si>
  <si>
    <t>79.124681467390019</t>
  </si>
  <si>
    <t>68.816329620149943</t>
  </si>
  <si>
    <t>57.288935570219998</t>
  </si>
  <si>
    <t>46.302026613449982</t>
  </si>
  <si>
    <t>35.379665382689979</t>
  </si>
  <si>
    <t>36.201789668520007</t>
  </si>
  <si>
    <t>36.946354923370009</t>
  </si>
  <si>
    <t>123.47562638884004</t>
  </si>
  <si>
    <t>68.816329620149958</t>
  </si>
  <si>
    <t>57.288935570219977</t>
  </si>
  <si>
    <t>46.302026613449947</t>
  </si>
  <si>
    <t>35.379665382689964</t>
  </si>
  <si>
    <t>36.201789668519986</t>
  </si>
  <si>
    <t>36.946354923369981</t>
  </si>
  <si>
    <t>Geologic sequestration</t>
  </si>
  <si>
    <t>-5.6512315E-4</t>
  </si>
  <si>
    <t>-1.0943303400000003E-3</t>
  </si>
  <si>
    <t>-4.547954079000005E-2</t>
  </si>
  <si>
    <t>-0.17633770071000021</t>
  </si>
  <si>
    <t>-0.41938950344999992</t>
  </si>
  <si>
    <t>-0.72507161716000024</t>
  </si>
  <si>
    <t>-0.91795889214999926</t>
  </si>
  <si>
    <t>-0.91426023069000018</t>
  </si>
  <si>
    <t>-0.87264358613000004</t>
  </si>
  <si>
    <t>-2.8803278900000001E-3</t>
  </si>
  <si>
    <t>-1.5737010964499996</t>
  </si>
  <si>
    <t>-11.951200056869993</t>
  </si>
  <si>
    <t>-130.8040837850194</t>
  </si>
  <si>
    <t>-149.99999896622964</t>
  </si>
  <si>
    <t>-149.99999777738986</t>
  </si>
  <si>
    <t>-149.9999995535004</t>
  </si>
  <si>
    <t>-149.99999939797038</t>
  </si>
  <si>
    <t>-149.99997165060924</t>
  </si>
  <si>
    <t>-1.7470209999999998E-5</t>
  </si>
  <si>
    <t>-0.54587404408999962</t>
  </si>
  <si>
    <t>-12.59837405397993</t>
  </si>
  <si>
    <t>-31.346595609759898</t>
  </si>
  <si>
    <t>-65.569560042749998</t>
  </si>
  <si>
    <t>-84.813020403390183</t>
  </si>
  <si>
    <t>-62.789843031539981</t>
  </si>
  <si>
    <t>-58.716054298609855</t>
  </si>
  <si>
    <t>-32.379992946930045</t>
  </si>
  <si>
    <t>-2.7827216100000008E-3</t>
  </si>
  <si>
    <t>-0.21156589032999987</t>
  </si>
  <si>
    <t>-17.433585268159952</t>
  </si>
  <si>
    <t>-280.57421486134598</t>
  </si>
  <si>
    <t>-549.16196847322908</t>
  </si>
  <si>
    <t>-685.81807410626084</t>
  </si>
  <si>
    <t>-783.33116895560295</t>
  </si>
  <si>
    <t>-814.60787163558928</t>
  </si>
  <si>
    <t>-966.10475253089987</t>
  </si>
  <si>
    <t>-7.9733330400000007E-3</t>
  </si>
  <si>
    <t>-1.8088226318200009</t>
  </si>
  <si>
    <t>-22.912762932860062</t>
  </si>
  <si>
    <t>-138.31629309434771</t>
  </si>
  <si>
    <t>-150.00001122140984</t>
  </si>
  <si>
    <t>-150.00001058823108</t>
  </si>
  <si>
    <t>-150.00001184842134</t>
  </si>
  <si>
    <t>-150.00002395797839</t>
  </si>
  <si>
    <t>-150.00000685890785</t>
  </si>
  <si>
    <t>-5.9292103599999984E-3</t>
  </si>
  <si>
    <t>-0.20144025313000014</t>
  </si>
  <si>
    <t>-28.544563558590038</t>
  </si>
  <si>
    <t>-123.0552809600096</t>
  </si>
  <si>
    <t>-149.72179142777026</t>
  </si>
  <si>
    <t>-149.99999578669983</t>
  </si>
  <si>
    <t>-149.99999923025075</t>
  </si>
  <si>
    <t>-149.99999518557922</t>
  </si>
  <si>
    <t>-149.99998028251937</t>
  </si>
  <si>
    <t>Product &amp; bunkering</t>
  </si>
  <si>
    <t>-4.4485152259699996</t>
  </si>
  <si>
    <t>-4.6326523992900004</t>
  </si>
  <si>
    <t>-4.7565539274499997</t>
  </si>
  <si>
    <t>-4.8810416219299997</t>
  </si>
  <si>
    <t>-5.0058529214200007</t>
  </si>
  <si>
    <t>-5.1306968630599998</t>
  </si>
  <si>
    <t>-5.2552520711700001</t>
  </si>
  <si>
    <t>-5.379164166999999</t>
  </si>
  <si>
    <t>-5.5020435032800004</t>
  </si>
  <si>
    <t>-4.5969498495700005</t>
  </si>
  <si>
    <t>-4.6252209082700002</t>
  </si>
  <si>
    <t>-4.6444148083699996</t>
  </si>
  <si>
    <t>-4.6535319263900004</t>
  </si>
  <si>
    <t>-4.6514942905599996</t>
  </si>
  <si>
    <t>-4.6371401420899998</t>
  </si>
  <si>
    <t>-4.6092183159199998</t>
  </si>
  <si>
    <t>-4.56638193627</t>
  </si>
  <si>
    <t>Export</t>
  </si>
  <si>
    <t>209.68347756820998</t>
  </si>
  <si>
    <t>209.68340240623996</t>
  </si>
  <si>
    <t>209.68331822358999</t>
  </si>
  <si>
    <t>209.68319973459</t>
  </si>
  <si>
    <t>209.68292748782</t>
  </si>
  <si>
    <t>209.68277591697</t>
  </si>
  <si>
    <t>209.68265291919994</t>
  </si>
  <si>
    <t>209.68251166328</t>
  </si>
  <si>
    <t>209.68246990320998</t>
  </si>
  <si>
    <t>209.68347759020998</t>
  </si>
  <si>
    <t>209.68344198775998</t>
  </si>
  <si>
    <t>209.68347421448999</t>
  </si>
  <si>
    <t>183.02156211674</t>
  </si>
  <si>
    <t>182.50133953477001</t>
  </si>
  <si>
    <t>175.61963819414001</t>
  </si>
  <si>
    <t>112.17929859936001</t>
  </si>
  <si>
    <t>111.67204125058001</t>
  </si>
  <si>
    <t>0</t>
  </si>
  <si>
    <t>209.683477579</t>
  </si>
  <si>
    <t>209.68344189345999</t>
  </si>
  <si>
    <t>209.68347430164999</t>
  </si>
  <si>
    <t>185.29290615744003</t>
  </si>
  <si>
    <t>185.27336991620001</t>
  </si>
  <si>
    <t>164.13201846984998</t>
  </si>
  <si>
    <t>43.506088270170004</t>
  </si>
  <si>
    <t>43.761707231029995</t>
  </si>
  <si>
    <t>209.68347758528</t>
  </si>
  <si>
    <t>209.66746082687001</t>
  </si>
  <si>
    <t>209.68347517888998</t>
  </si>
  <si>
    <t>189.20203590951002</t>
  </si>
  <si>
    <t>187.43382630146999</t>
  </si>
  <si>
    <t>185.91781024965002</t>
  </si>
  <si>
    <t>185.38474806223999</t>
  </si>
  <si>
    <t>181.76231589116</t>
  </si>
  <si>
    <t>209.68347760093002</t>
  </si>
  <si>
    <t>209.68316799114001</t>
  </si>
  <si>
    <t>209.68275831737998</t>
  </si>
  <si>
    <t>187.82119503651001</t>
  </si>
  <si>
    <t>145.82336129031998</t>
  </si>
  <si>
    <t>104.98096409074999</t>
  </si>
  <si>
    <t>4.4670153424899999</t>
  </si>
  <si>
    <t>5.1362809390700015</t>
  </si>
  <si>
    <t>209.68347757383998</t>
  </si>
  <si>
    <t>209.66736500811999</t>
  </si>
  <si>
    <t>192.89992622846998</t>
  </si>
  <si>
    <t>185.09377651867999</t>
  </si>
  <si>
    <t>172.03234379140997</t>
  </si>
  <si>
    <t>167.07904004741002</t>
  </si>
  <si>
    <t>143.66329659458</t>
  </si>
  <si>
    <t>142.23947065972999</t>
  </si>
  <si>
    <t>7.7406587357364973</t>
  </si>
  <si>
    <t>7.7405823058790482</t>
  </si>
  <si>
    <t>7.7405520971192576</t>
  </si>
  <si>
    <t>7.7419960600411581</t>
  </si>
  <si>
    <t>7.7420048851928165</t>
  </si>
  <si>
    <t>7.7420063587887942</t>
  </si>
  <si>
    <t>7.7420126334375956</t>
  </si>
  <si>
    <t>7.7420096543017429</t>
  </si>
  <si>
    <t>7.7420078957263394</t>
  </si>
  <si>
    <t>7.7383543696838544</t>
  </si>
  <si>
    <t>7.742007508510957</t>
  </si>
  <si>
    <t>7.7419985639548896</t>
  </si>
  <si>
    <t>3.8709736308135065</t>
  </si>
  <si>
    <t>7.7384671492798915</t>
  </si>
  <si>
    <t>7.7420065980148705</t>
  </si>
  <si>
    <t>7.7419954110281202</t>
  </si>
  <si>
    <t>3.8709425902580636</t>
  </si>
  <si>
    <t>7.7391311231277538</t>
  </si>
  <si>
    <t>7.7420072191986522</t>
  </si>
  <si>
    <t>7.7419996122227621</t>
  </si>
  <si>
    <t>3.8709890768402788</t>
  </si>
  <si>
    <t>7.7359738931944442</t>
  </si>
  <si>
    <t>7.7422835911005725</t>
  </si>
  <si>
    <t>7.7423763337781422</t>
  </si>
  <si>
    <t>3.870633972063962</t>
  </si>
  <si>
    <t>7.7377602152867384</t>
  </si>
  <si>
    <t>7.7420087420739643</t>
  </si>
  <si>
    <t>7.7419852704013827</t>
  </si>
  <si>
    <t>3.8709533854402269</t>
  </si>
  <si>
    <t>993.5962752733999</t>
  </si>
  <si>
    <t>993.59629477321982</t>
  </si>
  <si>
    <t>985.61676977612012</t>
  </si>
  <si>
    <t>981.64388488306997</t>
  </si>
  <si>
    <t>981.6438755194099</t>
  </si>
  <si>
    <t>981.64386996409007</t>
  </si>
  <si>
    <t>981.64387119386993</t>
  </si>
  <si>
    <t>981.64387102484011</t>
  </si>
  <si>
    <t>981.64383048178991</t>
  </si>
  <si>
    <t>993.59629378506986</t>
  </si>
  <si>
    <t>993.59628759682005</t>
  </si>
  <si>
    <t>985.58750253693017</t>
  </si>
  <si>
    <t>825.60744091560014</t>
  </si>
  <si>
    <t>627.49626019525999</t>
  </si>
  <si>
    <t>431.87961520450006</t>
  </si>
  <si>
    <t>292.81994357434991</t>
  </si>
  <si>
    <t>90.790683873820001</t>
  </si>
  <si>
    <t>993.59629422038995</t>
  </si>
  <si>
    <t>993.59628775722979</t>
  </si>
  <si>
    <t>985.62802074756996</t>
  </si>
  <si>
    <t>823.33613144633</t>
  </si>
  <si>
    <t>624.72575352129002</t>
  </si>
  <si>
    <t>443.36720969644989</t>
  </si>
  <si>
    <t>361.47391172429002</t>
  </si>
  <si>
    <t>158.73775141200002</t>
  </si>
  <si>
    <t>993.5962941130299</t>
  </si>
  <si>
    <t>993.59628846792009</t>
  </si>
  <si>
    <t>985.58982140300998</t>
  </si>
  <si>
    <t>819.42695583476007</t>
  </si>
  <si>
    <t>622.56506073542005</t>
  </si>
  <si>
    <t>421.58146555547</t>
  </si>
  <si>
    <t>219.61483650186</t>
  </si>
  <si>
    <t>20.703203560640002</t>
  </si>
  <si>
    <t>993.59617768879002</t>
  </si>
  <si>
    <t>993.59628596300013</t>
  </si>
  <si>
    <t>985.60608691835989</t>
  </si>
  <si>
    <t>820.80785154069986</t>
  </si>
  <si>
    <t>664.15231231714006</t>
  </si>
  <si>
    <t>502.50804186621002</t>
  </si>
  <si>
    <t>400.52527774685001</t>
  </si>
  <si>
    <t>197.35295287510999</t>
  </si>
  <si>
    <t>993.59626161012</t>
  </si>
  <si>
    <t>993.59624181755021</t>
  </si>
  <si>
    <t>982.05475968456994</t>
  </si>
  <si>
    <t>823.53517314165003</t>
  </si>
  <si>
    <t>637.96556588028989</t>
  </si>
  <si>
    <t>440.39955083537001</t>
  </si>
  <si>
    <t>261.31565633036996</t>
  </si>
  <si>
    <t>60.237067796440016</t>
  </si>
  <si>
    <t>E+ ONS</t>
  </si>
  <si>
    <t>Rooftop solar PV</t>
  </si>
  <si>
    <t>6.6546074864773389E-2</t>
  </si>
  <si>
    <t>0.12456038962734706</t>
  </si>
  <si>
    <t>0.17165707003388231</t>
  </si>
  <si>
    <t>0.21505239612027519</t>
  </si>
  <si>
    <t>0.2529838258085671</t>
  </si>
  <si>
    <t>0.29100184388456063</t>
  </si>
  <si>
    <t>0.32815185568423677</t>
  </si>
  <si>
    <t>0.37621360138830257</t>
  </si>
  <si>
    <t>0.42296177054995732</t>
  </si>
  <si>
    <t>6.6492872729486369E-2</t>
  </si>
  <si>
    <t>0.11931402896379149</t>
  </si>
  <si>
    <t>0.12127679292503496</t>
  </si>
  <si>
    <t>0.14485536778515676</t>
  </si>
  <si>
    <t>0.18807616342828376</t>
  </si>
  <si>
    <t>0.22578577826987195</t>
  </si>
  <si>
    <t>0.27678169549340742</t>
  </si>
  <si>
    <t>0.29987255787905043</t>
  </si>
  <si>
    <t>0.3519728359184236</t>
  </si>
  <si>
    <t>6.6481570938870166E-2</t>
  </si>
  <si>
    <t>0.11721837255599915</t>
  </si>
  <si>
    <t>0.11493830687256225</t>
  </si>
  <si>
    <t>0.14676221637585027</t>
  </si>
  <si>
    <t>0.1972013104221105</t>
  </si>
  <si>
    <t>0.26368642768548217</t>
  </si>
  <si>
    <t>0.32483795379500491</t>
  </si>
  <si>
    <t>0.3829603860787818</t>
  </si>
  <si>
    <t>0.43901109891532947</t>
  </si>
  <si>
    <t>6.6502332977995363E-2</t>
  </si>
  <si>
    <t>0.1221351596805595</t>
  </si>
  <si>
    <t>0.14321417884500925</t>
  </si>
  <si>
    <t>0.17284305520299498</t>
  </si>
  <si>
    <t>0.21147605930696173</t>
  </si>
  <si>
    <t>0.23776037177705645</t>
  </si>
  <si>
    <t>0.24270073778434556</t>
  </si>
  <si>
    <t>0.28033723913966152</t>
  </si>
  <si>
    <t>0.31868009809836834</t>
  </si>
  <si>
    <t>6.6484005120291539E-2</t>
  </si>
  <si>
    <t>0.11636618571458753</t>
  </si>
  <si>
    <t>0.1106989123656924</t>
  </si>
  <si>
    <t>0.11569418919155054</t>
  </si>
  <si>
    <t>0.14483732787970283</t>
  </si>
  <si>
    <t>0.22396188934956451</t>
  </si>
  <si>
    <t>0.26310942912855201</t>
  </si>
  <si>
    <t>0.26246467651232253</t>
  </si>
  <si>
    <t>0.32718260730569892</t>
  </si>
  <si>
    <t>6.6486821916503319E-2</t>
  </si>
  <si>
    <t>0.1200833013308728</t>
  </si>
  <si>
    <t>0.12683893443243441</t>
  </si>
  <si>
    <t>0.14919154540044355</t>
  </si>
  <si>
    <t>0.18054841818968806</t>
  </si>
  <si>
    <t>0.20544477816784842</t>
  </si>
  <si>
    <t>0.25606105857317624</t>
  </si>
  <si>
    <t>0.28286183609271692</t>
  </si>
  <si>
    <t>0.2921567541278553</t>
  </si>
  <si>
    <t>Large-scale solar PV</t>
  </si>
  <si>
    <t>2.4167631627868755E-2</t>
  </si>
  <si>
    <t>5.8511101957783196E-2</t>
  </si>
  <si>
    <t>5.9155459039126113E-2</t>
  </si>
  <si>
    <t>5.8373434871517249E-2</t>
  </si>
  <si>
    <t>6.8689104771490678E-2</t>
  </si>
  <si>
    <t>8.2422932349149783E-2</t>
  </si>
  <si>
    <t>9.3877140559227121E-2</t>
  </si>
  <si>
    <t>0.12896175494724227</t>
  </si>
  <si>
    <t>0.14837289580417215</t>
  </si>
  <si>
    <t>2.420613674126983E-2</t>
  </si>
  <si>
    <t>0.19743077957220842</t>
  </si>
  <si>
    <t>0.36983866400295584</t>
  </si>
  <si>
    <t>0.41325499972276297</t>
  </si>
  <si>
    <t>0.61879060119946971</t>
  </si>
  <si>
    <t>0.90072140019988067</t>
  </si>
  <si>
    <t>1.2118097707531352</t>
  </si>
  <si>
    <t>1.2741597084574825</t>
  </si>
  <si>
    <t>1.4900679735163274</t>
  </si>
  <si>
    <t>2.4196985045921524E-2</t>
  </si>
  <si>
    <t>0.23614136860211693</t>
  </si>
  <si>
    <t>0.2839763460390558</t>
  </si>
  <si>
    <t>0.32957673288446504</t>
  </si>
  <si>
    <t>0.64112498468803669</t>
  </si>
  <si>
    <t>0.94454189801182531</t>
  </si>
  <si>
    <t>2.3808677824931177</t>
  </si>
  <si>
    <t>2.4394788417880835</t>
  </si>
  <si>
    <t>2.7715757333844162</t>
  </si>
  <si>
    <t>2.4233662289095185E-2</t>
  </si>
  <si>
    <t>0.19840546163587078</t>
  </si>
  <si>
    <t>0.32065923087904685</t>
  </si>
  <si>
    <t>0.26795086962064996</t>
  </si>
  <si>
    <t>0.33947325417620611</t>
  </si>
  <si>
    <t>0.37878525338164004</t>
  </si>
  <si>
    <t>0.33879359509371743</t>
  </si>
  <si>
    <t>0.22998079078463457</t>
  </si>
  <si>
    <t>0.20019309753567172</t>
  </si>
  <si>
    <t>2.4164524374174445E-2</t>
  </si>
  <si>
    <t>0.21289012330219823</t>
  </si>
  <si>
    <t>0.29941412302022757</t>
  </si>
  <si>
    <t>0.28874662840234022</t>
  </si>
  <si>
    <t>0.36484446291529177</t>
  </si>
  <si>
    <t>0.62364242647199442</t>
  </si>
  <si>
    <t>1.1933929055507519</t>
  </si>
  <si>
    <t>0.81222019870970774</t>
  </si>
  <si>
    <t>1.0762725112006888</t>
  </si>
  <si>
    <t>2.4208564680613713E-2</t>
  </si>
  <si>
    <t>0.2201063756733809</t>
  </si>
  <si>
    <t>0.3052334722676851</t>
  </si>
  <si>
    <t>0.28878426747140912</t>
  </si>
  <si>
    <t>0.55359286249761674</t>
  </si>
  <si>
    <t>0.85673758387491528</t>
  </si>
  <si>
    <t>1.2777290332459219</t>
  </si>
  <si>
    <t>1.3315403519897848</t>
  </si>
  <si>
    <t>1.5535115601456697</t>
  </si>
  <si>
    <t>Offshore wind</t>
  </si>
  <si>
    <t>2.1116342063209124E-3</t>
  </si>
  <si>
    <t>1.2506710449964778E-2</t>
  </si>
  <si>
    <t>3.8111500830527799E-2</t>
  </si>
  <si>
    <t>0.10839339838027498</t>
  </si>
  <si>
    <t>0.2225217222182167</t>
  </si>
  <si>
    <t>0.26532104608389506</t>
  </si>
  <si>
    <t>0.27369774624012377</t>
  </si>
  <si>
    <t>4.22786104685971E-2</t>
  </si>
  <si>
    <t>0.11209010036253927</t>
  </si>
  <si>
    <t>0.39201026132932548</t>
  </si>
  <si>
    <t>0.49819410413828719</t>
  </si>
  <si>
    <t>0.54773038691946385</t>
  </si>
  <si>
    <t>0.50300316407529067</t>
  </si>
  <si>
    <t>0.54573065101786955</t>
  </si>
  <si>
    <t>3.9059078677594027E-2</t>
  </si>
  <si>
    <t>0.20137230771143325</t>
  </si>
  <si>
    <t>0.37533521955285271</t>
  </si>
  <si>
    <t>0.59981759960630865</t>
  </si>
  <si>
    <t>0.79390580075395845</t>
  </si>
  <si>
    <t>0.8419558622845269</t>
  </si>
  <si>
    <t>0.84610144156952294</t>
  </si>
  <si>
    <t>5.6444542351406675E-2</t>
  </si>
  <si>
    <t>0.21123956435096089</t>
  </si>
  <si>
    <t>0.50883616562831357</t>
  </si>
  <si>
    <t>0.96738147151595122</t>
  </si>
  <si>
    <t>1.2149825545133708</t>
  </si>
  <si>
    <t>1.4869040059984115</t>
  </si>
  <si>
    <t>1.7346656928744364</t>
  </si>
  <si>
    <t>3.251505610429381E-2</t>
  </si>
  <si>
    <t>7.9040825461411238E-2</t>
  </si>
  <si>
    <t>0.18470921645416569</t>
  </si>
  <si>
    <t>0.36412869298298461</t>
  </si>
  <si>
    <t>0.41049606364181385</t>
  </si>
  <si>
    <t>0.3403908435607611</t>
  </si>
  <si>
    <t>0.43722799874674001</t>
  </si>
  <si>
    <t>4.1161834325505603E-2</t>
  </si>
  <si>
    <t>0.17273339012850103</t>
  </si>
  <si>
    <t>0.44899830280260977</t>
  </si>
  <si>
    <t>0.58370894190161215</t>
  </si>
  <si>
    <t>0.78887353641499258</t>
  </si>
  <si>
    <t>0.80635990098441734</t>
  </si>
  <si>
    <t>0.67344001248985363</t>
  </si>
  <si>
    <t>Onshore wind</t>
  </si>
  <si>
    <t>7.3384437166550867E-2</t>
  </si>
  <si>
    <t>0.10984820504661087</t>
  </si>
  <si>
    <t>0.10944610189084664</t>
  </si>
  <si>
    <t>0.12200516564725111</t>
  </si>
  <si>
    <t>0.12420885599462531</t>
  </si>
  <si>
    <t>0.15027626812421938</t>
  </si>
  <si>
    <t>0.18595913560120456</t>
  </si>
  <si>
    <t>0.22011003265996845</t>
  </si>
  <si>
    <t>0.23528734571270515</t>
  </si>
  <si>
    <t>7.3457246148313407E-2</t>
  </si>
  <si>
    <t>0.1993850001838163</t>
  </si>
  <si>
    <t>0.3991842261415865</t>
  </si>
  <si>
    <t>0.80235627633482742</t>
  </si>
  <si>
    <t>0.87162280479306542</t>
  </si>
  <si>
    <t>0.92540302812059438</t>
  </si>
  <si>
    <t>0.97314572103671493</t>
  </si>
  <si>
    <t>0.82554006920610079</t>
  </si>
  <si>
    <t>0.60230734914395534</t>
  </si>
  <si>
    <t>7.3456929553491632E-2</t>
  </si>
  <si>
    <t>0.19800738769615292</t>
  </si>
  <si>
    <t>0.44644458073825966</t>
  </si>
  <si>
    <t>0.86262855620762935</t>
  </si>
  <si>
    <t>0.91373344721324912</t>
  </si>
  <si>
    <t>1.1297246295209089</t>
  </si>
  <si>
    <t>1.2073391852069169</t>
  </si>
  <si>
    <t>1.1374123860267882</t>
  </si>
  <si>
    <t>0.81564283399098636</t>
  </si>
  <si>
    <t>7.3461820907740852E-2</t>
  </si>
  <si>
    <t>0.17905865329220222</t>
  </si>
  <si>
    <t>0.29581743246340175</t>
  </si>
  <si>
    <t>0.40508477893603706</t>
  </si>
  <si>
    <t>0.48098348743868269</t>
  </si>
  <si>
    <t>0.5256805999848041</t>
  </si>
  <si>
    <t>0.48688992906795747</t>
  </si>
  <si>
    <t>0.47354999009329418</t>
  </si>
  <si>
    <t>0.39090243426817056</t>
  </si>
  <si>
    <t>7.3457684513480573E-2</t>
  </si>
  <si>
    <t>0.19538202116289921</t>
  </si>
  <si>
    <t>0.39361853352875381</t>
  </si>
  <si>
    <t>0.61154805364411291</t>
  </si>
  <si>
    <t>0.59411117415400783</t>
  </si>
  <si>
    <t>0.86061627382935701</t>
  </si>
  <si>
    <t>0.86829252891399644</t>
  </si>
  <si>
    <t>0.65696455139136112</t>
  </si>
  <si>
    <t>0.47505061460433345</t>
  </si>
  <si>
    <t>7.3469353698225534E-2</t>
  </si>
  <si>
    <t>0.20061511094444151</t>
  </si>
  <si>
    <t>0.4174104074122954</t>
  </si>
  <si>
    <t>0.67709480476430151</t>
  </si>
  <si>
    <t>0.72368188234594033</t>
  </si>
  <si>
    <t>0.76387969562731717</t>
  </si>
  <si>
    <t>0.8270921146905289</t>
  </si>
  <si>
    <t>0.74167874707376846</t>
  </si>
  <si>
    <t>0.50979301415774414</t>
  </si>
  <si>
    <t>Biomass</t>
  </si>
  <si>
    <t>0.12932294111206113</t>
  </si>
  <si>
    <t>0.13338832939281758</t>
  </si>
  <si>
    <t>0.13881415531238539</t>
  </si>
  <si>
    <t>0.14564967578478452</t>
  </si>
  <si>
    <t>0.14868189715074953</t>
  </si>
  <si>
    <t>0.15149600031511903</t>
  </si>
  <si>
    <t>0.15520464643642345</t>
  </si>
  <si>
    <t>0.1597627325060135</t>
  </si>
  <si>
    <t>0.1645193218539131</t>
  </si>
  <si>
    <t>0.13342630807954228</t>
  </si>
  <si>
    <t>0.17892948431759656</t>
  </si>
  <si>
    <t>0.20736828045010103</t>
  </si>
  <si>
    <t>0.21609990582100688</t>
  </si>
  <si>
    <t>0.22324555761423889</t>
  </si>
  <si>
    <t>0.22454938402652574</t>
  </si>
  <si>
    <t>0.39379495033670647</t>
  </si>
  <si>
    <t>0.34792874582569994</t>
  </si>
  <si>
    <t>0.14158839040838028</t>
  </si>
  <si>
    <t>0.1334263438609975</t>
  </si>
  <si>
    <t>0.1608646988078829</t>
  </si>
  <si>
    <t>0.27576022150596985</t>
  </si>
  <si>
    <t>0.27837579581577054</t>
  </si>
  <si>
    <t>0.29378570468357301</t>
  </si>
  <si>
    <t>0.47856588092107988</t>
  </si>
  <si>
    <t>0.43699326008549455</t>
  </si>
  <si>
    <t>0.34489848214751523</t>
  </si>
  <si>
    <t>0.55706978194508749</t>
  </si>
  <si>
    <t>0.13342634582680721</t>
  </si>
  <si>
    <t>0.21256493257013997</t>
  </si>
  <si>
    <t>0.3145741590945148</t>
  </si>
  <si>
    <t>0.35256670643856108</t>
  </si>
  <si>
    <t>0.35399591288563964</t>
  </si>
  <si>
    <t>0.31973992413684044</t>
  </si>
  <si>
    <t>0.31616132902190247</t>
  </si>
  <si>
    <t>0.22326818042316549</t>
  </si>
  <si>
    <t>0.14301753451170932</t>
  </si>
  <si>
    <t>0.13343027306008287</t>
  </si>
  <si>
    <t>0.17903522450626519</t>
  </si>
  <si>
    <t>0.26029035033276537</t>
  </si>
  <si>
    <t>0.27498720016900874</t>
  </si>
  <si>
    <t>0.47117061399777416</t>
  </si>
  <si>
    <t>1.1052309848656825</t>
  </si>
  <si>
    <t>1.1024992878931716</t>
  </si>
  <si>
    <t>1.072287112443246</t>
  </si>
  <si>
    <t>0.50115219219967355</t>
  </si>
  <si>
    <t>0.1334268748025364</t>
  </si>
  <si>
    <t>0.13932104994307448</t>
  </si>
  <si>
    <t>0.2178937648953356</t>
  </si>
  <si>
    <t>0.52737714410156089</t>
  </si>
  <si>
    <t>0.4817351134721945</t>
  </si>
  <si>
    <t>0.40289432552888943</t>
  </si>
  <si>
    <t>0.62407170731477124</t>
  </si>
  <si>
    <t>0.535159577563313</t>
  </si>
  <si>
    <t>0.14317617722223716</t>
  </si>
  <si>
    <t>1.0945694642538757</t>
  </si>
  <si>
    <t>1.1495695197980276</t>
  </si>
  <si>
    <t>1.1671932921721213</t>
  </si>
  <si>
    <t>1.3119507464334141</t>
  </si>
  <si>
    <t>1.3953846333607778</t>
  </si>
  <si>
    <t>1.4331635384154806</t>
  </si>
  <si>
    <t>1.4738702213962156</t>
  </si>
  <si>
    <t>1.4748483303972366</t>
  </si>
  <si>
    <t>1.4992842253059899</t>
  </si>
  <si>
    <t>1.0922209591525518</t>
  </si>
  <si>
    <t>1.2366672820744731</t>
  </si>
  <si>
    <t>0.95737654259873417</t>
  </si>
  <si>
    <t>0.66871547811623688</t>
  </si>
  <si>
    <t>0.49260137887310324</t>
  </si>
  <si>
    <t>0.3210006171518901</t>
  </si>
  <si>
    <t>0.14970292704339205</t>
  </si>
  <si>
    <t>0.1479361150553111</t>
  </si>
  <si>
    <t>0.26906332884537948</t>
  </si>
  <si>
    <t>1.0926508934451653</t>
  </si>
  <si>
    <t>1.1726997473612313</t>
  </si>
  <si>
    <t>0.89060048145498139</t>
  </si>
  <si>
    <t>0.57529316597595304</t>
  </si>
  <si>
    <t>0.42948236127797046</t>
  </si>
  <si>
    <t>0.17346191012664788</t>
  </si>
  <si>
    <t>0.1647822831376298</t>
  </si>
  <si>
    <t>0.15841203194994849</t>
  </si>
  <si>
    <t>1.0913266872725151</t>
  </si>
  <si>
    <t>1.3271717976232202</t>
  </si>
  <si>
    <t>1.0594337191054177</t>
  </si>
  <si>
    <t>1.0095738382980128</t>
  </si>
  <si>
    <t>0.87722625028526036</t>
  </si>
  <si>
    <t>0.54904995193996586</t>
  </si>
  <si>
    <t>0.51064444515598995</t>
  </si>
  <si>
    <t>0.50866212678286105</t>
  </si>
  <si>
    <t>0.52954466907864994</t>
  </si>
  <si>
    <t>1.0923064664448625</t>
  </si>
  <si>
    <t>1.2225915656259057</t>
  </si>
  <si>
    <t>0.89191735872014366</t>
  </si>
  <si>
    <t>0.80218939475811446</t>
  </si>
  <si>
    <t>0.63523863659637625</t>
  </si>
  <si>
    <t>0.14538465210525614</t>
  </si>
  <si>
    <t>0.13718880453089233</t>
  </si>
  <si>
    <t>0.10875892754553432</t>
  </si>
  <si>
    <t>0.44668754770572067</t>
  </si>
  <si>
    <t>1.0920371511660258</t>
  </si>
  <si>
    <t>1.2390945788558376</t>
  </si>
  <si>
    <t>1.0153950138154295</t>
  </si>
  <si>
    <t>0.6326835772031727</t>
  </si>
  <si>
    <t>0.42451162883534915</t>
  </si>
  <si>
    <t>0.28965741152279684</t>
  </si>
  <si>
    <t>7.7750002798580062E-2</t>
  </si>
  <si>
    <t>7.795074960830721E-2</t>
  </si>
  <si>
    <t>0.2705092720792146</t>
  </si>
  <si>
    <t>Refined fossil liquids (imports)</t>
  </si>
  <si>
    <t>1.8729323702925418</t>
  </si>
  <si>
    <t>2.1178187514808569</t>
  </si>
  <si>
    <t>2.3184481395442225</t>
  </si>
  <si>
    <t>2.9092913395265985</t>
  </si>
  <si>
    <t>3.0085738169751934</t>
  </si>
  <si>
    <t>3.0601350560870832</t>
  </si>
  <si>
    <t>3.0965983816049798</t>
  </si>
  <si>
    <t>3.1518283273600258</t>
  </si>
  <si>
    <t>3.2455769311706848</t>
  </si>
  <si>
    <t>1.8783169355853404</t>
  </si>
  <si>
    <t>2.0319456251415544</t>
  </si>
  <si>
    <t>2.3385284315662389</t>
  </si>
  <si>
    <t>1.9262794986579506</t>
  </si>
  <si>
    <t>1.3946399255092177</t>
  </si>
  <si>
    <t>0.94625948388653647</t>
  </si>
  <si>
    <t>0.67381734123747294</t>
  </si>
  <si>
    <t>0.72753677147433127</t>
  </si>
  <si>
    <t>0.72085436442711059</t>
  </si>
  <si>
    <t>1.8778466692347089</t>
  </si>
  <si>
    <t>2.032131990981374</t>
  </si>
  <si>
    <t>2.3389586575501564</t>
  </si>
  <si>
    <t>1.9262801403244001</t>
  </si>
  <si>
    <t>1.3937399813798106</t>
  </si>
  <si>
    <t>0.80408318832374537</t>
  </si>
  <si>
    <t>2.1210999875999997E-11</t>
  </si>
  <si>
    <t>2.5639999920000001E-11</t>
  </si>
  <si>
    <t>5.4238999823999995E-11</t>
  </si>
  <si>
    <t>1.8756717497219344</t>
  </si>
  <si>
    <t>2.030704721241928</t>
  </si>
  <si>
    <t>2.3384675410201434</t>
  </si>
  <si>
    <t>1.9263329675361769</t>
  </si>
  <si>
    <t>1.3946613629847557</t>
  </si>
  <si>
    <t>0.94617237833722456</t>
  </si>
  <si>
    <t>0.75696721299546099</t>
  </si>
  <si>
    <t>0.72759373806359895</t>
  </si>
  <si>
    <t>0.72081634183592158</t>
  </si>
  <si>
    <t>1.8873774237165302</t>
  </si>
  <si>
    <t>2.0735970586574641</t>
  </si>
  <si>
    <t>2.5707583247799128</t>
  </si>
  <si>
    <t>2.5513013287238708</t>
  </si>
  <si>
    <t>2.3951160182281184</t>
  </si>
  <si>
    <t>1.8292726967316983</t>
  </si>
  <si>
    <t>1.3042217323582881</t>
  </si>
  <si>
    <t>1.3224805974173921</t>
  </si>
  <si>
    <t>1.1107960390983342</t>
  </si>
  <si>
    <t>1.8808775969639395</t>
  </si>
  <si>
    <t>2.034057339197489</t>
  </si>
  <si>
    <t>2.3384327208319591</t>
  </si>
  <si>
    <t>1.9130604519373429</t>
  </si>
  <si>
    <t>1.3939830987560717</t>
  </si>
  <si>
    <t>0.94567694468143371</t>
  </si>
  <si>
    <t>0.56871656821270922</t>
  </si>
  <si>
    <t>0.59455562115348848</t>
  </si>
  <si>
    <t>0.72083751861196088</t>
  </si>
  <si>
    <t>Oil (incl. imports)</t>
  </si>
  <si>
    <t>0.4914127059572525</t>
  </si>
  <si>
    <t>0.49206794954578253</t>
  </si>
  <si>
    <t>0.49212929522132598</t>
  </si>
  <si>
    <t>3.1264974598042276E-2</t>
  </si>
  <si>
    <t>2.6811613825357895E-2</t>
  </si>
  <si>
    <t>2.026498984696349E-2</t>
  </si>
  <si>
    <t>1.8453987674276442E-2</t>
  </si>
  <si>
    <t>1.7850952302412577E-2</t>
  </si>
  <si>
    <t>1.7821884652332823E-2</t>
  </si>
  <si>
    <t>0.48359126612042164</t>
  </si>
  <si>
    <t>0.49565655327077707</t>
  </si>
  <si>
    <t>2.6395332773514361E-2</t>
  </si>
  <si>
    <t>1.0657479955479545E-2</t>
  </si>
  <si>
    <t>9.2035787855033191E-3</t>
  </si>
  <si>
    <t>3.0001397763039193E-3</t>
  </si>
  <si>
    <t>6.025246625339469E-5</t>
  </si>
  <si>
    <t>4.4435273048519278E-5</t>
  </si>
  <si>
    <t>2.3864159756828533E-3</t>
  </si>
  <si>
    <t>0.48407297826393508</t>
  </si>
  <si>
    <t>0.49506775527784941</t>
  </si>
  <si>
    <t>2.522112282224491E-2</t>
  </si>
  <si>
    <t>1.0350118002114364E-2</t>
  </si>
  <si>
    <t>8.1390134965474235E-3</t>
  </si>
  <si>
    <t>1.6797484980928979E-3</t>
  </si>
  <si>
    <t>0.48653246472663969</t>
  </si>
  <si>
    <t>0.4973031734393713</t>
  </si>
  <si>
    <t>2.8422598500951756E-2</t>
  </si>
  <si>
    <t>1.9722727750435078E-2</t>
  </si>
  <si>
    <t>1.1204859347277241E-2</t>
  </si>
  <si>
    <t>3.5726969995091952E-3</t>
  </si>
  <si>
    <t>3.2286603571088221E-3</t>
  </si>
  <si>
    <t>3.0528096878830991E-3</t>
  </si>
  <si>
    <t>2.8860671428305364E-3</t>
  </si>
  <si>
    <t>0.47484386333809342</t>
  </si>
  <si>
    <t>0.49323959248304283</t>
  </si>
  <si>
    <t>2.4723641564694896E-2</t>
  </si>
  <si>
    <t>1.7065496554847709E-2</t>
  </si>
  <si>
    <t>1.3667805481187862E-2</t>
  </si>
  <si>
    <t>2.8118484749252788E-3</t>
  </si>
  <si>
    <t>1.7297257665061256E-3</t>
  </si>
  <si>
    <t>1.3937641803139611E-3</t>
  </si>
  <si>
    <t>4.6465973109758403E-3</t>
  </si>
  <si>
    <t>0.48090353932094393</t>
  </si>
  <si>
    <t>0.49357323277502563</t>
  </si>
  <si>
    <t>2.2587582759172397E-2</t>
  </si>
  <si>
    <t>9.9259472674360725E-3</t>
  </si>
  <si>
    <t>1.0484543602219957E-2</t>
  </si>
  <si>
    <t>3.6634425092805208E-3</t>
  </si>
  <si>
    <t>2.6282150190800026E-5</t>
  </si>
  <si>
    <t>2.615439774485046E-5</t>
  </si>
  <si>
    <t>2.3875863960299989E-3</t>
  </si>
  <si>
    <t>0.45599196802901948</t>
  </si>
  <si>
    <t>0.37831541902145666</t>
  </si>
  <si>
    <t>0.31699891875116482</t>
  </si>
  <si>
    <t>0.31732760227985857</t>
  </si>
  <si>
    <t>0.31691934707390323</t>
  </si>
  <si>
    <t>0.31139089936660802</t>
  </si>
  <si>
    <t>1.3344159362974332E-2</t>
  </si>
  <si>
    <t>1.3353504376493729E-2</t>
  </si>
  <si>
    <t>1.2867946869254137E-2</t>
  </si>
  <si>
    <t>0.45628358938451202</t>
  </si>
  <si>
    <t>5.533719776386496E-4</t>
  </si>
  <si>
    <t>4.6970366438122405E-4</t>
  </si>
  <si>
    <t>3.2067598338098567E-4</t>
  </si>
  <si>
    <t>1.6540773109368235E-4</t>
  </si>
  <si>
    <t>9.3388747620571199E-6</t>
  </si>
  <si>
    <t>9.3772975633047003E-6</t>
  </si>
  <si>
    <t>9.4583670193325162E-6</t>
  </si>
  <si>
    <t>9.5377031360746216E-6</t>
  </si>
  <si>
    <t>0.4563239935136606</t>
  </si>
  <si>
    <t>2.5380430953591805E-2</t>
  </si>
  <si>
    <t>4.8936944374698167E-4</t>
  </si>
  <si>
    <t>3.2067901649199086E-4</t>
  </si>
  <si>
    <t>1.3812064197403352E-4</t>
  </si>
  <si>
    <t>4.4549866371016434E-6</t>
  </si>
  <si>
    <t>2.1252200021999998E-10</t>
  </si>
  <si>
    <t>2.2385199556800001E-10</t>
  </si>
  <si>
    <t>2.5638599354399997E-10</t>
  </si>
  <si>
    <t>0.45628264579059608</t>
  </si>
  <si>
    <t>5.3583902663106105E-4</t>
  </si>
  <si>
    <t>4.6971383015082115E-4</t>
  </si>
  <si>
    <t>3.2011737353120735E-4</t>
  </si>
  <si>
    <t>1.6501865224579197E-4</t>
  </si>
  <si>
    <t>9.1415554888256625E-6</t>
  </si>
  <si>
    <t>9.4629205241823602E-6</t>
  </si>
  <si>
    <t>9.5506667354128684E-6</t>
  </si>
  <si>
    <t>9.563046181075692E-6</t>
  </si>
  <si>
    <t>0.45631094778460163</t>
  </si>
  <si>
    <t>4.4286592651271838E-3</t>
  </si>
  <si>
    <t>5.5389952832976238E-4</t>
  </si>
  <si>
    <t>1.7999183100782311E-4</t>
  </si>
  <si>
    <t>1.9955936785770034E-5</t>
  </si>
  <si>
    <t>1.2413612154049686E-4</t>
  </si>
  <si>
    <t>9.9927184687164481E-5</t>
  </si>
  <si>
    <t>1.1236052114491173E-4</t>
  </si>
  <si>
    <t>1.1153734475751493E-4</t>
  </si>
  <si>
    <t>0.45628446261002287</t>
  </si>
  <si>
    <t>6.067158266639791E-4</t>
  </si>
  <si>
    <t>4.902986587401795E-4</t>
  </si>
  <si>
    <t>2.6417242862108152E-4</t>
  </si>
  <si>
    <t>5.7608933697073543E-5</t>
  </si>
  <si>
    <t>5.7624470922958917E-6</t>
  </si>
  <si>
    <t>6.6238045556864039E-6</t>
  </si>
  <si>
    <t>6.8914867788079916E-6</t>
  </si>
  <si>
    <t>9.6889717910567162E-6</t>
  </si>
  <si>
    <t>1.2771362225615128</t>
  </si>
  <si>
    <t>1.1217565137952785</t>
  </si>
  <si>
    <t>1.1655950011468754</t>
  </si>
  <si>
    <t>1.1336568197933297</t>
  </si>
  <si>
    <t>1.1007241336080287</t>
  </si>
  <si>
    <t>0.95918850119474119</t>
  </si>
  <si>
    <t>0.90112790285084521</t>
  </si>
  <si>
    <t>0.78923675572793572</t>
  </si>
  <si>
    <t>0.78074228996132655</t>
  </si>
  <si>
    <t>1.2829906304436904</t>
  </si>
  <si>
    <t>0.6885179089176563</t>
  </si>
  <si>
    <t>0.23075154758462951</t>
  </si>
  <si>
    <t>0.12968876697375825</t>
  </si>
  <si>
    <t>5.1436660000474352E-2</t>
  </si>
  <si>
    <t>2.9605775302078828E-2</t>
  </si>
  <si>
    <t>3.1770834666776687E-2</t>
  </si>
  <si>
    <t>3.441555092364125E-2</t>
  </si>
  <si>
    <t>3.7928681296351463E-2</t>
  </si>
  <si>
    <t>1.2827711530154515</t>
  </si>
  <si>
    <t>0.6939802031735407</t>
  </si>
  <si>
    <t>0.28231572868060734</t>
  </si>
  <si>
    <t>0.12956249396643688</t>
  </si>
  <si>
    <t>5.1323204641702376E-2</t>
  </si>
  <si>
    <t>1.8845203091443923E-2</t>
  </si>
  <si>
    <t>3.1772549916460682E-2</t>
  </si>
  <si>
    <t>3.4433689088569329E-2</t>
  </si>
  <si>
    <t>1.4356441194101317E-4</t>
  </si>
  <si>
    <t>1.2836056023043276</t>
  </si>
  <si>
    <t>0.6258601693045649</t>
  </si>
  <si>
    <t>0.22344770977615899</t>
  </si>
  <si>
    <t>0.1341532800756203</t>
  </si>
  <si>
    <t>5.5904778731537125E-2</t>
  </si>
  <si>
    <t>2.9667210284069927E-2</t>
  </si>
  <si>
    <t>3.1836337414145398E-2</t>
  </si>
  <si>
    <t>3.4354575684529126E-2</t>
  </si>
  <si>
    <t>3.7902709502695683E-2</t>
  </si>
  <si>
    <t>1.2827196619483534</t>
  </si>
  <si>
    <t>0.66962934039244304</t>
  </si>
  <si>
    <t>0.23920306721400278</t>
  </si>
  <si>
    <t>0.164990122574902</t>
  </si>
  <si>
    <t>0.11471976211850253</t>
  </si>
  <si>
    <t>0.1043560714284328</t>
  </si>
  <si>
    <t>7.3204074478314396E-2</t>
  </si>
  <si>
    <t>8.7976064897851522E-2</t>
  </si>
  <si>
    <t>0.15709566392379348</t>
  </si>
  <si>
    <t>1.2834361142242037</t>
  </si>
  <si>
    <t>0.67497133182083469</t>
  </si>
  <si>
    <t>0.22307381309967819</t>
  </si>
  <si>
    <t>0.13315869210170164</t>
  </si>
  <si>
    <t>4.5251459910464878E-2</t>
  </si>
  <si>
    <t>1.8823336417556642E-2</t>
  </si>
  <si>
    <t>1.8981662377927415E-2</t>
  </si>
  <si>
    <t>2.2287877644219418E-2</t>
  </si>
  <si>
    <t>3.7620035089808344E-2</t>
  </si>
  <si>
    <t>Hydropower</t>
  </si>
  <si>
    <t>5.2611765665330705E-2</t>
  </si>
  <si>
    <t>5.1240503747826668E-2</t>
  </si>
  <si>
    <t>5.2970363301224961E-2</t>
  </si>
  <si>
    <t>5.2545533857255189E-2</t>
  </si>
  <si>
    <t>5.3234909323587501E-2</t>
  </si>
  <si>
    <t>4.986018370336541E-2</t>
  </si>
  <si>
    <t>5.0459329943775562E-2</t>
  </si>
  <si>
    <t>5.0268218897229516E-2</t>
  </si>
  <si>
    <t>5.0288263145538137E-2</t>
  </si>
  <si>
    <t>5.2623103192943867E-2</t>
  </si>
  <si>
    <t>5.1462107733224523E-2</t>
  </si>
  <si>
    <t>5.2779603311974635E-2</t>
  </si>
  <si>
    <t>3.707837035678712E-2</t>
  </si>
  <si>
    <t>3.9898316476853386E-2</t>
  </si>
  <si>
    <t>3.8115878176850422E-2</t>
  </si>
  <si>
    <t>4.3121835759412364E-2</t>
  </si>
  <si>
    <t>3.7963812156592051E-2</t>
  </si>
  <si>
    <t>3.6696982540507558E-2</t>
  </si>
  <si>
    <t>5.2610885046868693E-2</t>
  </si>
  <si>
    <t>5.1494540939577178E-2</t>
  </si>
  <si>
    <t>5.2034333958767998E-2</t>
  </si>
  <si>
    <t>3.2785502690134923E-2</t>
  </si>
  <si>
    <t>3.6118578680720825E-2</t>
  </si>
  <si>
    <t>4.5028079538456826E-2</t>
  </si>
  <si>
    <t>5.0792703474432543E-2</t>
  </si>
  <si>
    <t>5.0985889783087233E-2</t>
  </si>
  <si>
    <t>5.1434759195202087E-2</t>
  </si>
  <si>
    <t>5.2631091803618704E-2</t>
  </si>
  <si>
    <t>5.1431546155432592E-2</t>
  </si>
  <si>
    <t>5.211653204829414E-2</t>
  </si>
  <si>
    <t>4.7653149337680209E-2</t>
  </si>
  <si>
    <t>4.1604266560316031E-2</t>
  </si>
  <si>
    <t>3.4797976252484888E-2</t>
  </si>
  <si>
    <t>1.9397573308605552E-2</t>
  </si>
  <si>
    <t>1.5623123513923658E-2</t>
  </si>
  <si>
    <t>1.3486983934715605E-2</t>
  </si>
  <si>
    <t>5.2635474352342053E-2</t>
  </si>
  <si>
    <t>5.1364579498686343E-2</t>
  </si>
  <si>
    <t>5.202459780637838E-2</t>
  </si>
  <si>
    <t>2.9822866611935533E-2</t>
  </si>
  <si>
    <t>2.5967786141617176E-2</t>
  </si>
  <si>
    <t>4.2500660208622455E-2</t>
  </si>
  <si>
    <t>4.3120785983186707E-2</t>
  </si>
  <si>
    <t>2.7536787876084771E-2</t>
  </si>
  <si>
    <t>2.8561957833352414E-2</t>
  </si>
  <si>
    <t>5.261459308728976E-2</t>
  </si>
  <si>
    <t>5.1477618136292237E-2</t>
  </si>
  <si>
    <t>4.8678466491533831E-2</t>
  </si>
  <si>
    <t>3.5888438620707522E-2</t>
  </si>
  <si>
    <t>2.642051205226616E-2</t>
  </si>
  <si>
    <t>2.3711033563570245E-2</t>
  </si>
  <si>
    <t>3.4941904949265405E-2</t>
  </si>
  <si>
    <t>2.8105101600776741E-2</t>
  </si>
  <si>
    <t>2.1605243009375948E-2</t>
  </si>
  <si>
    <t>1.1010597309480915E-3</t>
  </si>
  <si>
    <t>3.3031791928442742E-3</t>
  </si>
  <si>
    <t>2.202119461896183E-3</t>
  </si>
  <si>
    <t>4.4042389237923659E-3</t>
  </si>
  <si>
    <t>6.9414438535056835E-4</t>
  </si>
  <si>
    <t>2.3409573861031482E-2</t>
  </si>
  <si>
    <t>2.1710082600861002E-2</t>
  </si>
  <si>
    <t>2.5013261793705274E-2</t>
  </si>
  <si>
    <t>1.0268596496066259E-2</t>
  </si>
  <si>
    <t>3.609568898096658E-2</t>
  </si>
  <si>
    <t>3.1978679096927254E-2</t>
  </si>
  <si>
    <t>4.2749994266087735E-2</t>
  </si>
  <si>
    <t>3.5880289818993931E-2</t>
  </si>
  <si>
    <t>9.0478504592736899E-3</t>
  </si>
  <si>
    <t>4.6914679635454105E-3</t>
  </si>
  <si>
    <t>1.2686024648566577E-3</t>
  </si>
  <si>
    <t>3.7100945384417974E-3</t>
  </si>
  <si>
    <t>6.1515866120269375E-3</t>
  </si>
  <si>
    <t>1.7353700105132722E-2</t>
  </si>
  <si>
    <t>3.8010579403109715E-2</t>
  </si>
  <si>
    <t>5.4550448817047389E-2</t>
  </si>
  <si>
    <t>7.6380127252384328E-2</t>
  </si>
  <si>
    <t>4.5526571807490007E-2</t>
  </si>
  <si>
    <t>5.7518542542074544E-2</t>
  </si>
  <si>
    <t>1.6132954068340151E-2</t>
  </si>
  <si>
    <t>1.670741214784624E-2</t>
  </si>
  <si>
    <t>6.9055741502997453E-2</t>
  </si>
  <si>
    <t>4.6723344394566262E-2</t>
  </si>
  <si>
    <t>9.9095375785328236E-3</t>
  </si>
  <si>
    <t>2.9752586185314771E-2</t>
  </si>
  <si>
    <t>5.4167416449797647E-2</t>
  </si>
  <si>
    <t>3.8944005928780716E-2</t>
  </si>
  <si>
    <t>6.0055657000419337E-2</t>
  </si>
  <si>
    <t>0.10316461971267196</t>
  </si>
  <si>
    <t>8.8084778475847319E-3</t>
  </si>
  <si>
    <t>3.1930732197494649E-2</t>
  </si>
  <si>
    <t>3.4132851659390825E-2</t>
  </si>
  <si>
    <t>3.7436030852235104E-2</t>
  </si>
  <si>
    <t>3.963815031413128E-2</t>
  </si>
  <si>
    <t>4.2941329506975559E-2</t>
  </si>
  <si>
    <t>4.2941329506975566E-2</t>
  </si>
  <si>
    <t>7.7074181166366402E-3</t>
  </si>
  <si>
    <t>5.8356165740248822E-2</t>
  </si>
  <si>
    <t>1.7656046893625987</t>
  </si>
  <si>
    <t>5.8873693683975432</t>
  </si>
  <si>
    <t>10.908949622973214</t>
  </si>
  <si>
    <t>17.045277994465195</t>
  </si>
  <si>
    <t>21.194574141236156</t>
  </si>
  <si>
    <t>26.935403503657913</t>
  </si>
  <si>
    <t>8.8084778475847302E-3</t>
  </si>
  <si>
    <t>2.8910846788572844</t>
  </si>
  <si>
    <t>7.0244822697092779</t>
  </si>
  <si>
    <t>12.113200570753378</t>
  </si>
  <si>
    <t>18.411238801154955</t>
  </si>
  <si>
    <t>22.667337741827897</t>
  </si>
  <si>
    <t>28.096305211400452</t>
  </si>
  <si>
    <t>6.2760404664041203E-2</t>
  </si>
  <si>
    <t>0.38652099811863477</t>
  </si>
  <si>
    <t>0.92711970482001271</t>
  </si>
  <si>
    <t>2.2046864304431959</t>
  </si>
  <si>
    <t>3.8490260041920448</t>
  </si>
  <si>
    <t>6.0520337503268902</t>
  </si>
  <si>
    <t>8.6763900334533233</t>
  </si>
  <si>
    <t>5.7255106009300741E-2</t>
  </si>
  <si>
    <t>2.276953697905356</t>
  </si>
  <si>
    <t>7.5673054408376359</t>
  </si>
  <si>
    <t>13.620696811604248</t>
  </si>
  <si>
    <t>19.658214774566442</t>
  </si>
  <si>
    <t>23.807917384326164</t>
  </si>
  <si>
    <t>28.108871911628654</t>
  </si>
  <si>
    <t>8.1909399356841092E-2</t>
  </si>
  <si>
    <t>0.89971316926626033</t>
  </si>
  <si>
    <t>2.9127224792235213</t>
  </si>
  <si>
    <t>5.5964652435997904</t>
  </si>
  <si>
    <t>9.249665544377196</t>
  </si>
  <si>
    <t>11.525389279755311</t>
  </si>
  <si>
    <t>15.306311423666262</t>
  </si>
  <si>
    <t>3.3031791928442738E-3</t>
  </si>
  <si>
    <t>6.5226051130079676E-2</t>
  </si>
  <si>
    <t>0.18359028885678927</t>
  </si>
  <si>
    <t>0.22780022082862145</t>
  </si>
  <si>
    <t>0.19764062882634068</t>
  </si>
  <si>
    <t>0.25408190414444637</t>
  </si>
  <si>
    <t>0.17705548893477557</t>
  </si>
  <si>
    <t>0.1170478693051574</t>
  </si>
  <si>
    <t>0.14196532777136595</t>
  </si>
  <si>
    <t>8.9401418311505068E-2</t>
  </si>
  <si>
    <t>8.4015715491240595E-2</t>
  </si>
  <si>
    <t>7.5231211093372163E-2</t>
  </si>
  <si>
    <t>5.8140857049644695E-2</t>
  </si>
  <si>
    <t>5.9984098536744468E-2</t>
  </si>
  <si>
    <t>0.18943094439345243</t>
  </si>
  <si>
    <t>1.2914030235012908</t>
  </si>
  <si>
    <t>3.2663007938599415</t>
  </si>
  <si>
    <t>4.4421621137052503</t>
  </si>
  <si>
    <t>5.4830666749993178</t>
  </si>
  <si>
    <t>3.9973235781948424E-3</t>
  </si>
  <si>
    <t>6.8648916628768417E-2</t>
  </si>
  <si>
    <t>0.23186946475596523</t>
  </si>
  <si>
    <t>0.1805981312106773</t>
  </si>
  <si>
    <t>0.20161397895481925</t>
  </si>
  <si>
    <t>0.32732648540926351</t>
  </si>
  <si>
    <t>0.23325766305529783</t>
  </si>
  <si>
    <t>2.642543354275419E-2</t>
  </si>
  <si>
    <t>0.15359805864568005</t>
  </si>
  <si>
    <t>0.2361777194095239</t>
  </si>
  <si>
    <t>0.11980011151136931</t>
  </si>
  <si>
    <t>0.16693037125153312</t>
  </si>
  <si>
    <t>0.32687162316423346</t>
  </si>
  <si>
    <t>9.8137342510361356E-4</t>
  </si>
  <si>
    <t>0.33881655171307046</t>
  </si>
  <si>
    <t>0.44674483115254215</t>
  </si>
  <si>
    <t>0.43489588687393888</t>
  </si>
  <si>
    <t>0.35679193302619372</t>
  </si>
  <si>
    <t>0.42577575418004232</t>
  </si>
  <si>
    <t>0.39597513062392642</t>
  </si>
  <si>
    <t>0.70688324235246691</t>
  </si>
  <si>
    <t>0.67358801389125089</t>
  </si>
  <si>
    <t>0.49942779361866801</t>
  </si>
  <si>
    <t>0.4814990926058183</t>
  </si>
  <si>
    <t>0.49528608651396433</t>
  </si>
  <si>
    <t>0.50091098100318077</t>
  </si>
  <si>
    <t>7.1042552274289433E-2</t>
  </si>
  <si>
    <t>0.13095473046188499</t>
  </si>
  <si>
    <t>0.30396512986177016</t>
  </si>
  <si>
    <t>0.49681839692570023</t>
  </si>
  <si>
    <t>0.66800925687409651</t>
  </si>
  <si>
    <t>0.82972146803927382</t>
  </si>
  <si>
    <t>1.555831504609704E-3</t>
  </si>
  <si>
    <t>0.65063315520323162</t>
  </si>
  <si>
    <t>0.71837222299985215</t>
  </si>
  <si>
    <t>0.49645960942227219</t>
  </si>
  <si>
    <t>0.48791402527925015</t>
  </si>
  <si>
    <t>0.63287105833988599</t>
  </si>
  <si>
    <t>0.52917965603303474</t>
  </si>
  <si>
    <t>1.8957388037806507E-2</t>
  </si>
  <si>
    <t>0.19804772511467522</t>
  </si>
  <si>
    <t>0.24065396915383372</t>
  </si>
  <si>
    <t>0.32117498926860505</t>
  </si>
  <si>
    <t>0.25520684685374223</t>
  </si>
  <si>
    <t>0.30023060951676944</t>
  </si>
  <si>
    <t>0.31734493701021321</t>
  </si>
  <si>
    <t>1.0986714331133126E-2</t>
  </si>
  <si>
    <t>1.3835121750315789E-2</t>
  </si>
  <si>
    <t>0.88539984512077785</t>
  </si>
  <si>
    <t>0.89569223412382315</t>
  </si>
  <si>
    <t>0.89861111435025887</t>
  </si>
  <si>
    <t>0.71695932747985491</t>
  </si>
  <si>
    <t>0.75439508691798451</t>
  </si>
  <si>
    <t>0.73816623905077905</t>
  </si>
  <si>
    <t>1.3428206404718267E-2</t>
  </si>
  <si>
    <t>1.2207460367925697E-2</t>
  </si>
  <si>
    <t>0.82115538178091307</t>
  </si>
  <si>
    <t>0.81138901817872411</t>
  </si>
  <si>
    <t>0.64701828729335609</t>
  </si>
  <si>
    <t>0.68395150900112844</t>
  </si>
  <si>
    <t>0.70341125382655512</t>
  </si>
  <si>
    <t>0.38161385957901112</t>
  </si>
  <si>
    <t>8.1383069119504638E-4</t>
  </si>
  <si>
    <t>1.1800545022328171E-2</t>
  </si>
  <si>
    <t>0.6945086916074753</t>
  </si>
  <si>
    <t>0.75975853524453418</t>
  </si>
  <si>
    <t>0.80518812759673697</t>
  </si>
  <si>
    <t>0.813374200465383</t>
  </si>
  <si>
    <t>0.90560014321772286</t>
  </si>
  <si>
    <t>0.98411037911148636</t>
  </si>
  <si>
    <t>2.1159597971071205E-2</t>
  </si>
  <si>
    <t>3.5808550412582039E-2</t>
  </si>
  <si>
    <t>0.73162050492039277</t>
  </si>
  <si>
    <t>0.65860370456781714</t>
  </si>
  <si>
    <t>2.0896251909665944E-2</t>
  </si>
  <si>
    <t>2.8196754680705066E-2</t>
  </si>
  <si>
    <t>0.32600993604497441</t>
  </si>
  <si>
    <t>1.5079750765456146E-3</t>
  </si>
  <si>
    <t>1.0723368269727869E-2</t>
  </si>
  <si>
    <t>0.28481577328349628</t>
  </si>
  <si>
    <t>0.53564181183495141</t>
  </si>
  <si>
    <t>0.45009423828881745</t>
  </si>
  <si>
    <t>0.54150607893585678</t>
  </si>
  <si>
    <t>0.76535628978613635</t>
  </si>
  <si>
    <t>5.2903064081133984</t>
  </si>
  <si>
    <t>5.2907134589418767</t>
  </si>
  <si>
    <t>5.394212938168117</t>
  </si>
  <si>
    <t>5.397851270570218</t>
  </si>
  <si>
    <t>5.3908379968389317</t>
  </si>
  <si>
    <t>5.3886358773770358</t>
  </si>
  <si>
    <t>5.3809283915189594</t>
  </si>
  <si>
    <t>5.3765241525951675</t>
  </si>
  <si>
    <t>5.2898994927678018</t>
  </si>
  <si>
    <t>5.2807079825529666</t>
  </si>
  <si>
    <t>5.2787930921308224</t>
  </si>
  <si>
    <t>6.08794660837561</t>
  </si>
  <si>
    <t>5.8678166233941065</t>
  </si>
  <si>
    <t>4.9965629215703764</t>
  </si>
  <si>
    <t>2.946077142985033</t>
  </si>
  <si>
    <t>2.948542518036966</t>
  </si>
  <si>
    <t>0.77368719853813406</t>
  </si>
  <si>
    <t>5.2898994927678009</t>
  </si>
  <si>
    <t>5.279606922822019</t>
  </si>
  <si>
    <t>5.2805404398190579</t>
  </si>
  <si>
    <t>4.6821737756420116</t>
  </si>
  <si>
    <t>4.6873789983226706</t>
  </si>
  <si>
    <t>4.1409660522612945</t>
  </si>
  <si>
    <t>1.0755199579743124</t>
  </si>
  <si>
    <t>1.0825332317055987</t>
  </si>
  <si>
    <t>5.2895404338502665</t>
  </si>
  <si>
    <t>5.2814021269383176</t>
  </si>
  <si>
    <t>8.2424427722949645</t>
  </si>
  <si>
    <t>12.252053964101416</t>
  </si>
  <si>
    <t>14.134023052542368</t>
  </si>
  <si>
    <t>14.630497678748871</t>
  </si>
  <si>
    <t>15.321934149937922</t>
  </si>
  <si>
    <t>14.714723455591345</t>
  </si>
  <si>
    <t>5.2697213359632729</t>
  </si>
  <si>
    <t>5.2628037073466754</t>
  </si>
  <si>
    <t>5.4454271760649604</t>
  </si>
  <si>
    <t>3.7704598599184211</t>
  </si>
  <si>
    <t>2.7388385409551028</t>
  </si>
  <si>
    <t>0.13758470041181584</t>
  </si>
  <si>
    <t>0.20793292735801772</t>
  </si>
  <si>
    <t>5.1151466296706416E-2</t>
  </si>
  <si>
    <t>5.2877452297339689</t>
  </si>
  <si>
    <t>5.2400643044212778</t>
  </si>
  <si>
    <t>6.0916331818211775</t>
  </si>
  <si>
    <t>5.7234371244395055</t>
  </si>
  <si>
    <t>4.8917239601750406</t>
  </si>
  <si>
    <t>3.7122474444051017</t>
  </si>
  <si>
    <t>3.7112421880016502</t>
  </si>
  <si>
    <t>0.80288902867955347</t>
  </si>
  <si>
    <t>0.20474731279448211</t>
  </si>
  <si>
    <t>0.205634774306554</t>
  </si>
  <si>
    <t>0.20444895712131356</t>
  </si>
  <si>
    <t>0.20923002581709801</t>
  </si>
  <si>
    <t>0.20923002581709799</t>
  </si>
  <si>
    <t>0.20812896608614992</t>
  </si>
  <si>
    <t>0.19789079977167204</t>
  </si>
  <si>
    <t>0.20592677888281374</t>
  </si>
  <si>
    <t>0.2081290338275899</t>
  </si>
  <si>
    <t>0.13709624110079752</t>
  </si>
  <si>
    <t>6.1659344933093115E-2</t>
  </si>
  <si>
    <t>4.2941329506975552E-2</t>
  </si>
  <si>
    <t>0.19817335153659071</t>
  </si>
  <si>
    <t>0.20702783861376184</t>
  </si>
  <si>
    <t>0.13709595666088756</t>
  </si>
  <si>
    <t>2.8627553004650374E-2</t>
  </si>
  <si>
    <t>0.19983787053294849</t>
  </si>
  <si>
    <t>0.13709627497151752</t>
  </si>
  <si>
    <t>4.1840269776027471E-2</t>
  </si>
  <si>
    <t>2.2021194618961831E-2</t>
  </si>
  <si>
    <t>0.18971450182704386</t>
  </si>
  <si>
    <t>0.20371798248739742</t>
  </si>
  <si>
    <t>0.20812883060326992</t>
  </si>
  <si>
    <t>0.13708798781669237</t>
  </si>
  <si>
    <t>6.6063583856885474E-2</t>
  </si>
  <si>
    <t>2.5324373811806102E-2</t>
  </si>
  <si>
    <t>1.8718015426117555E-2</t>
  </si>
  <si>
    <t>0.19531286478223767</t>
  </si>
  <si>
    <t>0.20482228475801553</t>
  </si>
  <si>
    <t>6.3861464394989298E-2</t>
  </si>
  <si>
    <t>4.4042389237923661E-2</t>
  </si>
  <si>
    <t>0.11817596031594692</t>
  </si>
  <si>
    <t>0.11840700105544368</t>
  </si>
  <si>
    <t>0.1218021392659505</t>
  </si>
  <si>
    <t>0.11113574577618791</t>
  </si>
  <si>
    <t>0.11072883043059038</t>
  </si>
  <si>
    <t>0.1107288304305904</t>
  </si>
  <si>
    <t>0.1096277706996423</t>
  </si>
  <si>
    <t>0.12619289457608984</t>
  </si>
  <si>
    <t>0.11345768702680856</t>
  </si>
  <si>
    <t>0.11027405865692878</t>
  </si>
  <si>
    <t>0.14349727629762787</t>
  </si>
  <si>
    <t>0.13780019004515698</t>
  </si>
  <si>
    <t>0.11807673727285102</t>
  </si>
  <si>
    <t>5.6680647929794659E-2</t>
  </si>
  <si>
    <t>5.7781707660742754E-2</t>
  </si>
  <si>
    <t>2.1638252723080603E-2</t>
  </si>
  <si>
    <t>0.12478297354467224</t>
  </si>
  <si>
    <t>0.11427151771800363</t>
  </si>
  <si>
    <t>0.11149480469372136</t>
  </si>
  <si>
    <t>0.10244668282034211</t>
  </si>
  <si>
    <t>0.10321238566936755</t>
  </si>
  <si>
    <t>8.739063409049673E-2</t>
  </si>
  <si>
    <t>0.1214866042516954</t>
  </si>
  <si>
    <t>0.11044173687371733</t>
  </si>
  <si>
    <t>0.10864639727453869</t>
  </si>
  <si>
    <t>0.20515689264482651</t>
  </si>
  <si>
    <t>0.32234824076280766</t>
  </si>
  <si>
    <t>0.3714409759390731</t>
  </si>
  <si>
    <t>0.37342742482489111</t>
  </si>
  <si>
    <t>0.37347510031021824</t>
  </si>
  <si>
    <t>0.374193218145285</t>
  </si>
  <si>
    <t>0.13376815309115683</t>
  </si>
  <si>
    <t>0.11566794851892487</t>
  </si>
  <si>
    <t>0.1102741941398088</t>
  </si>
  <si>
    <t>0.12319943318725581</t>
  </si>
  <si>
    <t>0.10484004705175765</t>
  </si>
  <si>
    <t>7.5398663355912207E-2</t>
  </si>
  <si>
    <t>4.0691534559752319E-4</t>
  </si>
  <si>
    <t>1.914890422143138E-3</t>
  </si>
  <si>
    <t>0.12779907156235021</t>
  </si>
  <si>
    <t>0.11566107973122466</t>
  </si>
  <si>
    <t>0.11800545022328171</t>
  </si>
  <si>
    <t>0.14390419164322538</t>
  </si>
  <si>
    <t>0.14572309779513481</t>
  </si>
  <si>
    <t>0.12377355211121635</t>
  </si>
  <si>
    <t>8.7630006702185695E-2</t>
  </si>
  <si>
    <t>8.8036922047783225E-2</t>
  </si>
  <si>
    <t>2.2619626148184215E-2</t>
  </si>
  <si>
    <t>11.046932280602201</t>
  </si>
  <si>
    <t>11.04142698194746</t>
  </si>
  <si>
    <t>10.953342203471614</t>
  </si>
  <si>
    <t>10.90819875450274</t>
  </si>
  <si>
    <t>10.904895575309896</t>
  </si>
  <si>
    <t>10.889480739076625</t>
  </si>
  <si>
    <t>10.885076500152831</t>
  </si>
  <si>
    <t>10.88617755988378</t>
  </si>
  <si>
    <t>11.02381002625229</t>
  </si>
  <si>
    <t>10.923613590736014</t>
  </si>
  <si>
    <t>9.1498063641786391</t>
  </si>
  <si>
    <t>6.9531922009371963</t>
  </si>
  <si>
    <t>4.7863066504313538</t>
  </si>
  <si>
    <t>3.244823027104025</t>
  </si>
  <si>
    <t>1.0063685940865554</t>
  </si>
  <si>
    <t>11.045831220871252</t>
  </si>
  <si>
    <t>10.924714650466962</t>
  </si>
  <si>
    <t>9.1244819903668297</t>
  </si>
  <si>
    <t>6.92236252847065</t>
  </si>
  <si>
    <t>4.9129285194903831</t>
  </si>
  <si>
    <t>4.0056553011891571</t>
  </si>
  <si>
    <t>1.7594934500550499</t>
  </si>
  <si>
    <t>11.021607906790393</t>
  </si>
  <si>
    <t>9.0815406608598561</t>
  </si>
  <si>
    <t>6.8992402741207401</t>
  </si>
  <si>
    <t>4.6717964384127511</t>
  </si>
  <si>
    <t>2.4333420053952817</t>
  </si>
  <si>
    <t>0.23012148376815109</t>
  </si>
  <si>
    <t>11.048033340333149</t>
  </si>
  <si>
    <t>11.022708966521341</t>
  </si>
  <si>
    <t>10.922512531005065</t>
  </si>
  <si>
    <t>9.0947533776312373</t>
  </si>
  <si>
    <t>7.3431827448547944</t>
  </si>
  <si>
    <t>5.5680590594044972</t>
  </si>
  <si>
    <t>4.4394728351827037</t>
  </si>
  <si>
    <t>2.1831142174303122</t>
  </si>
  <si>
    <t>5.9888114266510757E-2</t>
  </si>
  <si>
    <t>11.022708966521343</t>
  </si>
  <si>
    <t>9.1299872890215727</t>
  </si>
  <si>
    <t>7.0721066518795901</t>
  </si>
  <si>
    <t>4.8809977872928885</t>
  </si>
  <si>
    <t>2.8968881521244279</t>
  </si>
  <si>
    <t>0.66834325668549133</t>
  </si>
  <si>
    <t>1.0220740068002169E-2</t>
  </si>
  <si>
    <t>8.9999940312095981E-3</t>
  </si>
  <si>
    <t>8.4733923797675973E-3</t>
  </si>
  <si>
    <t>4.6436115354813222E-3</t>
  </si>
  <si>
    <t>9.5744521107156873E-3</t>
  </si>
  <si>
    <t>1.0795198147508258E-2</t>
  </si>
  <si>
    <t>1.8239360674108154E-2</t>
  </si>
  <si>
    <t>1.7066471065379674E-2</t>
  </si>
  <si>
    <t>3.829780844286276E-3</t>
  </si>
  <si>
    <t>-4.0691534559752319E-4</t>
  </si>
  <si>
    <t>-8.1383069119504638E-4</t>
  </si>
  <si>
    <t>1.6276613823900928E-3</t>
  </si>
  <si>
    <t>6.965417303221982E-3</t>
  </si>
  <si>
    <t>1.1609028838703305E-2</t>
  </si>
  <si>
    <t>2.8436127292394017E-2</t>
  </si>
  <si>
    <t>3.2265908136680295E-2</t>
  </si>
  <si>
    <t>3.4204681537171225E-2</t>
  </si>
  <si>
    <t>1.5271266949081014E-2</t>
  </si>
  <si>
    <t>2.1710082600860995E-2</t>
  </si>
  <si>
    <t>4.2366961898837987E-3</t>
  </si>
  <si>
    <t>3.8297808442862755E-3</t>
  </si>
  <si>
    <t>1.9962734912626422E-2</t>
  </si>
  <si>
    <t>1.9268590527275854E-2</t>
  </si>
  <si>
    <t>1.3212716771377095E-2</t>
  </si>
  <si>
    <t>2.1279193805547169E-2</t>
  </si>
  <si>
    <t>2.2906855187937263E-2</t>
  </si>
  <si>
    <t>1.3212716771377097E-2</t>
  </si>
  <si>
    <t>1.8670158998053462E-2</t>
  </si>
  <si>
    <t>2.5228660955677926E-2</t>
  </si>
  <si>
    <t>From (export energies)</t>
  </si>
  <si>
    <t>From</t>
  </si>
  <si>
    <t>Electricity export cable</t>
  </si>
  <si>
    <t>electricity export cable</t>
  </si>
  <si>
    <t>8.8300798077116091E-2</t>
  </si>
  <si>
    <t>0.13245119581701084</t>
  </si>
  <si>
    <t>0.13245119895722629</t>
  </si>
  <si>
    <t>0.13245120112655479</t>
  </si>
  <si>
    <t>0.13245120137750568</t>
  </si>
  <si>
    <t>0.13245120274751529</t>
  </si>
  <si>
    <t>0.13245120054503462</t>
  </si>
  <si>
    <t>8.8300800758167264E-2</t>
  </si>
  <si>
    <t>0.28378047777187937</t>
  </si>
  <si>
    <t>0.37501439012872084</t>
  </si>
  <si>
    <t>0.47130166067858159</t>
  </si>
  <si>
    <t>0.5659482318392568</t>
  </si>
  <si>
    <t>0.66052449851411588</t>
  </si>
  <si>
    <t>0.7537595550140157</t>
  </si>
  <si>
    <t>8.8300800888686137E-2</t>
  </si>
  <si>
    <t>0.2830882756541549</t>
  </si>
  <si>
    <t>0.37412922712733199</t>
  </si>
  <si>
    <t>0.46669777511062249</t>
  </si>
  <si>
    <t>0.56660368145116369</t>
  </si>
  <si>
    <t>0.66127073155553584</t>
  </si>
  <si>
    <t>0.75563551741039348</t>
  </si>
  <si>
    <t>8.8300800761258874E-2</t>
  </si>
  <si>
    <t>0.2746350805588727</t>
  </si>
  <si>
    <t>0.3705711877909173</t>
  </si>
  <si>
    <t>0.4725155913112602</t>
  </si>
  <si>
    <t>0.56713316197229502</t>
  </si>
  <si>
    <t>0.661479304575881</t>
  </si>
  <si>
    <t>0.75565024401072134</t>
  </si>
  <si>
    <t>8.8300750402296305E-2</t>
  </si>
  <si>
    <t>0.2831337497213256</t>
  </si>
  <si>
    <t>0.37387653297473039</t>
  </si>
  <si>
    <t>0.46998548039232807</t>
  </si>
  <si>
    <t>0.56544788520801481</t>
  </si>
  <si>
    <t>0.66015577008789528</t>
  </si>
  <si>
    <t>0.75454526800622213</t>
  </si>
  <si>
    <t>8.830080100002953E-2</t>
  </si>
  <si>
    <t>0.17190223353591938</t>
  </si>
  <si>
    <t>0.36624233990699812</t>
  </si>
  <si>
    <t>0.47056988454038839</t>
  </si>
  <si>
    <t>0.56726793152359811</t>
  </si>
  <si>
    <t>0.6617100286738653</t>
  </si>
  <si>
    <t>0.75624414766434911</t>
  </si>
  <si>
    <t>Synthetic Fischer-Tropsch liq.</t>
  </si>
  <si>
    <t>fischer-tropsch liquids</t>
  </si>
  <si>
    <t>1.0221011946127219E-8</t>
  </si>
  <si>
    <t>2.9490983625399974E-8</t>
  </si>
  <si>
    <t>4.081103990149656E-8</t>
  </si>
  <si>
    <t>5.8377203854159845E-8</t>
  </si>
  <si>
    <t>7.0412183822333239E-8</t>
  </si>
  <si>
    <t>7.3553363784756349E-8</t>
  </si>
  <si>
    <t>1.3002155969626692E-7</t>
  </si>
  <si>
    <t>1.5305759956939873E-7</t>
  </si>
  <si>
    <t>9.069911997707361E-9</t>
  </si>
  <si>
    <t>1.5502247988017894E-8</t>
  </si>
  <si>
    <t>0.13914916987338016</t>
  </si>
  <si>
    <t>0.14565946251248385</t>
  </si>
  <si>
    <t>0.14596365359649444</t>
  </si>
  <si>
    <t>4.5230383178866879E-2</t>
  </si>
  <si>
    <t>0.14819906953949089</t>
  </si>
  <si>
    <t>0.17980367309876003</t>
  </si>
  <si>
    <t>9.7589160021152692E-9</t>
  </si>
  <si>
    <t>1.8544391998680488E-8</t>
  </si>
  <si>
    <t>0.20822027693805376</t>
  </si>
  <si>
    <t>0.21054595185755248</t>
  </si>
  <si>
    <t>8.8323830319594329E-2</t>
  </si>
  <si>
    <t>2.6669015997935847E-8</t>
  </si>
  <si>
    <t>6.826309199831231E-8</t>
  </si>
  <si>
    <t>1.0911265199664919E-7</t>
  </si>
  <si>
    <t>6.7545359994816912E-9</t>
  </si>
  <si>
    <t>1.1543543997399838E-8</t>
  </si>
  <si>
    <t>7.2863216634270625E-6</t>
  </si>
  <si>
    <t>3.0428901283859999E-2</t>
  </si>
  <si>
    <t>3.6342030440499717E-2</t>
  </si>
  <si>
    <t>6.7706276402627608E-2</t>
  </si>
  <si>
    <t>6.7701240372587235E-2</t>
  </si>
  <si>
    <t>0.26330687122306395</t>
  </si>
  <si>
    <t>9.1335557390555814E-8</t>
  </si>
  <si>
    <t>1.2840682525930232E-7</t>
  </si>
  <si>
    <t>0.1716284956060084</t>
  </si>
  <si>
    <t>0.22138229465484199</t>
  </si>
  <si>
    <t>3.9697968868867313E-5</t>
  </si>
  <si>
    <t>1.0209400426895393E-4</t>
  </si>
  <si>
    <t>0.33999259518543984</t>
  </si>
  <si>
    <t>0.2959775633250406</t>
  </si>
  <si>
    <t>3.9092723959605088E-8</t>
  </si>
  <si>
    <t>4.890985173757497E-8</t>
  </si>
  <si>
    <t>1.3682332769715243E-7</t>
  </si>
  <si>
    <t>8.6300471253988736E-2</t>
  </si>
  <si>
    <t>0.15735751885101387</t>
  </si>
  <si>
    <t>1.4152033048081924E-6</t>
  </si>
  <si>
    <t>7.2749511568350134E-2</t>
  </si>
  <si>
    <t>0.20593295186189337</t>
  </si>
  <si>
    <t>Ammonia/H2 derivative</t>
  </si>
  <si>
    <t>haber-bosch</t>
  </si>
  <si>
    <t>1.2043847155444205E-6</t>
  </si>
  <si>
    <t>2.7901488921369115E-6</t>
  </si>
  <si>
    <t>4.7240634885448954E-6</t>
  </si>
  <si>
    <t>9.0222203717606458E-6</t>
  </si>
  <si>
    <t>1.1579197118415605E-5</t>
  </si>
  <si>
    <t>1.3402756158775899E-5</t>
  </si>
  <si>
    <t>1.5399773144438092E-5</t>
  </si>
  <si>
    <t>1.5877608730439503E-5</t>
  </si>
  <si>
    <t>6.7673959202225617E-7</t>
  </si>
  <si>
    <t>1.9440575982896157E-8</t>
  </si>
  <si>
    <t>1.4166912134431888</t>
  </si>
  <si>
    <t>3.5143016222777161</t>
  </si>
  <si>
    <t>5.6489322693980286</t>
  </si>
  <si>
    <t>7.1715639487241232</t>
  </si>
  <si>
    <t>9.1894983874159806</t>
  </si>
  <si>
    <t>10.069223776272942</t>
  </si>
  <si>
    <t>6.7635853224292113E-7</t>
  </si>
  <si>
    <t>1.5628571998953123E-8</t>
  </si>
  <si>
    <t>1.3734820049615923</t>
  </si>
  <si>
    <t>3.4810187629400966</t>
  </si>
  <si>
    <t>5.5637729873770025</t>
  </si>
  <si>
    <t>6.4611586706405397</t>
  </si>
  <si>
    <t>8.5812644802902707</t>
  </si>
  <si>
    <t>10.24674081086733</t>
  </si>
  <si>
    <t>3.1080376789231973E-4</t>
  </si>
  <si>
    <t>8.9054999977657487E-9</t>
  </si>
  <si>
    <t>1.6334679918275314</t>
  </si>
  <si>
    <t>3.6886350811797279</t>
  </si>
  <si>
    <t>5.8079936840978057</t>
  </si>
  <si>
    <t>7.9201206732097784</t>
  </si>
  <si>
    <t>10.02965332987436</t>
  </si>
  <si>
    <t>9.9880371609174592</t>
  </si>
  <si>
    <t>5.7689966406380486E-6</t>
  </si>
  <si>
    <t>1.2955978913532556E-5</t>
  </si>
  <si>
    <t>1.4380397260040478</t>
  </si>
  <si>
    <t>3.8364698284244301</t>
  </si>
  <si>
    <t>4.9554100565694981</t>
  </si>
  <si>
    <t>6.0619826762636908</t>
  </si>
  <si>
    <t>7.8550459340756813</t>
  </si>
  <si>
    <t>9.9498841651736711</t>
  </si>
  <si>
    <t>3.1224976762218002E-4</t>
  </si>
  <si>
    <t>6.919495168650133E-8</t>
  </si>
  <si>
    <t>1.2240191166264675E-4</t>
  </si>
  <si>
    <t>3.6756078127958836E-2</t>
  </si>
  <si>
    <t>0.10632699930338696</t>
  </si>
  <si>
    <t>0.1049285790379556</t>
  </si>
  <si>
    <t>0.10751245375179902</t>
  </si>
  <si>
    <t>0.85349158107802625</t>
  </si>
  <si>
    <t>haber-bosch retrofit</t>
  </si>
  <si>
    <t>2.6433907188254233E-7</t>
  </si>
  <si>
    <t>2.6813343217648383E-7</t>
  </si>
  <si>
    <t>5.9951152704829383E-7</t>
  </si>
  <si>
    <t>1.5611025211847804E-6</t>
  </si>
  <si>
    <t>1.9274426604010656E-6</t>
  </si>
  <si>
    <t>2.4917029865600466E-6</t>
  </si>
  <si>
    <t>3.1709712543168961E-6</t>
  </si>
  <si>
    <t>3.4746018757732109E-6</t>
  </si>
  <si>
    <t>1.1990123999691326E-8</t>
  </si>
  <si>
    <t>2.7576719977974003E-9</t>
  </si>
  <si>
    <t>1.2842748036127497E-8</t>
  </si>
  <si>
    <t>2.1767976473169723E-8</t>
  </si>
  <si>
    <t>6.9439254515638121E-2</t>
  </si>
  <si>
    <t>1.4891398820689647</t>
  </si>
  <si>
    <t>1.494738149754391</t>
  </si>
  <si>
    <t>3.6132761931195034</t>
  </si>
  <si>
    <t>1.1706552003875685E-8</t>
  </si>
  <si>
    <t>2.0252159998559901E-9</t>
  </si>
  <si>
    <t>5.677704002334161E-9</t>
  </si>
  <si>
    <t>2.2022855999469587E-8</t>
  </si>
  <si>
    <t>0.46777677518467381</t>
  </si>
  <si>
    <t>2.7862254748935449</t>
  </si>
  <si>
    <t>2.7907990857812504</t>
  </si>
  <si>
    <t>3.837055981628831</t>
  </si>
  <si>
    <t>2.0244167999828929E-8</t>
  </si>
  <si>
    <t>3.3169679991918203E-9</t>
  </si>
  <si>
    <t>1.4378147998869051E-8</t>
  </si>
  <si>
    <t>1.6718867999345088E-8</t>
  </si>
  <si>
    <t>2.4133535997934306E-8</t>
  </si>
  <si>
    <t>3.4364159999248021E-8</t>
  </si>
  <si>
    <t>4.4063747997599855E-8</t>
  </si>
  <si>
    <t>3.4557275538386962</t>
  </si>
  <si>
    <t>2.2418974402849569E-7</t>
  </si>
  <si>
    <t>8.6182827432047478E-8</t>
  </si>
  <si>
    <t>3.153367999341524E-7</t>
  </si>
  <si>
    <t>6.0586510884915165E-2</t>
  </si>
  <si>
    <t>2.0483099524092188</t>
  </si>
  <si>
    <t>3.9269049923920418</t>
  </si>
  <si>
    <t>3.9281824427493217</t>
  </si>
  <si>
    <t>3.9241301605244994</t>
  </si>
  <si>
    <t>3.1950021670521661E-7</t>
  </si>
  <si>
    <t>4.3684523806800411E-8</t>
  </si>
  <si>
    <t>3.9054421013826447E-6</t>
  </si>
  <si>
    <t>3.3131371152009083E-6</t>
  </si>
  <si>
    <t>5.0617335053558588E-2</t>
  </si>
  <si>
    <t>0.81811680746505822</t>
  </si>
  <si>
    <t>1.0302554934069441</t>
  </si>
  <si>
    <t>1.4585553270482929</t>
  </si>
  <si>
    <t>Onshored aluminium</t>
  </si>
  <si>
    <t>onshoring aluminium</t>
  </si>
  <si>
    <t>3.923078371982168E-2</t>
  </si>
  <si>
    <t>0.23547931266209202</t>
  </si>
  <si>
    <t>0.43169631608562659</t>
  </si>
  <si>
    <t>0.62794484636411452</t>
  </si>
  <si>
    <t>0.82416183716144076</t>
  </si>
  <si>
    <t>1.0204103634162009</t>
  </si>
  <si>
    <t>1.2166273502911769</t>
  </si>
  <si>
    <t>Onshored direct reduced iron</t>
  </si>
  <si>
    <t>onshoring iron dri</t>
  </si>
  <si>
    <t>0.32570380605859267</t>
  </si>
  <si>
    <t>1.9542251570021678</t>
  </si>
  <si>
    <t>3.5863024909849344</t>
  </si>
  <si>
    <t>5.2163293650420366</t>
  </si>
  <si>
    <t>6.8464000200568726</t>
  </si>
  <si>
    <t>8.4765135212386404</t>
  </si>
  <si>
    <t>10.106687793988788</t>
  </si>
  <si>
    <t>LNG</t>
  </si>
  <si>
    <t>electric lng plant retrofit</t>
  </si>
  <si>
    <t>5.0594147287429136E-8</t>
  </si>
  <si>
    <t>5.4278963907140434E-8</t>
  </si>
  <si>
    <t>6.6153707873405444E-8</t>
  </si>
  <si>
    <t>7.6456043849155814E-8</t>
  </si>
  <si>
    <t>7.753953582086475E-8</t>
  </si>
  <si>
    <t>8.9596331827247753E-8</t>
  </si>
  <si>
    <t>1.0408057174172089E-7</t>
  </si>
  <si>
    <t>4.1934743962620266E-8</t>
  </si>
  <si>
    <t>0.53936325713370392</t>
  </si>
  <si>
    <t>0.54945878224358069</t>
  </si>
  <si>
    <t>0.55010089993508371</t>
  </si>
  <si>
    <t>0.38598739073988175</t>
  </si>
  <si>
    <t>0.41314024016105422</t>
  </si>
  <si>
    <t>0.46368755769042186</t>
  </si>
  <si>
    <t>3.766870799749947E-8</t>
  </si>
  <si>
    <t>0.49528517392191695</t>
  </si>
  <si>
    <t>0.49566426079338793</t>
  </si>
  <si>
    <t>0.39479633400273534</t>
  </si>
  <si>
    <t>0.41555973438337729</t>
  </si>
  <si>
    <t>0.43810125346434275</t>
  </si>
  <si>
    <t>0.24031834519062129</t>
  </si>
  <si>
    <t>3.3354395991296494E-8</t>
  </si>
  <si>
    <t>0.41942390726722112</t>
  </si>
  <si>
    <t>0.45373807872186067</t>
  </si>
  <si>
    <t>0.48315813659122486</t>
  </si>
  <si>
    <t>0.49350281184090994</t>
  </si>
  <si>
    <t>0.56380033352009218</t>
  </si>
  <si>
    <t>0.61702892845721902</t>
  </si>
  <si>
    <t>1.4368485191765311E-6</t>
  </si>
  <si>
    <t>0.44622135048319411</t>
  </si>
  <si>
    <t>0.39743929323632893</t>
  </si>
  <si>
    <t>5.8102923720223142E-6</t>
  </si>
  <si>
    <t>3.6342527343423876E-6</t>
  </si>
  <si>
    <t>9.4946074695459182E-3</t>
  </si>
  <si>
    <t>0.15514826100068674</t>
  </si>
  <si>
    <t>1.1916464348866944E-7</t>
  </si>
  <si>
    <t>3.5500103920479367E-7</t>
  </si>
  <si>
    <t>0.16428346602879351</t>
  </si>
  <si>
    <t>0.32768865667238117</t>
  </si>
  <si>
    <t>0.2348998919456301</t>
  </si>
  <si>
    <t>0.28249060008451465</t>
  </si>
  <si>
    <t>0.48220928595085744</t>
  </si>
  <si>
    <t>existing_lng plant</t>
  </si>
  <si>
    <t>4.0691534559752309</t>
  </si>
  <si>
    <t>4.0691519957523044</t>
  </si>
  <si>
    <t>4.0691503051868407</t>
  </si>
  <si>
    <t>4.0691480575264443</t>
  </si>
  <si>
    <t>4.0691427733505501</t>
  </si>
  <si>
    <t>4.0691398316789575</t>
  </si>
  <si>
    <t>4.0691374434759373</t>
  </si>
  <si>
    <t>4.0691347038295334</t>
  </si>
  <si>
    <t>4.0691338910828172</t>
  </si>
  <si>
    <t>4.0691527652875834</t>
  </si>
  <si>
    <t>4.0691533868326237</t>
  </si>
  <si>
    <t>3.5517477716956591</t>
  </si>
  <si>
    <t>3.5416522359800449</t>
  </si>
  <si>
    <t>3.4081047571306691</t>
  </si>
  <si>
    <t>2.1769706693892741</t>
  </si>
  <si>
    <t>2.1671457842578228</t>
  </si>
  <si>
    <t>4.0691527647792629</t>
  </si>
  <si>
    <t>4.0691533919637761</t>
  </si>
  <si>
    <t>3.5958258533713039</t>
  </si>
  <si>
    <t>3.5954467287655656</t>
  </si>
  <si>
    <t>3.1851740441939831</t>
  </si>
  <si>
    <t>0.8442866114138331</t>
  </si>
  <si>
    <t>0.84924719032806117</t>
  </si>
  <si>
    <t>4.0688426320025926</t>
  </si>
  <si>
    <t>4.0691534081640635</t>
  </si>
  <si>
    <t>3.6716870928708643</t>
  </si>
  <si>
    <t>3.6373729144388118</t>
  </si>
  <si>
    <t>3.6079528473470592</t>
  </si>
  <si>
    <t>3.5976081516640517</t>
  </si>
  <si>
    <t>3.5273106128261822</t>
  </si>
  <si>
    <t>4.0691474178960814</t>
  </si>
  <si>
    <t>4.0691384582185774</t>
  </si>
  <si>
    <t>3.6448900823219939</t>
  </si>
  <si>
    <t>2.8298728362017536</t>
  </si>
  <si>
    <t>2.0372931339456675</t>
  </si>
  <si>
    <t>8.6825867019680869E-2</t>
  </si>
  <si>
    <t>9.9815416788238728E-2</t>
  </si>
  <si>
    <t>4.0688407819869568</t>
  </si>
  <si>
    <t>3.7434489705425347</t>
  </si>
  <si>
    <t>3.5919615017879067</t>
  </si>
  <si>
    <t>3.3384890800542761</t>
  </si>
  <si>
    <t>3.2423644263548872</t>
  </si>
  <si>
    <t>2.7879545113062139</t>
  </si>
  <si>
    <t>2.7603311715017527</t>
  </si>
  <si>
    <t>lng plant</t>
  </si>
  <si>
    <t>1.6986239794573302E-9</t>
  </si>
  <si>
    <t>1.8613079985665719E-9</t>
  </si>
  <si>
    <t>1.7279639998759754E-9</t>
  </si>
  <si>
    <t>1.7789039995980429E-9</t>
  </si>
  <si>
    <t>1.9227199795281757E-8</t>
  </si>
  <si>
    <t>1.4402948341120689E-7</t>
  </si>
  <si>
    <t>lng plant electric</t>
  </si>
  <si>
    <t>2.9994767581678999E-8</t>
  </si>
  <si>
    <t>3.4727039972687483E-9</t>
  </si>
  <si>
    <t>2.2870439998368188E-9</t>
  </si>
  <si>
    <t>2.5109999994255563E-9</t>
  </si>
  <si>
    <t>5.0677234071380387E-7</t>
  </si>
  <si>
    <t>3.9520655815341388E-8</t>
  </si>
  <si>
    <t>Black coal (thermal+met.)</t>
  </si>
  <si>
    <t>black coal mine</t>
  </si>
  <si>
    <t>2.7531824399825971E-7</t>
  </si>
  <si>
    <t>1.6261052213028567E-7</t>
  </si>
  <si>
    <t>2.7208061767958957E-7</t>
  </si>
  <si>
    <t>2.0448457096350776E-7</t>
  </si>
  <si>
    <t>3.1219351046398481E-7</t>
  </si>
  <si>
    <t>3.5975170623870963E-7</t>
  </si>
  <si>
    <t>3.4354882615200081E-7</t>
  </si>
  <si>
    <t>3.5043825415007134E-7</t>
  </si>
  <si>
    <t>6.8358095640240255E-7</t>
  </si>
  <si>
    <t>7.8628679985854205E-8</t>
  </si>
  <si>
    <t>1.5287756387043708E-7</t>
  </si>
  <si>
    <t>1.8807364789305085E-7</t>
  </si>
  <si>
    <t>1.8983232023484327E-7</t>
  </si>
  <si>
    <t>2.0992687216342358E-7</t>
  </si>
  <si>
    <t>2.37529403919357E-7</t>
  </si>
  <si>
    <t>2.6940664798618986E-7</t>
  </si>
  <si>
    <t>3.2249890785216468E-7</t>
  </si>
  <si>
    <t>7.3768751991407437E-8</t>
  </si>
  <si>
    <t>1.4363038798251015E-7</t>
  </si>
  <si>
    <t>1.6625793598649264E-7</t>
  </si>
  <si>
    <t>1.6437405612220904E-7</t>
  </si>
  <si>
    <t>1.6453778401543307E-7</t>
  </si>
  <si>
    <t>3.4860884405851943E-7</t>
  </si>
  <si>
    <t>2.0073214798286159E-7</t>
  </si>
  <si>
    <t>1.9720476000457583E-7</t>
  </si>
  <si>
    <t>7.3252619999571678E-8</t>
  </si>
  <si>
    <t>1.3652175597158445E-7</t>
  </si>
  <si>
    <t>1.7032985997167277E-7</t>
  </si>
  <si>
    <t>1.573448759797762E-7</t>
  </si>
  <si>
    <t>1.7945942398035637E-7</t>
  </si>
  <si>
    <t>2.2562193596855063E-7</t>
  </si>
  <si>
    <t>2.605979879901552E-7</t>
  </si>
  <si>
    <t>3.0371414397953368E-7</t>
  </si>
  <si>
    <t>1.2773850479467231E-6</t>
  </si>
  <si>
    <t>2.1808711601353264E-6</t>
  </si>
  <si>
    <t>3.4733687902714471E-6</t>
  </si>
  <si>
    <t>3.5361648004137124E-6</t>
  </si>
  <si>
    <t>4.8305157114932846E-6</t>
  </si>
  <si>
    <t>5.1132987293173313E-6</t>
  </si>
  <si>
    <t>6.4798339781195667E-6</t>
  </si>
  <si>
    <t>3.9132911546314726E-6</t>
  </si>
  <si>
    <t>4.116051000119703E-7</t>
  </si>
  <si>
    <t>7.3228117698579968E-7</t>
  </si>
  <si>
    <t>9.6563954910359776E-7</t>
  </si>
  <si>
    <t>9.3320074400623169E-7</t>
  </si>
  <si>
    <t>1.0951923493152625E-6</t>
  </si>
  <si>
    <t>1.2111202714122845E-6</t>
  </si>
  <si>
    <t>1.3771360018625497E-6</t>
  </si>
  <si>
    <t>1.4638450996723433E-6</t>
  </si>
  <si>
    <t>existing_black coal mine</t>
  </si>
  <si>
    <t>11.010597034162668</t>
  </si>
  <si>
    <t>11.010597127729982</t>
  </si>
  <si>
    <t>10.922296219652853</t>
  </si>
  <si>
    <t>10.878145888600686</t>
  </si>
  <si>
    <t>10.878145772703903</t>
  </si>
  <si>
    <t>10.878145718996251</t>
  </si>
  <si>
    <t>10.878145731100682</t>
  </si>
  <si>
    <t>10.878145717582003</t>
  </si>
  <si>
    <t>10.878145380322129</t>
  </si>
  <si>
    <t>11.010597230852234</t>
  </si>
  <si>
    <t>11.010597149321198</t>
  </si>
  <si>
    <t>10.922296304642632</t>
  </si>
  <si>
    <t>9.1490186720786451</t>
  </si>
  <si>
    <t>6.9536640391912767</t>
  </si>
  <si>
    <t>4.7859080300920525</t>
  </si>
  <si>
    <t>3.2449099856104255</t>
  </si>
  <si>
    <t>1.006504306578061</t>
  </si>
  <si>
    <t>11.01059723571216</t>
  </si>
  <si>
    <t>11.010597159089654</t>
  </si>
  <si>
    <t>10.92229632831881</t>
  </si>
  <si>
    <t>9.1238490096108524</t>
  </si>
  <si>
    <t>6.9229456470211481</t>
  </si>
  <si>
    <t>4.9132086701615627</t>
  </si>
  <si>
    <t>4.0059163645942082</t>
  </si>
  <si>
    <t>1.7590677577318723</t>
  </si>
  <si>
    <t>11.010597236228293</t>
  </si>
  <si>
    <t>11.01059716601411</t>
  </si>
  <si>
    <t>10.922296324615294</t>
  </si>
  <si>
    <t>9.0805292340080612</t>
  </si>
  <si>
    <t>6.8990044042737075</t>
  </si>
  <si>
    <t>4.6717882237026416</t>
  </si>
  <si>
    <t>2.4336793926503337</t>
  </si>
  <si>
    <t>0.22980559269279016</t>
  </si>
  <si>
    <t>11.010596032095865</t>
  </si>
  <si>
    <t>11.01059504096561</t>
  </si>
  <si>
    <t>10.922292926081351</t>
  </si>
  <si>
    <t>9.0958310410346446</t>
  </si>
  <si>
    <t>7.3601079104165894</t>
  </si>
  <si>
    <t>5.5686810252067485</t>
  </si>
  <si>
    <t>4.4384447461789218</t>
  </si>
  <si>
    <t>2.1870146764539453</t>
  </si>
  <si>
    <t>11.010596897875812</t>
  </si>
  <si>
    <t>11.010596545881356</t>
  </si>
  <si>
    <t>10.883064684788387</t>
  </si>
  <si>
    <t>9.1260546278502712</t>
  </si>
  <si>
    <t>7.0696758753646733</t>
  </si>
  <si>
    <t>4.8805501687548496</t>
  </si>
  <si>
    <t>2.896017037847963</t>
  </si>
  <si>
    <t>0.66777484316765545</t>
  </si>
  <si>
    <t>QLD</t>
  </si>
  <si>
    <t>WA</t>
  </si>
  <si>
    <t>NT</t>
  </si>
  <si>
    <t>NSW</t>
  </si>
  <si>
    <t>VIC</t>
  </si>
  <si>
    <t>SA</t>
  </si>
  <si>
    <t>TAS</t>
  </si>
  <si>
    <t>Form of exported energy (EJ/year)</t>
  </si>
  <si>
    <t>0.09</t>
  </si>
  <si>
    <t>0.28000000000000003</t>
  </si>
  <si>
    <t>0.38</t>
  </si>
  <si>
    <t>0.47</t>
  </si>
  <si>
    <t>0.56999999999999995</t>
  </si>
  <si>
    <t>0.66</t>
  </si>
  <si>
    <t>0.75</t>
  </si>
  <si>
    <t>0.04</t>
  </si>
  <si>
    <t>0.02</t>
  </si>
  <si>
    <t>0.01</t>
  </si>
  <si>
    <t>0.06</t>
  </si>
  <si>
    <t>0.03</t>
  </si>
  <si>
    <t>0.1</t>
  </si>
  <si>
    <t>1.35</t>
  </si>
  <si>
    <t>2.52</t>
  </si>
  <si>
    <t>3.77</t>
  </si>
  <si>
    <t>1.1200000000000001</t>
  </si>
  <si>
    <t>2</t>
  </si>
  <si>
    <t>3.12</t>
  </si>
  <si>
    <t>3.87</t>
  </si>
  <si>
    <t>4.7699999999999996</t>
  </si>
  <si>
    <t>0.71</t>
  </si>
  <si>
    <t>2.25</t>
  </si>
  <si>
    <t>3.51</t>
  </si>
  <si>
    <t>4.08</t>
  </si>
  <si>
    <t>4.1900000000000004</t>
  </si>
  <si>
    <t>5.0999999999999996</t>
  </si>
  <si>
    <t>0.12</t>
  </si>
  <si>
    <t>0.11</t>
  </si>
  <si>
    <t>1.27</t>
  </si>
  <si>
    <t>1.24</t>
  </si>
  <si>
    <t>1.1299999999999999</t>
  </si>
  <si>
    <t>1.1399999999999999</t>
  </si>
  <si>
    <t>2.2200000000000002</t>
  </si>
  <si>
    <t>1.41</t>
  </si>
  <si>
    <t>0.05</t>
  </si>
  <si>
    <t>0.57999999999999996</t>
  </si>
  <si>
    <t>0.61</t>
  </si>
  <si>
    <t>6.49</t>
  </si>
  <si>
    <t>6.76</t>
  </si>
  <si>
    <t>6.97</t>
  </si>
  <si>
    <t>6.99</t>
  </si>
  <si>
    <t>6.95</t>
  </si>
  <si>
    <t>4.78</t>
  </si>
  <si>
    <t>3.24</t>
  </si>
  <si>
    <t>1.01</t>
  </si>
  <si>
    <t>7.0000000000000007E-2</t>
  </si>
  <si>
    <t>4.5199999999999996</t>
  </si>
  <si>
    <t>4.2</t>
  </si>
  <si>
    <t>3.89</t>
  </si>
  <si>
    <t>2.0699999999999998</t>
  </si>
  <si>
    <t>0.27</t>
  </si>
  <si>
    <t>0.37</t>
  </si>
  <si>
    <t>0.76</t>
  </si>
  <si>
    <t>0.32</t>
  </si>
  <si>
    <t>0.93</t>
  </si>
  <si>
    <t>1.69</t>
  </si>
  <si>
    <t>1.63</t>
  </si>
  <si>
    <t>3.58</t>
  </si>
  <si>
    <t>4.87</t>
  </si>
  <si>
    <t>5.73</t>
  </si>
  <si>
    <t>6.36</t>
  </si>
  <si>
    <t>8.49</t>
  </si>
  <si>
    <t>0.56000000000000005</t>
  </si>
  <si>
    <t>1.08</t>
  </si>
  <si>
    <t>1.56</t>
  </si>
  <si>
    <t>0.53</t>
  </si>
  <si>
    <t>1.31</t>
  </si>
  <si>
    <t>1.66</t>
  </si>
  <si>
    <t>0.5</t>
  </si>
  <si>
    <t>6.81</t>
  </si>
  <si>
    <t>6.96</t>
  </si>
  <si>
    <t>6.98</t>
  </si>
  <si>
    <t>6.9</t>
  </si>
  <si>
    <t>4.67</t>
  </si>
  <si>
    <t>2.4300000000000002</t>
  </si>
  <si>
    <t>0.23</t>
  </si>
  <si>
    <t>4.13</t>
  </si>
  <si>
    <t>2.0099999999999998</t>
  </si>
  <si>
    <t>0.17</t>
  </si>
  <si>
    <t>0.08</t>
  </si>
  <si>
    <t>0.24</t>
  </si>
  <si>
    <t>0.43</t>
  </si>
  <si>
    <t>0.85</t>
  </si>
  <si>
    <t>0.68</t>
  </si>
  <si>
    <t>1.46</t>
  </si>
  <si>
    <t>0.16</t>
  </si>
  <si>
    <t>0.28999999999999998</t>
  </si>
  <si>
    <t>0.31</t>
  </si>
  <si>
    <t>0.44</t>
  </si>
  <si>
    <t>0.13</t>
  </si>
  <si>
    <t>0.14000000000000001</t>
  </si>
  <si>
    <t>0.33</t>
  </si>
  <si>
    <t>1.95</t>
  </si>
  <si>
    <t>3.59</t>
  </si>
  <si>
    <t>5.22</t>
  </si>
  <si>
    <t>6.85</t>
  </si>
  <si>
    <t>8.48</t>
  </si>
  <si>
    <t>10.11</t>
  </si>
  <si>
    <t>0.92</t>
  </si>
  <si>
    <t>0.87</t>
  </si>
  <si>
    <t>0.74</t>
  </si>
  <si>
    <t>0.78</t>
  </si>
  <si>
    <t>0.83</t>
  </si>
  <si>
    <t>0.4</t>
  </si>
  <si>
    <t>6.78</t>
  </si>
  <si>
    <t>6.05</t>
  </si>
  <si>
    <t>2.89</t>
  </si>
  <si>
    <t>4.17</t>
  </si>
  <si>
    <t>3.85</t>
  </si>
  <si>
    <t>2.06</t>
  </si>
  <si>
    <t>2021</t>
  </si>
  <si>
    <t>2022</t>
  </si>
  <si>
    <t>2023</t>
  </si>
  <si>
    <t>2024</t>
  </si>
  <si>
    <t>2026</t>
  </si>
  <si>
    <t>2027</t>
  </si>
  <si>
    <t>2028</t>
  </si>
  <si>
    <t>2029</t>
  </si>
  <si>
    <t>2031</t>
  </si>
  <si>
    <t>2032</t>
  </si>
  <si>
    <t>2033</t>
  </si>
  <si>
    <t>2034</t>
  </si>
  <si>
    <t>2036</t>
  </si>
  <si>
    <t>2037</t>
  </si>
  <si>
    <t>2038</t>
  </si>
  <si>
    <t>2039</t>
  </si>
  <si>
    <t>2041</t>
  </si>
  <si>
    <t>2042</t>
  </si>
  <si>
    <t>2043</t>
  </si>
  <si>
    <t>2044</t>
  </si>
  <si>
    <t>2046</t>
  </si>
  <si>
    <t>2047</t>
  </si>
  <si>
    <t>2048</t>
  </si>
  <si>
    <t>2049</t>
  </si>
  <si>
    <t>2051</t>
  </si>
  <si>
    <t>2052</t>
  </si>
  <si>
    <t>2053</t>
  </si>
  <si>
    <t>2054</t>
  </si>
  <si>
    <t>2056</t>
  </si>
  <si>
    <t>2057</t>
  </si>
  <si>
    <t>2058</t>
  </si>
  <si>
    <t>2059</t>
  </si>
  <si>
    <t>Solar</t>
  </si>
  <si>
    <t>1.8666222597535159E-3</t>
  </si>
  <si>
    <t>1.8727073915002291E-3</t>
  </si>
  <si>
    <t>1.8754840080017778E-3</t>
  </si>
  <si>
    <t>1.8757261997468851E-3</t>
  </si>
  <si>
    <t>1.8723421807168195E-3</t>
  </si>
  <si>
    <t>1.8688323527530971E-3</t>
  </si>
  <si>
    <t>1.8662795836070722E-3</t>
  </si>
  <si>
    <t>1.8652707366358483E-3</t>
  </si>
  <si>
    <t>1.8662922248941722E-3</t>
  </si>
  <si>
    <t>1.8693621815962739E-3</t>
  </si>
  <si>
    <t>1.8743761451888255E-3</t>
  </si>
  <si>
    <t>1.8813514406849216E-3</t>
  </si>
  <si>
    <t>1.8902832480907975E-3</t>
  </si>
  <si>
    <t>1.9013536808513958E-3</t>
  </si>
  <si>
    <t>1.9148987382146118E-3</t>
  </si>
  <si>
    <t>1.9312542181221092E-3</t>
  </si>
  <si>
    <t>1.9506062042247182E-3</t>
  </si>
  <si>
    <t>1.9728728197345412E-3</t>
  </si>
  <si>
    <t>1.9976756569486968E-3</t>
  </si>
  <si>
    <t>2.0244162746062434E-3</t>
  </si>
  <si>
    <t>2.0523946758990927E-3</t>
  </si>
  <si>
    <t>2.0809315488359743E-3</t>
  </si>
  <si>
    <t>2.109455776487345E-3</t>
  </si>
  <si>
    <t>2.1375671241925182E-3</t>
  </si>
  <si>
    <t>2.1650381170955206E-3</t>
  </si>
  <si>
    <t>2.1917897039035869E-3</t>
  </si>
  <si>
    <t>2.2178463638576895E-3</t>
  </si>
  <si>
    <t>2.2432967245157604E-3</t>
  </si>
  <si>
    <t>2.2682661524503129E-3</t>
  </si>
  <si>
    <t>2.2928885732897333E-3</t>
  </si>
  <si>
    <t>2.3172868461715638E-3</t>
  </si>
  <si>
    <t>2.3435286376126121E-3</t>
  </si>
  <si>
    <t>2.3697954778490915E-3</t>
  </si>
  <si>
    <t>2.3961671658452397E-3</t>
  </si>
  <si>
    <t>2.4227076970299083E-3</t>
  </si>
  <si>
    <t>2.4494700192303639E-3</t>
  </si>
  <si>
    <t>2.4764956331628091E-3</t>
  </si>
  <si>
    <t>2.5038124066716935E-3</t>
  </si>
  <si>
    <t>2.5314358402544015E-3</t>
  </si>
  <si>
    <t>2.5593722936049475E-3</t>
  </si>
  <si>
    <t>2.5876144257140966E-3</t>
  </si>
  <si>
    <t>1.8726769322656702E-3</t>
  </si>
  <si>
    <t>1.8753472613673705E-3</t>
  </si>
  <si>
    <t>1.8753929462384253E-3</t>
  </si>
  <si>
    <t>1.8696962697242676E-3</t>
  </si>
  <si>
    <t>1.8635254586575546E-3</t>
  </si>
  <si>
    <t>1.8577765185885111E-3</t>
  </si>
  <si>
    <t>1.8528055594861171E-3</t>
  </si>
  <si>
    <t>1.8488640262894766E-3</t>
  </si>
  <si>
    <t>1.8457720523087542E-3</t>
  </si>
  <si>
    <t>1.8432180154879215E-3</t>
  </si>
  <si>
    <t>1.8409352692283099E-3</t>
  </si>
  <si>
    <t>1.8388547479367835E-3</t>
  </si>
  <si>
    <t>1.8372428724008261E-3</t>
  </si>
  <si>
    <t>1.836595421998561E-3</t>
  </si>
  <si>
    <t>1.8374055006146351E-3</t>
  </si>
  <si>
    <t>1.8399562735367703E-3</t>
  </si>
  <si>
    <t>1.8442538929283113E-3</t>
  </si>
  <si>
    <t>1.8500011903040546E-3</t>
  </si>
  <si>
    <t>1.8567503687075631E-3</t>
  </si>
  <si>
    <t>1.864047867168514E-3</t>
  </si>
  <si>
    <t>1.8715199510528043E-3</t>
  </si>
  <si>
    <t>1.879025809178463E-3</t>
  </si>
  <si>
    <t>1.8865414117178393E-3</t>
  </si>
  <si>
    <t>1.8941552004525756E-3</t>
  </si>
  <si>
    <t>1.9020075867211079E-3</t>
  </si>
  <si>
    <t>1.9102392486379891E-3</t>
  </si>
  <si>
    <t>1.9189606189705985E-3</t>
  </si>
  <si>
    <t>1.928236736840176E-3</t>
  </si>
  <si>
    <t>1.9380810461591623E-3</t>
  </si>
  <si>
    <t>1.9484698875951933E-3</t>
  </si>
  <si>
    <t>1.9610161163960099E-3</t>
  </si>
  <si>
    <t>1.9741030581607796E-3</t>
  </si>
  <si>
    <t>1.9877506849540639E-3</t>
  </si>
  <si>
    <t>2.0020105368654261E-3</t>
  </si>
  <si>
    <t>2.0169599536929254E-3</t>
  </si>
  <si>
    <t>2.0326836212189009E-3</t>
  </si>
  <si>
    <t>2.0492523482750638E-3</t>
  </si>
  <si>
    <t>2.0667073927878431E-3</t>
  </si>
  <si>
    <t>2.085051475865653E-3</t>
  </si>
  <si>
    <t>2.1042395751905674E-3</t>
  </si>
  <si>
    <t>1.8753472613673703E-3</t>
  </si>
  <si>
    <t>1.8754203077641059E-3</t>
  </si>
  <si>
    <t>1.8698016654626205E-3</t>
  </si>
  <si>
    <t>1.8638010643285791E-3</t>
  </si>
  <si>
    <t>1.858386067165758E-3</t>
  </si>
  <si>
    <t>1.8540305826346942E-3</t>
  </si>
  <si>
    <t>1.8511724426625189E-3</t>
  </si>
  <si>
    <t>1.8498799119284349E-3</t>
  </si>
  <si>
    <t>1.8501193001085898E-3</t>
  </si>
  <si>
    <t>1.8518555993683968E-3</t>
  </si>
  <si>
    <t>1.8551284813130944E-3</t>
  </si>
  <si>
    <t>1.8601815233198985E-3</t>
  </si>
  <si>
    <t>1.8674201076600584E-3</t>
  </si>
  <si>
    <t>1.877252738801069E-3</t>
  </si>
  <si>
    <t>1.8899135510914416E-3</t>
  </si>
  <si>
    <t>1.905380824669609E-3</t>
  </si>
  <si>
    <t>1.9233120204702782E-3</t>
  </si>
  <si>
    <t>1.9431622373901874E-3</t>
  </si>
  <si>
    <t>1.9643071327988802E-3</t>
  </si>
  <si>
    <t>1.9861545410172097E-3</t>
  </si>
  <si>
    <t>2.0082089175900569E-3</t>
  </si>
  <si>
    <t>2.0301046106215815E-3</t>
  </si>
  <si>
    <t>2.0515890021284124E-3</t>
  </si>
  <si>
    <t>2.0725036396773864E-3</t>
  </si>
  <si>
    <t>2.0927678107068703E-3</t>
  </si>
  <si>
    <t>2.1123682797187793E-3</t>
  </si>
  <si>
    <t>2.1313432984597989E-3</t>
  </si>
  <si>
    <t>2.149754373848253E-3</t>
  </si>
  <si>
    <t>2.1676655884735668E-3</t>
  </si>
  <si>
    <t>2.1869816204009018E-3</t>
  </si>
  <si>
    <t>2.2059472265138088E-3</t>
  </si>
  <si>
    <t>2.2246014473773649E-3</t>
  </si>
  <si>
    <t>2.2429702980940286E-3</t>
  </si>
  <si>
    <t>2.2610714505791767E-3</t>
  </si>
  <si>
    <t>2.2789131858845504E-3</t>
  </si>
  <si>
    <t>2.2964926833402236E-3</t>
  </si>
  <si>
    <t>2.3137983120170586E-3</t>
  </si>
  <si>
    <t>2.3308138513775949E-3</t>
  </si>
  <si>
    <t>2.34751583666483E-3</t>
  </si>
  <si>
    <t>0.12931211825855007</t>
  </si>
  <si>
    <t>0.13014106432672073</t>
  </si>
  <si>
    <t>0.13101784975146388</t>
  </si>
  <si>
    <t>0.13195382337560366</t>
  </si>
  <si>
    <t>0.1324831565252855</t>
  </si>
  <si>
    <t>0.13337624019094102</t>
  </si>
  <si>
    <t>0.13414665446103319</t>
  </si>
  <si>
    <t>0.13508426508488111</t>
  </si>
  <si>
    <t>0.13619847705343294</t>
  </si>
  <si>
    <t>0.13745685667698776</t>
  </si>
  <si>
    <t>0.13879930459727374</t>
  </si>
  <si>
    <t>0.14017090712731547</t>
  </si>
  <si>
    <t>0.14152408918550513</t>
  </si>
  <si>
    <t>0.1428273810075425</t>
  </si>
  <si>
    <t>0.14405163643959717</t>
  </si>
  <si>
    <t>0.1456339738440518</t>
  </si>
  <si>
    <t>0.14662654382669013</t>
  </si>
  <si>
    <t>0.14747622253570589</t>
  </si>
  <si>
    <t>0.14819136114377901</t>
  </si>
  <si>
    <t>0.14879936547302514</t>
  </si>
  <si>
    <t>0.14866258873195853</t>
  </si>
  <si>
    <t>0.14917037061177685</t>
  </si>
  <si>
    <t>0.14968804292805049</t>
  </si>
  <si>
    <t>0.15023898008847217</t>
  </si>
  <si>
    <t>0.15083362160506925</t>
  </si>
  <si>
    <t>0.15147491290498585</t>
  </si>
  <si>
    <t>0.1521609163661618</t>
  </si>
  <si>
    <t>0.15288436508547223</t>
  </si>
  <si>
    <t>0.15363505265636418</t>
  </si>
  <si>
    <t>0.15440652418214965</t>
  </si>
  <si>
    <t>0.15519916291950328</t>
  </si>
  <si>
    <t>0.15606823624356597</t>
  </si>
  <si>
    <t>0.15696000545304406</t>
  </si>
  <si>
    <t>0.157874246727608</t>
  </si>
  <si>
    <t>0.15880814699145263</t>
  </si>
  <si>
    <t>0.15975693827356005</t>
  </si>
  <si>
    <t>0.16071470613437763</t>
  </si>
  <si>
    <t>0.16167510103205243</t>
  </si>
  <si>
    <t>0.16263189805649411</t>
  </si>
  <si>
    <t>0.16357946523281663</t>
  </si>
  <si>
    <t>0.16451301860316864</t>
  </si>
  <si>
    <t>0.1293121182585501</t>
  </si>
  <si>
    <t>0.13014105798601519</t>
  </si>
  <si>
    <t>0.13101561812184215</t>
  </si>
  <si>
    <t>0.13194793607485253</t>
  </si>
  <si>
    <t>0.13206459718292174</t>
  </si>
  <si>
    <t>0.13253318203698888</t>
  </si>
  <si>
    <t>0.13286503822156903</t>
  </si>
  <si>
    <t>0.13334648094082899</t>
  </si>
  <si>
    <t>0.13398177829550445</t>
  </si>
  <si>
    <t>0.13473162965098107</t>
  </si>
  <si>
    <t>0.13552823949958728</t>
  </si>
  <si>
    <t>0.13631043670302678</t>
  </si>
  <si>
    <t>0.13702893419449025</t>
  </si>
  <si>
    <t>0.13765614580628896</t>
  </si>
  <si>
    <t>0.13817104046951376</t>
  </si>
  <si>
    <t>0.13902043772339873</t>
  </si>
  <si>
    <t>0.13926580949206555</t>
  </si>
  <si>
    <t>0.13936206884537045</t>
  </si>
  <si>
    <t>0.13932419327242029</t>
  </si>
  <si>
    <t>0.13918492665251173</t>
  </si>
  <si>
    <t>0.13831088972386232</t>
  </si>
  <si>
    <t>0.13809356009400475</t>
  </si>
  <si>
    <t>0.13790286162647994</t>
  </si>
  <si>
    <t>0.13776438699894966</t>
  </si>
  <si>
    <t>0.13769050545563929</t>
  </si>
  <si>
    <t>0.13768562475732404</t>
  </si>
  <si>
    <t>0.13774838555584556</t>
  </si>
  <si>
    <t>0.13787072970703315</t>
  </si>
  <si>
    <t>0.13803991910097435</t>
  </si>
  <si>
    <t>0.13824498395873031</t>
  </si>
  <si>
    <t>0.13848001771699359</t>
  </si>
  <si>
    <t>0.13878607612684157</t>
  </si>
  <si>
    <t>0.13910925724927103</t>
  </si>
  <si>
    <t>0.13944308279886539</t>
  </si>
  <si>
    <t>0.1397799023659331</t>
  </si>
  <si>
    <t>0.14011169824596886</t>
  </si>
  <si>
    <t>0.14043079694156835</t>
  </si>
  <si>
    <t>0.14073039032926066</t>
  </si>
  <si>
    <t>0.14100490990254247</t>
  </si>
  <si>
    <t>0.14125029561492058</t>
  </si>
  <si>
    <t>0.14146400312364432</t>
  </si>
  <si>
    <t>0.12931211825855005</t>
  </si>
  <si>
    <t>0.13101561812184223</t>
  </si>
  <si>
    <t>0.13194920118284031</t>
  </si>
  <si>
    <t>0.13206926238717615</t>
  </si>
  <si>
    <t>0.13254473769805733</t>
  </si>
  <si>
    <t>0.13288904406643673</t>
  </si>
  <si>
    <t>0.13339182436832345</t>
  </si>
  <si>
    <t>0.13406225477278097</t>
  </si>
  <si>
    <t>0.13486766820012017</t>
  </si>
  <si>
    <t>0.13574772603982674</t>
  </si>
  <si>
    <t>0.13664724270276943</t>
  </si>
  <si>
    <t>0.13751840604873106</t>
  </si>
  <si>
    <t>0.13832952722783204</t>
  </si>
  <si>
    <t>0.13905127517304319</t>
  </si>
  <si>
    <t>0.14012061860455333</t>
  </si>
  <si>
    <t>0.14058958048301731</t>
  </si>
  <si>
    <t>0.14090491721955442</t>
  </si>
  <si>
    <t>0.14107483272997517</t>
  </si>
  <si>
    <t>0.14112653828741722</t>
  </si>
  <si>
    <t>0.14042212862333814</t>
  </si>
  <si>
    <t>0.14035060154659409</t>
  </si>
  <si>
    <t>0.14027696521246083</t>
  </si>
  <si>
    <t>0.14022425003106287</t>
  </si>
  <si>
    <t>0.14020257658314214</t>
  </si>
  <si>
    <t>0.14021459956425353</t>
  </si>
  <si>
    <t>0.14025809643657022</t>
  </si>
  <si>
    <t>0.14032548170174092</t>
  </si>
  <si>
    <t>0.14040617457274884</t>
  </si>
  <si>
    <t>0.14049328798859015</t>
  </si>
  <si>
    <t>0.14058672813297166</t>
  </si>
  <si>
    <t>0.14073924498097712</t>
  </si>
  <si>
    <t>0.14089836372341402</t>
  </si>
  <si>
    <t>0.1410633370319207</t>
  </si>
  <si>
    <t>0.14123089307868134</t>
  </si>
  <si>
    <t>0.14139591438192392</t>
  </si>
  <si>
    <t>0.1415522733369832</t>
  </si>
  <si>
    <t>0.14169356884133288</t>
  </si>
  <si>
    <t>0.14181370926457687</t>
  </si>
  <si>
    <t>0.14190738566349234</t>
  </si>
  <si>
    <t>0.14197032310256011</t>
  </si>
  <si>
    <t>Aviation fuel</t>
  </si>
  <si>
    <t>0.35154076562765496</t>
  </si>
  <si>
    <t>0.36406461386489297</t>
  </si>
  <si>
    <t>0.37634061820424275</t>
  </si>
  <si>
    <t>0.38813689269870172</t>
  </si>
  <si>
    <t>0.39974529995327118</t>
  </si>
  <si>
    <t>0.41114311775375062</t>
  </si>
  <si>
    <t>0.42263653979155513</t>
  </si>
  <si>
    <t>0.43428288156274697</t>
  </si>
  <si>
    <t>0.44612599841811579</t>
  </si>
  <si>
    <t>0.45817324175280755</t>
  </si>
  <si>
    <t>0.47041832990073434</t>
  </si>
  <si>
    <t>0.48282662051224817</t>
  </si>
  <si>
    <t>0.49535125936410551</t>
  </si>
  <si>
    <t>0.50796701166856462</t>
  </si>
  <si>
    <t>0.5206604361434537</t>
  </si>
  <si>
    <t>0.53340309271404984</t>
  </si>
  <si>
    <t>0.54612162039922629</t>
  </si>
  <si>
    <t>0.55876329020397675</t>
  </si>
  <si>
    <t>0.57128451609982467</t>
  </si>
  <si>
    <t>0.58386717102127794</t>
  </si>
  <si>
    <t>0.59666489512810339</t>
  </si>
  <si>
    <t>0.60968820473997765</t>
  </si>
  <si>
    <t>0.62294006780431566</t>
  </si>
  <si>
    <t>0.63642354764818687</t>
  </si>
  <si>
    <t>0.65014815155934669</t>
  </si>
  <si>
    <t>0.66411604568231097</t>
  </si>
  <si>
    <t>0.67832706423927402</t>
  </si>
  <si>
    <t>0.69278545760316279</t>
  </si>
  <si>
    <t>0.70749460877097159</t>
  </si>
  <si>
    <t>0.72246049954317415</t>
  </si>
  <si>
    <t>0.73667558126424115</t>
  </si>
  <si>
    <t>0.7510234683301249</t>
  </si>
  <si>
    <t>0.76550780996947532</t>
  </si>
  <si>
    <t>0.78013270917188193</t>
  </si>
  <si>
    <t>0.79490152753312149</t>
  </si>
  <si>
    <t>0.80981755169324487</t>
  </si>
  <si>
    <t>0.82488381948866141</t>
  </si>
  <si>
    <t>0.84010289442063757</t>
  </si>
  <si>
    <t>0.85547711058605591</t>
  </si>
  <si>
    <t>0.87100888146464917</t>
  </si>
  <si>
    <t>0.88669960923152569</t>
  </si>
  <si>
    <t>0.39512083880401766</t>
  </si>
  <si>
    <t>0.40163031901417851</t>
  </si>
  <si>
    <t>0.40796820628696595</t>
  </si>
  <si>
    <t>0.41418584132645664</t>
  </si>
  <si>
    <t>0.42031922965910962</t>
  </si>
  <si>
    <t>0.42636837765055008</t>
  </si>
  <si>
    <t>0.43232042292111833</t>
  </si>
  <si>
    <t>0.4381370598395064</t>
  </si>
  <si>
    <t>0.44377064737397942</t>
  </si>
  <si>
    <t>0.44919483078388678</t>
  </si>
  <si>
    <t>0.45439471553886601</t>
  </si>
  <si>
    <t>0.45934311432500208</t>
  </si>
  <si>
    <t>0.46397599624206265</t>
  </si>
  <si>
    <t>0.46825001557436774</t>
  </si>
  <si>
    <t>0.4721318235409635</t>
  </si>
  <si>
    <t>0.47577378797168868</t>
  </si>
  <si>
    <t>0.47929717832309382</t>
  </si>
  <si>
    <t>0.48270284956556891</t>
  </si>
  <si>
    <t>0.4859852816006226</t>
  </si>
  <si>
    <t>0.48913889017131512</t>
  </si>
  <si>
    <t>0.49216282652983495</t>
  </si>
  <si>
    <t>0.49505033019614664</t>
  </si>
  <si>
    <t>0.49779282934018348</t>
  </si>
  <si>
    <t>0.50038494895866192</t>
  </si>
  <si>
    <t>0.5028205008595793</t>
  </si>
  <si>
    <t>0.50509495675897698</t>
  </si>
  <si>
    <t>0.50650677908175201</t>
  </si>
  <si>
    <t>0.50767923700806905</t>
  </si>
  <si>
    <t>0.50861014142782257</t>
  </si>
  <si>
    <t>0.50929743039409092</t>
  </si>
  <si>
    <t>0.5097383766156659</t>
  </si>
  <si>
    <t>0.50993004992495305</t>
  </si>
  <si>
    <t>0.50986921418336795</t>
  </si>
  <si>
    <t>0.50955220492160536</t>
  </si>
  <si>
    <t>0.50897510248420985</t>
  </si>
  <si>
    <t>0.50813392540493119</t>
  </si>
  <si>
    <t>0.50702400230498801</t>
  </si>
  <si>
    <t>Ammonia</t>
  </si>
  <si>
    <t>4.7179199728286805E-4</t>
  </si>
  <si>
    <t>9.4824459448111386E-4</t>
  </si>
  <si>
    <t>1.4288719535576813E-3</t>
  </si>
  <si>
    <t>1.9131657413177E-3</t>
  </si>
  <si>
    <t>2.4006232197708397E-3</t>
  </si>
  <si>
    <t>2.8907532366685457E-3</t>
  </si>
  <si>
    <t>3.3830823879090134E-3</t>
  </si>
  <si>
    <t>6.3398769137729457E-3</t>
  </si>
  <si>
    <t>9.3121062321803727E-3</t>
  </si>
  <si>
    <t>1.2297218130301057E-2</t>
  </si>
  <si>
    <t>1.5292740415815596E-2</t>
  </si>
  <si>
    <t>1.8296253074224014E-2</t>
  </si>
  <si>
    <t>2.1305433160885144E-2</t>
  </si>
  <si>
    <t>2.4317954865136777E-2</t>
  </si>
  <si>
    <t>2.7331581666228785E-2</t>
  </si>
  <si>
    <t>3.0344079852721355E-2</t>
  </si>
  <si>
    <t>3.3353285441915084E-2</t>
  </si>
  <si>
    <t>3.5866512042457589E-2</t>
  </si>
  <si>
    <t>3.8372438933708578E-2</t>
  </si>
  <si>
    <t>4.0869445738597139E-2</t>
  </si>
  <si>
    <t>4.3355936407464296E-2</t>
  </si>
  <si>
    <t>4.5830318487081252E-2</t>
  </si>
  <si>
    <t>4.5792513213213301E-2</t>
  </si>
  <si>
    <t>4.5744598826960026E-2</t>
  </si>
  <si>
    <t>4.5686807910556508E-2</t>
  </si>
  <si>
    <t>4.5619234790350259E-2</t>
  </si>
  <si>
    <t>4.5541943164418841E-2</t>
  </si>
  <si>
    <t>4.5454971774964208E-2</t>
  </si>
  <si>
    <t>4.5358302359123526E-2</t>
  </si>
  <si>
    <t>4.5251873012350605E-2</t>
  </si>
  <si>
    <t>4.5135627631016979E-2</t>
  </si>
  <si>
    <t>4.5009399894059311E-2</t>
  </si>
  <si>
    <t>2.1676929604888529E-4</t>
  </si>
  <si>
    <t>4.3567994881564694E-4</t>
  </si>
  <si>
    <t>6.5650873541839446E-4</t>
  </si>
  <si>
    <t>8.7902209736218681E-4</t>
  </si>
  <si>
    <t>1.1029890469217375E-3</t>
  </si>
  <si>
    <t>1.3281839195504132E-3</t>
  </si>
  <si>
    <t>1.5543892052554927E-3</t>
  </si>
  <si>
    <t>2.8368480643607024E-3</t>
  </si>
  <si>
    <t>4.1259631383328173E-3</t>
  </si>
  <si>
    <t>5.4206283659103266E-3</t>
  </si>
  <si>
    <t>6.7197723967017155E-3</t>
  </si>
  <si>
    <t>8.0223466158489375E-3</t>
  </si>
  <si>
    <t>9.3273446945195855E-3</t>
  </si>
  <si>
    <t>1.0633758927434225E-2</t>
  </si>
  <si>
    <t>1.1940620515894895E-2</t>
  </si>
  <si>
    <t>1.324696168705845E-2</t>
  </si>
  <si>
    <t>1.4551844948568909E-2</t>
  </si>
  <si>
    <t>1.5854351557664556E-2</t>
  </si>
  <si>
    <t>1.7153588096178611E-2</t>
  </si>
  <si>
    <t>1.8448706243376908E-2</t>
  </si>
  <si>
    <t>1.9738872282073827E-2</t>
  </si>
  <si>
    <t>2.1023257613447466E-2</t>
  </si>
  <si>
    <t>2.2301092598883025E-2</t>
  </si>
  <si>
    <t>2.3571597783540434E-2</t>
  </si>
  <si>
    <t>2.4834040868691412E-2</t>
  </si>
  <si>
    <t>2.608763644860064E-2</t>
  </si>
  <si>
    <t>2.7331591482652302E-2</t>
  </si>
  <si>
    <t>2.8565103947980314E-2</t>
  </si>
  <si>
    <t>2.978733824775355E-2</t>
  </si>
  <si>
    <t>3.0997427099759656E-2</t>
  </si>
  <si>
    <t>3.2194500513756247E-2</t>
  </si>
  <si>
    <t>3.3377599981898369E-2</t>
  </si>
  <si>
    <t>Hydrogen</t>
  </si>
  <si>
    <t>2.8365595703865414E-5</t>
  </si>
  <si>
    <t>5.1195870535605523E-5</t>
  </si>
  <si>
    <t>8.0561446915842187E-5</t>
  </si>
  <si>
    <t>1.1760375849258124E-4</t>
  </si>
  <si>
    <t>1.6367013955968283E-4</t>
  </si>
  <si>
    <t>2.2336135287004446E-4</t>
  </si>
  <si>
    <t>2.9698232079054419E-4</t>
  </si>
  <si>
    <t>3.8743989467782228E-4</t>
  </si>
  <si>
    <t>4.9874514257405118E-4</t>
  </si>
  <si>
    <t>6.3555079805272452E-4</t>
  </si>
  <si>
    <t>8.0357272937339947E-4</t>
  </si>
  <si>
    <t>1.0097015369934579E-3</t>
  </si>
  <si>
    <t>1.2620371634578813E-3</t>
  </si>
  <si>
    <t>1.5694886490941022E-3</t>
  </si>
  <si>
    <t>1.9406802225604856E-3</t>
  </si>
  <si>
    <t>2.3834552491074561E-3</t>
  </si>
  <si>
    <t>2.9054208305367827E-3</t>
  </si>
  <si>
    <t>3.5144023112705413E-3</t>
  </si>
  <si>
    <t>4.2183513936362108E-3</t>
  </si>
  <si>
    <t>5.0257355666413622E-3</t>
  </si>
  <si>
    <t>5.9440757257279448E-3</t>
  </si>
  <si>
    <t>6.9751614799097366E-3</t>
  </si>
  <si>
    <t>8.1107598745075119E-3</t>
  </si>
  <si>
    <t>9.3346054630871911E-3</t>
  </si>
  <si>
    <t>1.0628531098962498E-2</t>
  </si>
  <si>
    <t>1.197578128860504E-2</t>
  </si>
  <si>
    <t>1.3360921755415983E-2</t>
  </si>
  <si>
    <t>1.4769247744932733E-2</t>
  </si>
  <si>
    <t>1.6186359255805534E-2</t>
  </si>
  <si>
    <t>1.7597712943451627E-2</t>
  </si>
  <si>
    <t>1.8980619609254415E-2</t>
  </si>
  <si>
    <t>2.0325074080533748E-2</t>
  </si>
  <si>
    <t>2.1616361511556791E-2</t>
  </si>
  <si>
    <t>2.2841999327976904E-2</t>
  </si>
  <si>
    <t>2.3992785169246734E-2</t>
  </si>
  <si>
    <t>2.5063094298605627E-2</t>
  </si>
  <si>
    <t>2.605023914229139E-2</t>
  </si>
  <si>
    <t>2.6953547770863749E-2</t>
  </si>
  <si>
    <t>2.7773734723012786E-2</t>
  </si>
  <si>
    <t>2.851263507552354E-2</t>
  </si>
  <si>
    <t>2.9173032087260093E-2</t>
  </si>
  <si>
    <t>1.0580145695014958E-4</t>
  </si>
  <si>
    <t>2.2375386123754624E-4</t>
  </si>
  <si>
    <t>4.5765329012619898E-4</t>
  </si>
  <si>
    <t>8.2996927803668597E-4</t>
  </si>
  <si>
    <t>1.4261027507231484E-3</t>
  </si>
  <si>
    <t>2.3283022357518651E-3</t>
  </si>
  <si>
    <t>3.6463892424034661E-3</t>
  </si>
  <si>
    <t>5.5117385229606353E-3</t>
  </si>
  <si>
    <t>8.0740501664168726E-3</t>
  </si>
  <si>
    <t>4.0653987303803985E-2</t>
  </si>
  <si>
    <t>7.4546802374374069E-2</t>
  </si>
  <si>
    <t>0.10984616340243433</t>
  </si>
  <si>
    <t>0.14653810985198004</t>
  </si>
  <si>
    <t>0.18449704654668142</t>
  </si>
  <si>
    <t>0.22355230799937137</t>
  </si>
  <si>
    <t>0.26355342212427718</t>
  </si>
  <si>
    <t>0.30691524999435416</t>
  </si>
  <si>
    <t>0.35093414596003586</t>
  </si>
  <si>
    <t>0.39541341718297007</t>
  </si>
  <si>
    <t>0.44024960401980351</t>
  </si>
  <si>
    <t>0.48530922529501436</t>
  </si>
  <si>
    <t>0.51934001653077433</t>
  </si>
  <si>
    <t>0.55303404121205368</t>
  </si>
  <si>
    <t>0.58625626935656794</t>
  </si>
  <si>
    <t>0.61891723042875013</t>
  </si>
  <si>
    <t>0.65095816046521715</t>
  </si>
  <si>
    <t>0.66231994088259549</t>
  </si>
  <si>
    <t>0.67295663492186675</t>
  </si>
  <si>
    <t>0.68287862187897652</t>
  </si>
  <si>
    <t>0.69211732931864145</t>
  </si>
  <si>
    <t>0.70044064753548529</t>
  </si>
  <si>
    <t>0.70517550068695489</t>
  </si>
  <si>
    <t>0.70933234348024943</t>
  </si>
  <si>
    <t>0.71300508445985411</t>
  </si>
  <si>
    <t>0.71628756502052571</t>
  </si>
  <si>
    <t>0.71926223944216483</t>
  </si>
  <si>
    <t>0.7219946363826768</t>
  </si>
  <si>
    <t>0.7245361765079612</t>
  </si>
  <si>
    <t>0.72692256852428372</t>
  </si>
  <si>
    <t>0.72917953665901136</t>
  </si>
  <si>
    <t>0.73132719267461954</t>
  </si>
  <si>
    <t>5.8392748853080341E-5</t>
  </si>
  <si>
    <t>1.0590875389866147E-4</t>
  </si>
  <si>
    <t>2.1178636471143078E-4</t>
  </si>
  <si>
    <t>3.4791332501883968E-4</t>
  </si>
  <si>
    <t>5.2706882411913134E-4</t>
  </si>
  <si>
    <t>7.6423739539774381E-4</t>
  </si>
  <si>
    <t>1.0622464739307796E-3</t>
  </si>
  <si>
    <t>1.4343794859298603E-3</t>
  </si>
  <si>
    <t>1.89762175311062E-3</t>
  </si>
  <si>
    <t>8.4887720107302434E-3</t>
  </si>
  <si>
    <t>1.5281211330320631E-2</t>
  </si>
  <si>
    <t>2.2310289349502785E-2</t>
  </si>
  <si>
    <t>2.9614945772800192E-2</t>
  </si>
  <si>
    <t>3.723776588007404E-2</t>
  </si>
  <si>
    <t>4.5226117533750741E-2</t>
  </si>
  <si>
    <t>5.36379733875448E-2</t>
  </si>
  <si>
    <t>6.3637275866357479E-2</t>
  </si>
  <si>
    <t>7.422020378993846E-2</t>
  </si>
  <si>
    <t>8.545831526026712E-2</t>
  </si>
  <si>
    <t>9.7431477171097694E-2</t>
  </si>
  <si>
    <t>0.11019810263154739</t>
  </si>
  <si>
    <t>0.12376287614300333</t>
  </si>
  <si>
    <t>0.13807387484840764</t>
  </si>
  <si>
    <t>0.15304032385094726</t>
  </si>
  <si>
    <t>0.16856511697180665</t>
  </si>
  <si>
    <t>0.18455166991976341</t>
  </si>
  <si>
    <t>0.20089664033750393</t>
  </si>
  <si>
    <t>0.21749170781358002</t>
  </si>
  <si>
    <t>0.23423035983661505</t>
  </si>
  <si>
    <t>0.25101395973974799</t>
  </si>
  <si>
    <t>0.26756327270836922</t>
  </si>
  <si>
    <t>0.283950507303245</t>
  </si>
  <si>
    <t>0.30010051139447846</t>
  </si>
  <si>
    <t>0.31595052454440831</t>
  </si>
  <si>
    <t>0.33145392516988853</t>
  </si>
  <si>
    <t>0.34657759039349739</t>
  </si>
  <si>
    <t>0.36129664898491493</t>
  </si>
  <si>
    <t>0.37558962395901491</t>
  </si>
  <si>
    <t>0.38943913273629938</t>
  </si>
  <si>
    <t>0.40284763477858232</t>
  </si>
  <si>
    <t>0.41579683103412063</t>
  </si>
  <si>
    <t>Pipeline gas</t>
  </si>
  <si>
    <t>0.61761828929402296</t>
  </si>
  <si>
    <t>0.62391133960614864</t>
  </si>
  <si>
    <t>0.63011318138066175</t>
  </si>
  <si>
    <t>0.63625387793055843</t>
  </si>
  <si>
    <t>0.6402780859196473</t>
  </si>
  <si>
    <t>0.64595687002126945</t>
  </si>
  <si>
    <t>0.65001511681546753</t>
  </si>
  <si>
    <t>0.65408778386323829</t>
  </si>
  <si>
    <t>0.65825192936108934</t>
  </si>
  <si>
    <t>0.66250834272962478</t>
  </si>
  <si>
    <t>0.66686706089706593</t>
  </si>
  <si>
    <t>0.67134929314950664</t>
  </si>
  <si>
    <t>0.67591431685878156</t>
  </si>
  <si>
    <t>0.68055484122444698</t>
  </si>
  <si>
    <t>0.68529073234515059</t>
  </si>
  <si>
    <t>0.69309215841704686</t>
  </si>
  <si>
    <t>0.69809708321419162</t>
  </si>
  <si>
    <t>0.70321194487476468</t>
  </si>
  <si>
    <t>0.70842167345655915</t>
  </si>
  <si>
    <t>0.71370303163510596</t>
  </si>
  <si>
    <t>0.71472862337774323</t>
  </si>
  <si>
    <t>0.72000852712674168</t>
  </si>
  <si>
    <t>0.72528060428397401</t>
  </si>
  <si>
    <t>0.73053591151506336</t>
  </si>
  <si>
    <t>0.73576869664539857</t>
  </si>
  <si>
    <t>0.74097490931813725</t>
  </si>
  <si>
    <t>0.74615276619543924</t>
  </si>
  <si>
    <t>0.75130428686934891</t>
  </si>
  <si>
    <t>0.75643444338285071</t>
  </si>
  <si>
    <t>0.76154629211633551</t>
  </si>
  <si>
    <t>0.7666297933208952</t>
  </si>
  <si>
    <t>0.77209103719107641</t>
  </si>
  <si>
    <t>0.77751764632361087</t>
  </si>
  <si>
    <t>0.78291315890332358</t>
  </si>
  <si>
    <t>0.78828036447209759</t>
  </si>
  <si>
    <t>0.79362229401942697</t>
  </si>
  <si>
    <t>0.79894217682385005</t>
  </si>
  <si>
    <t>0.80424296216011315</t>
  </si>
  <si>
    <t>0.80952765729785003</t>
  </si>
  <si>
    <t>0.81479972647880949</t>
  </si>
  <si>
    <t>0.82006160005403028</t>
  </si>
  <si>
    <t>0.61761828929402307</t>
  </si>
  <si>
    <t>0.62391037563638752</t>
  </si>
  <si>
    <t>0.63003594047077971</t>
  </si>
  <si>
    <t>0.63604586846641897</t>
  </si>
  <si>
    <t>0.63486188993204429</t>
  </si>
  <si>
    <t>0.63509099102812883</t>
  </si>
  <si>
    <t>0.62987037401091428</t>
  </si>
  <si>
    <t>0.62417457005160126</t>
  </si>
  <si>
    <t>0.61785845358668834</t>
  </si>
  <si>
    <t>0.59799396585862796</t>
  </si>
  <si>
    <t>0.5769075803509337</t>
  </si>
  <si>
    <t>0.55442445051147693</t>
  </si>
  <si>
    <t>0.53049778977157847</t>
  </si>
  <si>
    <t>0.50530152120203009</t>
  </si>
  <si>
    <t>0.47914095743079532</t>
  </si>
  <si>
    <t>0.45527048612483356</t>
  </si>
  <si>
    <t>0.42805160010847793</t>
  </si>
  <si>
    <t>0.40054775598523584</t>
  </si>
  <si>
    <t>0.37286340803599449</t>
  </si>
  <si>
    <t>0.34508839370333039</t>
  </si>
  <si>
    <t>0.31302199990918206</t>
  </si>
  <si>
    <t>0.29212608260494133</t>
  </si>
  <si>
    <t>0.27153544288089815</t>
  </si>
  <si>
    <t>0.25134964965878959</t>
  </si>
  <si>
    <t>0.23163698431902355</t>
  </si>
  <si>
    <t>0.21244508988251887</t>
  </si>
  <si>
    <t>0.20671815213428585</t>
  </si>
  <si>
    <t>0.20156774983083953</t>
  </si>
  <si>
    <t>0.19700081777547396</t>
  </si>
  <si>
    <t>0.19301499887638904</t>
  </si>
  <si>
    <t>0.18959812246141444</t>
  </si>
  <si>
    <t>0.18691089640005704</t>
  </si>
  <si>
    <t>0.18470002754186804</t>
  </si>
  <si>
    <t>0.18291830939841541</t>
  </si>
  <si>
    <t>0.18151175270233028</t>
  </si>
  <si>
    <t>0.18042486299662641</t>
  </si>
  <si>
    <t>0.17960465659321176</t>
  </si>
  <si>
    <t>0.1790026153373861</t>
  </si>
  <si>
    <t>0.1785749032222467</t>
  </si>
  <si>
    <t>0.17828200989155879</t>
  </si>
  <si>
    <t>0.17808843517704198</t>
  </si>
  <si>
    <t>0.62391037563638763</t>
  </si>
  <si>
    <t>0.63003594047077982</t>
  </si>
  <si>
    <t>0.63609000542636762</t>
  </si>
  <si>
    <t>0.63738979072512769</t>
  </si>
  <si>
    <t>0.64027615553764827</t>
  </si>
  <si>
    <t>0.6407720132882464</t>
  </si>
  <si>
    <t>0.64120597592859474</t>
  </si>
  <si>
    <t>0.64165060383572847</t>
  </si>
  <si>
    <t>0.63947443270757909</t>
  </si>
  <si>
    <t>0.63730798122260723</t>
  </si>
  <si>
    <t>0.63516878046274239</t>
  </si>
  <si>
    <t>0.63301572701329079</t>
  </si>
  <si>
    <t>0.63084111002517562</t>
  </si>
  <si>
    <t>0.62866410764136982</t>
  </si>
  <si>
    <t>0.62945354181939028</t>
  </si>
  <si>
    <t>0.62734387640873457</t>
  </si>
  <si>
    <t>0.62523643819612618</t>
  </si>
  <si>
    <t>0.62310895611626538</t>
  </si>
  <si>
    <t>0.62093040426773205</t>
  </si>
  <si>
    <t>0.61436702808180266</t>
  </si>
  <si>
    <t>0.61192561175325644</t>
  </si>
  <si>
    <t>0.60934253330828358</t>
  </si>
  <si>
    <t>0.60660431317711261</t>
  </si>
  <si>
    <t>0.60369766179877282</t>
  </si>
  <si>
    <t>0.60060817798079869</t>
  </si>
  <si>
    <t>0.59732141806683259</t>
  </si>
  <si>
    <t>0.59382448938466015</t>
  </si>
  <si>
    <t>0.59010513389371577</t>
  </si>
  <si>
    <t>0.58614791431510438</t>
  </si>
  <si>
    <t>0.58192740497052908</t>
  </si>
  <si>
    <t>0.57774271550606016</t>
  </si>
  <si>
    <t>0.57323384696681867</t>
  </si>
  <si>
    <t>0.56838222786484915</t>
  </si>
  <si>
    <t>0.56316866651571285</t>
  </si>
  <si>
    <t>0.55757444476682239</t>
  </si>
  <si>
    <t>0.55158250528874075</t>
  </si>
  <si>
    <t>0.54517955468852852</t>
  </si>
  <si>
    <t>0.53835912134017228</t>
  </si>
  <si>
    <t>0.53112371043014917</t>
  </si>
  <si>
    <t>0.52348439381376788</t>
  </si>
  <si>
    <t>LPG</t>
  </si>
  <si>
    <t>5.0715395964669396E-2</t>
  </si>
  <si>
    <t>5.1193644410319844E-2</t>
  </si>
  <si>
    <t>5.159677105137575E-2</t>
  </si>
  <si>
    <t>5.1959664643108659E-2</t>
  </si>
  <si>
    <t>5.223784699216321E-2</t>
  </si>
  <si>
    <t>5.2945633178903759E-2</t>
  </si>
  <si>
    <t>5.3361710312265498E-2</t>
  </si>
  <si>
    <t>5.3906293646987465E-2</t>
  </si>
  <si>
    <t>5.461929956518348E-2</t>
  </si>
  <si>
    <t>5.5522355838813979E-2</t>
  </si>
  <si>
    <t>5.6612926123724046E-2</t>
  </si>
  <si>
    <t>5.7843196304824998E-2</t>
  </si>
  <si>
    <t>5.911699777392742E-2</t>
  </si>
  <si>
    <t>6.0333836600205651E-2</t>
  </si>
  <si>
    <t>6.1428448865805015E-2</t>
  </si>
  <si>
    <t>6.3053014527748558E-2</t>
  </si>
  <si>
    <t>6.383016844933137E-2</t>
  </si>
  <si>
    <t>6.4446140400907279E-2</t>
  </si>
  <si>
    <t>6.4918542869300766E-2</t>
  </si>
  <si>
    <t>6.5273522167667616E-2</t>
  </si>
  <si>
    <t>6.4542281493526213E-2</t>
  </si>
  <si>
    <t>6.47379877397532E-2</t>
  </si>
  <si>
    <t>6.4896371936856212E-2</t>
  </si>
  <si>
    <t>6.5026763596529202E-2</t>
  </si>
  <si>
    <t>6.5135403894867883E-2</t>
  </si>
  <si>
    <t>6.5227695209033737E-2</t>
  </si>
  <si>
    <t>6.5308508819362621E-2</t>
  </si>
  <si>
    <t>6.5382772572977976E-2</t>
  </si>
  <si>
    <t>6.5455735748251129E-2</t>
  </si>
  <si>
    <t>6.553311742296658E-2</t>
  </si>
  <si>
    <t>6.560849003881157E-2</t>
  </si>
  <si>
    <t>6.5731129081675069E-2</t>
  </si>
  <si>
    <t>6.5869814438278607E-2</t>
  </si>
  <si>
    <t>6.6030248885215234E-2</t>
  </si>
  <si>
    <t>6.6216243441310996E-2</t>
  </si>
  <si>
    <t>6.6429856282777991E-2</t>
  </si>
  <si>
    <t>6.6671857781894328E-2</t>
  </si>
  <si>
    <t>6.6942228051380823E-2</t>
  </si>
  <si>
    <t>6.7240467260852255E-2</t>
  </si>
  <si>
    <t>6.7565683687156944E-2</t>
  </si>
  <si>
    <t>6.7916438126353548E-2</t>
  </si>
  <si>
    <t>5.0681447556129286E-2</t>
  </si>
  <si>
    <t>5.1110453296154344E-2</t>
  </si>
  <si>
    <t>5.142351895191765E-2</t>
  </si>
  <si>
    <t>5.1642053719229968E-2</t>
  </si>
  <si>
    <t>5.1484493891788149E-2</t>
  </si>
  <si>
    <t>5.1652699828772519E-2</t>
  </si>
  <si>
    <t>5.1395017815880038E-2</t>
  </si>
  <si>
    <t>5.1101980510834394E-2</t>
  </si>
  <si>
    <t>5.0785238822026131E-2</t>
  </si>
  <si>
    <t>5.0067898242857435E-2</t>
  </si>
  <si>
    <t>4.9317390704096485E-2</t>
  </si>
  <si>
    <t>4.8493674719748428E-2</t>
  </si>
  <si>
    <t>4.7525811022631849E-2</t>
  </si>
  <si>
    <t>4.6352481965028003E-2</t>
  </si>
  <si>
    <t>4.4958250308039217E-2</t>
  </si>
  <si>
    <t>4.4047023855748893E-2</t>
  </si>
  <si>
    <t>4.2283001248544207E-2</t>
  </si>
  <si>
    <t>4.0386784539539811E-2</t>
  </si>
  <si>
    <t>3.8397820954482215E-2</t>
  </si>
  <si>
    <t>3.6352134959245129E-2</t>
  </si>
  <si>
    <t>3.3300182511627814E-2</t>
  </si>
  <si>
    <t>3.1296412012739389E-2</t>
  </si>
  <si>
    <t>2.9383688713092857E-2</t>
  </si>
  <si>
    <t>2.7591479153209472E-2</t>
  </si>
  <si>
    <t>2.5938404006318479E-2</t>
  </si>
  <si>
    <t>2.4435180816724428E-2</t>
  </si>
  <si>
    <t>2.3529167190871215E-2</t>
  </si>
  <si>
    <t>2.2777712545740438E-2</t>
  </si>
  <si>
    <t>2.2174668889424435E-2</t>
  </si>
  <si>
    <t>2.1709735823325433E-2</t>
  </si>
  <si>
    <t>2.136848326028749E-2</t>
  </si>
  <si>
    <t>2.1224753578163735E-2</t>
  </si>
  <si>
    <t>2.1162754387779675E-2</t>
  </si>
  <si>
    <t>2.116361864784046E-2</t>
  </si>
  <si>
    <t>2.1209780229270805E-2</t>
  </si>
  <si>
    <t>2.1286497038005555E-2</t>
  </si>
  <si>
    <t>2.1382601965030865E-2</t>
  </si>
  <si>
    <t>2.1490352497731208E-2</t>
  </si>
  <si>
    <t>2.1604704122809553E-2</t>
  </si>
  <si>
    <t>2.1722525968229794E-2</t>
  </si>
  <si>
    <t>2.1841942928599416E-2</t>
  </si>
  <si>
    <t>5.069999058942537E-2</t>
  </si>
  <si>
    <t>5.1157495197039951E-2</t>
  </si>
  <si>
    <t>5.1522939609307081E-2</t>
  </si>
  <si>
    <t>5.183342774082185E-2</t>
  </si>
  <si>
    <t>5.192639463257756E-2</t>
  </si>
  <si>
    <t>5.2430127539330573E-2</t>
  </si>
  <si>
    <t>5.262190470201708E-2</t>
  </si>
  <si>
    <t>5.2919885347186918E-2</t>
  </si>
  <si>
    <t>5.3361044169751182E-2</t>
  </si>
  <si>
    <t>5.388158690500143E-2</t>
  </si>
  <si>
    <t>5.4557474047481291E-2</t>
  </si>
  <si>
    <t>5.5336708465382058E-2</t>
  </si>
  <si>
    <t>5.6118667203024136E-2</t>
  </si>
  <si>
    <t>5.6798127125718925E-2</t>
  </si>
  <si>
    <t>5.7306053542297009E-2</t>
  </si>
  <si>
    <t>5.8292513423387142E-2</t>
  </si>
  <si>
    <t>5.8377769387433498E-2</t>
  </si>
  <si>
    <t>5.8247860431588527E-2</t>
  </si>
  <si>
    <t>5.7918426888551984E-2</t>
  </si>
  <si>
    <t>5.7412439945063051E-2</t>
  </si>
  <si>
    <t>5.5758664102100605E-2</t>
  </si>
  <si>
    <t>5.4971896700623135E-2</t>
  </si>
  <si>
    <t>5.4094460760772393E-2</t>
  </si>
  <si>
    <t>5.3144817167065837E-2</t>
  </si>
  <si>
    <t>5.2137832355883103E-2</t>
  </si>
  <si>
    <t>5.1086039170627179E-2</t>
  </si>
  <si>
    <t>5.0000822998437819E-2</t>
  </si>
  <si>
    <t>4.8893709690088417E-2</t>
  </si>
  <si>
    <t>4.7776785903811736E-2</t>
  </si>
  <si>
    <t>4.6662750896004225E-2</t>
  </si>
  <si>
    <t>4.5558360290696813E-2</t>
  </si>
  <si>
    <t>4.4509834429344843E-2</t>
  </si>
  <si>
    <t>4.3495594721229131E-2</t>
  </si>
  <si>
    <t>4.2524886042344702E-2</t>
  </si>
  <si>
    <t>4.1602982390297145E-2</t>
  </si>
  <si>
    <t>4.0731310518622527E-2</t>
  </si>
  <si>
    <t>3.9908582334451354E-2</t>
  </si>
  <si>
    <t>3.9132414109702827E-2</t>
  </si>
  <si>
    <t>3.8400668210694877E-2</t>
  </si>
  <si>
    <t>3.7707068494765794E-2</t>
  </si>
  <si>
    <t>3.705705069978487E-2</t>
  </si>
  <si>
    <t>Gasoline</t>
  </si>
  <si>
    <t>0.68383054258197862</t>
  </si>
  <si>
    <t>0.69509935293246339</t>
  </si>
  <si>
    <t>0.70622152739803146</t>
  </si>
  <si>
    <t>0.71699840425824957</t>
  </si>
  <si>
    <t>0.72732793021662334</t>
  </si>
  <si>
    <t>0.73715812246884549</t>
  </si>
  <si>
    <t>0.74652619481837523</t>
  </si>
  <si>
    <t>0.75535561005946383</t>
  </si>
  <si>
    <t>0.76370191774422869</t>
  </si>
  <si>
    <t>0.77144922601145138</t>
  </si>
  <si>
    <t>0.77846906597602616</t>
  </si>
  <si>
    <t>0.78462908801884423</t>
  </si>
  <si>
    <t>0.78975727635075155</t>
  </si>
  <si>
    <t>0.79363227613408516</t>
  </si>
  <si>
    <t>0.79600000144116934</t>
  </si>
  <si>
    <t>0.79664304771956496</t>
  </si>
  <si>
    <t>0.79544584609580693</t>
  </si>
  <si>
    <t>0.79241856898749785</t>
  </si>
  <si>
    <t>0.78761028902954366</t>
  </si>
  <si>
    <t>0.78111961171195055</t>
  </si>
  <si>
    <t>0.7730579768451864</t>
  </si>
  <si>
    <t>0.76355117561986596</t>
  </si>
  <si>
    <t>0.75278759490441327</t>
  </si>
  <si>
    <t>0.74101952312487218</t>
  </si>
  <si>
    <t>0.72852819366508503</t>
  </si>
  <si>
    <t>0.71558199156438962</t>
  </si>
  <si>
    <t>0.70241580299835871</t>
  </si>
  <si>
    <t>0.68923138697095454</t>
  </si>
  <si>
    <t>0.67620359239091421</t>
  </si>
  <si>
    <t>0.663488182197431</t>
  </si>
  <si>
    <t>0.65107002066148556</t>
  </si>
  <si>
    <t>0.63923288292269598</t>
  </si>
  <si>
    <t>0.62810121094457483</t>
  </si>
  <si>
    <t>0.61778042521991827</t>
  </si>
  <si>
    <t>0.60834674301451541</t>
  </si>
  <si>
    <t>0.59984473705842067</t>
  </si>
  <si>
    <t>0.59229121883210822</t>
  </si>
  <si>
    <t>0.5856837342975344</t>
  </si>
  <si>
    <t>0.58000824646988103</t>
  </si>
  <si>
    <t>0.57524155920007891</t>
  </si>
  <si>
    <t>0.57134814045332172</t>
  </si>
  <si>
    <t>0.68238314253957955</t>
  </si>
  <si>
    <t>0.6916156636451074</t>
  </si>
  <si>
    <t>0.69922218536156311</t>
  </si>
  <si>
    <t>0.70440347656316549</t>
  </si>
  <si>
    <t>0.70595359657323942</t>
  </si>
  <si>
    <t>0.70327991674491497</t>
  </si>
  <si>
    <t>0.69555583876424376</t>
  </si>
  <si>
    <t>0.68215277538012353</t>
  </si>
  <si>
    <t>0.66299998283096728</t>
  </si>
  <si>
    <t>0.6376694559145456</t>
  </si>
  <si>
    <t>0.60778906908176211</t>
  </si>
  <si>
    <t>0.57433048401750519</t>
  </si>
  <si>
    <t>0.53818195124984958</t>
  </si>
  <si>
    <t>0.50007774672964467</t>
  </si>
  <si>
    <t>0.46066546549496196</t>
  </si>
  <si>
    <t>0.42053397181872182</t>
  </si>
  <si>
    <t>0.38018928664922602</t>
  </si>
  <si>
    <t>0.34008814327765924</t>
  </si>
  <si>
    <t>0.30058828674888244</t>
  </si>
  <si>
    <t>0.26178086809502649</t>
  </si>
  <si>
    <t>0.22422019349743691</t>
  </si>
  <si>
    <t>0.18832572273165302</t>
  </si>
  <si>
    <t>0.15476296255786035</t>
  </si>
  <si>
    <t>0.12423874367454737</t>
  </si>
  <si>
    <t>9.7297733740203313E-2</t>
  </si>
  <si>
    <t>7.4894611197705782E-2</t>
  </si>
  <si>
    <t>5.6564285641045264E-2</t>
  </si>
  <si>
    <t>4.1972334396483735E-2</t>
  </si>
  <si>
    <t>3.0743531958792487E-2</t>
  </si>
  <si>
    <t>2.2375710950906798E-2</t>
  </si>
  <si>
    <t>1.6311775945319976E-2</t>
  </si>
  <si>
    <t>1.2275227860911252E-2</t>
  </si>
  <si>
    <t>9.5544304432167697E-3</t>
  </si>
  <si>
    <t>7.7718594036116553E-3</t>
  </si>
  <si>
    <t>6.6378787590959942E-3</t>
  </si>
  <si>
    <t>5.9406647954695297E-3</t>
  </si>
  <si>
    <t>5.5316508195459892E-3</t>
  </si>
  <si>
    <t>5.3094373094618678E-3</t>
  </si>
  <si>
    <t>5.2045913235304764E-3</t>
  </si>
  <si>
    <t>5.1681939727002777E-3</t>
  </si>
  <si>
    <t>5.1661452411527406E-3</t>
  </si>
  <si>
    <t>0.68322382852940333</t>
  </si>
  <si>
    <t>0.6937171784776851</t>
  </si>
  <si>
    <t>0.70362882755941647</t>
  </si>
  <si>
    <t>0.71273085142277814</t>
  </si>
  <si>
    <t>0.72071953299092284</t>
  </si>
  <si>
    <t>0.72768697908535829</t>
  </si>
  <si>
    <t>0.73363350644992831</t>
  </si>
  <si>
    <t>0.73843378789497449</t>
  </si>
  <si>
    <t>0.74206170400329297</t>
  </si>
  <si>
    <t>0.74394021089315476</t>
  </si>
  <si>
    <t>0.7441970575233875</t>
  </si>
  <si>
    <t>0.74256818694307947</t>
  </si>
  <si>
    <t>0.73873497412712963</t>
  </si>
  <si>
    <t>0.73233656120771862</t>
  </si>
  <si>
    <t>0.72302483774303172</t>
  </si>
  <si>
    <t>0.71054111566555711</t>
  </si>
  <si>
    <t>0.69475308571723493</t>
  </si>
  <si>
    <t>0.67566691208161744</t>
  </si>
  <si>
    <t>0.65334242143987109</t>
  </si>
  <si>
    <t>0.62789717452498717</t>
  </si>
  <si>
    <t>0.59949316124665275</t>
  </si>
  <si>
    <t>0.56841770801749836</t>
  </si>
  <si>
    <t>0.53519422657039439</t>
  </si>
  <si>
    <t>0.50051181607725803</t>
  </si>
  <si>
    <t>0.46504861312055396</t>
  </si>
  <si>
    <t>0.42937207815717643</t>
  </si>
  <si>
    <t>0.39393810397421297</t>
  </si>
  <si>
    <t>0.35911737058610571</t>
  </si>
  <si>
    <t>0.32521976268209513</t>
  </si>
  <si>
    <t>0.29251727485320389</t>
  </si>
  <si>
    <t>0.26118303809372778</t>
  </si>
  <si>
    <t>0.23154010478657286</t>
  </si>
  <si>
    <t>0.20380278978030578</t>
  </si>
  <si>
    <t>0.17814233185061346</t>
  </si>
  <si>
    <t>0.15466738134667415</t>
  </si>
  <si>
    <t>0.13341568706224918</t>
  </si>
  <si>
    <t>0.11435964059386181</t>
  </si>
  <si>
    <t>9.7431825459911914E-2</t>
  </si>
  <si>
    <t>8.2534152995642124E-2</t>
  </si>
  <si>
    <t>6.931559849186382E-2</t>
  </si>
  <si>
    <t>5.7937995626193298E-2</t>
  </si>
  <si>
    <t>Diesel</t>
  </si>
  <si>
    <t>0.97126544574656659</t>
  </si>
  <si>
    <t>0.9996893843268797</t>
  </si>
  <si>
    <t>1.0263270048091813</t>
  </si>
  <si>
    <t>1.0510807702752125</t>
  </si>
  <si>
    <t>1.0728396548381913</t>
  </si>
  <si>
    <t>1.0930174427833852</t>
  </si>
  <si>
    <t>1.112309527091967</t>
  </si>
  <si>
    <t>1.1309162720913566</t>
  </si>
  <si>
    <t>1.1488005984420131</t>
  </si>
  <si>
    <t>1.1659807347443056</t>
  </si>
  <si>
    <t>1.182409095136574</t>
  </si>
  <si>
    <t>1.1980213175383772</t>
  </si>
  <si>
    <t>1.2127562301322357</t>
  </si>
  <si>
    <t>1.2266890935906647</t>
  </si>
  <si>
    <t>1.2399716317972211</t>
  </si>
  <si>
    <t>1.2527854581249622</t>
  </si>
  <si>
    <t>1.2648621616867282</t>
  </si>
  <si>
    <t>1.276124588276887</t>
  </si>
  <si>
    <t>1.2863351219785217</t>
  </si>
  <si>
    <t>1.2957496502504369</t>
  </si>
  <si>
    <t>1.3044557911167209</t>
  </si>
  <si>
    <t>1.3126334029114566</t>
  </si>
  <si>
    <t>1.3201691662706909</t>
  </si>
  <si>
    <t>1.3271387267088353</t>
  </si>
  <si>
    <t>1.3336440983464077</t>
  </si>
  <si>
    <t>1.3397770436912124</t>
  </si>
  <si>
    <t>1.3456296032585517</t>
  </si>
  <si>
    <t>1.3513096696721179</t>
  </si>
  <si>
    <t>1.3569321850029143</t>
  </si>
  <si>
    <t>1.3626240768381916</t>
  </si>
  <si>
    <t>1.3670176924723541</t>
  </si>
  <si>
    <t>1.3715904707473356</t>
  </si>
  <si>
    <t>1.3764774083715565</t>
  </si>
  <si>
    <t>1.3817812168293462</t>
  </si>
  <si>
    <t>1.3875552119923329</t>
  </si>
  <si>
    <t>1.3938069470161494</t>
  </si>
  <si>
    <t>1.400515194732072</t>
  </si>
  <si>
    <t>1.4076487613895079</t>
  </si>
  <si>
    <t>1.415176849064862</t>
  </si>
  <si>
    <t>1.4230707926456208</t>
  </si>
  <si>
    <t>1.4313018473868109</t>
  </si>
  <si>
    <t>0.9708421111169111</t>
  </si>
  <si>
    <t>0.99849180889204869</t>
  </si>
  <si>
    <t>1.0235297824693261</t>
  </si>
  <si>
    <t>1.0456964230890311</t>
  </si>
  <si>
    <t>1.0576119636049972</t>
  </si>
  <si>
    <t>1.0660141042744393</t>
  </si>
  <si>
    <t>1.0709323561779474</t>
  </si>
  <si>
    <t>1.071788576900726</t>
  </si>
  <si>
    <t>1.0676217520690199</t>
  </si>
  <si>
    <t>1.0472745681714741</t>
  </si>
  <si>
    <t>1.0199254501986164</t>
  </si>
  <si>
    <t>0.98517119312122148</t>
  </si>
  <si>
    <t>0.94328389209375829</t>
  </si>
  <si>
    <t>0.89528871988516201</t>
  </si>
  <si>
    <t>0.84261628315994297</t>
  </si>
  <si>
    <t>0.78674660092034798</t>
  </si>
  <si>
    <t>0.72428134659202614</t>
  </si>
  <si>
    <t>0.66055341483526542</t>
  </si>
  <si>
    <t>0.59623707124902336</t>
  </si>
  <si>
    <t>0.53197611144805235</t>
  </si>
  <si>
    <t>0.46839518654249679</t>
  </si>
  <si>
    <t>0.40640180207784804</t>
  </si>
  <si>
    <t>0.34670293726495216</t>
  </si>
  <si>
    <t>0.28991652112654898</t>
  </si>
  <si>
    <t>0.23645949823613632</t>
  </si>
  <si>
    <t>0.18752002038873666</t>
  </si>
  <si>
    <t>0.15469901357209526</t>
  </si>
  <si>
    <t>0.12575877311452907</t>
  </si>
  <si>
    <t>0.10053416330738642</t>
  </si>
  <si>
    <t>7.8730724339013347E-2</t>
  </si>
  <si>
    <t>5.9940856212694918E-2</t>
  </si>
  <si>
    <t>5.2070736410062685E-2</t>
  </si>
  <si>
    <t>4.6419317112814835E-2</t>
  </si>
  <si>
    <t>4.2513410639702855E-2</t>
  </si>
  <si>
    <t>3.9908968260406956E-2</t>
  </si>
  <si>
    <t>3.8227957679012992E-2</t>
  </si>
  <si>
    <t>3.7174429018404578E-2</t>
  </si>
  <si>
    <t>3.6523201392411671E-2</t>
  </si>
  <si>
    <t>3.6122296535864726E-2</t>
  </si>
  <si>
    <t>3.5872603123435536E-2</t>
  </si>
  <si>
    <t>3.570902056855315E-2</t>
  </si>
  <si>
    <t>0.97104794922457804</t>
  </si>
  <si>
    <t>0.99903167729195985</t>
  </si>
  <si>
    <t>1.024704980453601</t>
  </si>
  <si>
    <t>1.0480682256040337</t>
  </si>
  <si>
    <t>1.0653649757084107</t>
  </si>
  <si>
    <t>1.0805297473658686</t>
  </si>
  <si>
    <t>1.0942215613171371</t>
  </si>
  <si>
    <t>1.1066044758022642</t>
  </si>
  <si>
    <t>1.1175757837309417</t>
  </si>
  <si>
    <t>1.1245474684442347</t>
  </si>
  <si>
    <t>1.1298261447636599</t>
  </si>
  <si>
    <t>1.1331930036760103</t>
  </si>
  <si>
    <t>1.1344180902979475</t>
  </si>
  <si>
    <t>1.1333900234033338</t>
  </si>
  <si>
    <t>1.1300583647203304</t>
  </si>
  <si>
    <t>1.1243790195372469</t>
  </si>
  <si>
    <t>1.1139922806773979</t>
  </si>
  <si>
    <t>1.1004065044825115</t>
  </si>
  <si>
    <t>1.0831195300364211</t>
  </si>
  <si>
    <t>1.0620448644437053</t>
  </si>
  <si>
    <t>1.0370366671045086</t>
  </si>
  <si>
    <t>1.0083012721950098</t>
  </si>
  <si>
    <t>0.97597594335609261</t>
  </si>
  <si>
    <t>0.94050745954598958</t>
  </si>
  <si>
    <t>0.90237104487012787</t>
  </si>
  <si>
    <t>0.86204163980072135</t>
  </si>
  <si>
    <t>0.82005830157208304</t>
  </si>
  <si>
    <t>0.77702606818175501</t>
  </si>
  <si>
    <t>0.73355852460096393</t>
  </si>
  <si>
    <t>0.69023998174364742</t>
  </si>
  <si>
    <t>0.64712691949351853</t>
  </si>
  <si>
    <t>0.60521763275122431</t>
  </si>
  <si>
    <t>0.56494448941112207</t>
  </si>
  <si>
    <t>0.52663375402684742</t>
  </si>
  <si>
    <t>0.49047902605697602</t>
  </si>
  <si>
    <t>0.45656392733379597</t>
  </si>
  <si>
    <t>0.42490876577828957</t>
  </si>
  <si>
    <t>0.39551519802119517</t>
  </si>
  <si>
    <t>0.36837802081230697</t>
  </si>
  <si>
    <t>0.34342854353974817</t>
  </si>
  <si>
    <t>0.3206862831164608</t>
  </si>
  <si>
    <t>0.22133927814342755</t>
  </si>
  <si>
    <t>0.22383579988703209</t>
  </si>
  <si>
    <t>0.2263537053982618</t>
  </si>
  <si>
    <t>0.22889543422793865</t>
  </si>
  <si>
    <t>0.23041296810160791</t>
  </si>
  <si>
    <t>0.23210904890905579</t>
  </si>
  <si>
    <t>0.23362804597934358</t>
  </si>
  <si>
    <t>0.2351461138961832</t>
  </si>
  <si>
    <t>0.2366583607339908</t>
  </si>
  <si>
    <t>0.23816483695490157</t>
  </si>
  <si>
    <t>0.23966488790228679</t>
  </si>
  <si>
    <t>0.24115793081243023</t>
  </si>
  <si>
    <t>0.24264267267240472</t>
  </si>
  <si>
    <t>0.2441189025963395</t>
  </si>
  <si>
    <t>0.24558667122037794</t>
  </si>
  <si>
    <t>0.24736689690405805</t>
  </si>
  <si>
    <t>0.24882200732113616</t>
  </si>
  <si>
    <t>0.25026753063388629</t>
  </si>
  <si>
    <t>0.25170287476365449</t>
  </si>
  <si>
    <t>0.2531302486651783</t>
  </si>
  <si>
    <t>0.25408503528647258</t>
  </si>
  <si>
    <t>0.25549286411706074</t>
  </si>
  <si>
    <t>0.25689486516825277</t>
  </si>
  <si>
    <t>0.25829113348193039</t>
  </si>
  <si>
    <t>0.2596817519075495</t>
  </si>
  <si>
    <t>0.26106682150752691</t>
  </si>
  <si>
    <t>0.26244639000003056</t>
  </si>
  <si>
    <t>0.26382049233619104</t>
  </si>
  <si>
    <t>0.2651892410559642</t>
  </si>
  <si>
    <t>0.26655274738245993</t>
  </si>
  <si>
    <t>0.26790987269176897</t>
  </si>
  <si>
    <t>0.2692631535255095</t>
  </si>
  <si>
    <t>0.27060744737395354</t>
  </si>
  <si>
    <t>0.27194327218492481</t>
  </si>
  <si>
    <t>0.27327093127860763</t>
  </si>
  <si>
    <t>0.27459063317367444</t>
  </si>
  <si>
    <t>0.27590251200202887</t>
  </si>
  <si>
    <t>0.27720660019628579</t>
  </si>
  <si>
    <t>0.27850284338680009</t>
  </si>
  <si>
    <t>0.27979116264005566</t>
  </si>
  <si>
    <t>0.28107132961060133</t>
  </si>
  <si>
    <t>0.22133927814342741</t>
  </si>
  <si>
    <t>0.22383579988703198</t>
  </si>
  <si>
    <t>0.22635370539826183</t>
  </si>
  <si>
    <t>0.22951845731730941</t>
  </si>
  <si>
    <t>0.23030050571360267</t>
  </si>
  <si>
    <t>0.23088567706264629</t>
  </si>
  <si>
    <t>0.23144988062154176</t>
  </si>
  <si>
    <t>0.23198806249015555</t>
  </si>
  <si>
    <t>0.22956641950893886</t>
  </si>
  <si>
    <t>0.22710095704972355</t>
  </si>
  <si>
    <t>0.22459199979837552</t>
  </si>
  <si>
    <t>0.22203940107273881</t>
  </si>
  <si>
    <t>0.21944406841088501</t>
  </si>
  <si>
    <t>0.2168071425921454</t>
  </si>
  <si>
    <t>0.21445080980958781</t>
  </si>
  <si>
    <t>0.20954008451995471</t>
  </si>
  <si>
    <t>0.20457860457649016</t>
  </si>
  <si>
    <t>0.19956958797942811</t>
  </si>
  <si>
    <t>0.1945172664463386</t>
  </si>
  <si>
    <t>0.18895863241974406</t>
  </si>
  <si>
    <t>0.18402573373941178</t>
  </si>
  <si>
    <t>0.17905955193811898</t>
  </si>
  <si>
    <t>0.17406271944836132</t>
  </si>
  <si>
    <t>0.16903781233213652</t>
  </si>
  <si>
    <t>0.16398738880887465</t>
  </si>
  <si>
    <t>0.16172526875444465</t>
  </si>
  <si>
    <t>0.15944436169257553</t>
  </si>
  <si>
    <t>0.15714604239052454</t>
  </si>
  <si>
    <t>0.15483163027481006</t>
  </si>
  <si>
    <t>0.15250239631397941</t>
  </si>
  <si>
    <t>0.15241240250027327</t>
  </si>
  <si>
    <t>0.15230253097042215</t>
  </si>
  <si>
    <t>0.15217284656383068</t>
  </si>
  <si>
    <t>0.15202333181873756</t>
  </si>
  <si>
    <t>0.15185390116608366</t>
  </si>
  <si>
    <t>0.15166441690088889</t>
  </si>
  <si>
    <t>0.15145469505896864</t>
  </si>
  <si>
    <t>0.15122450696085057</t>
  </si>
  <si>
    <t>0.15097359292142751</t>
  </si>
  <si>
    <t>0.15070165881577</t>
  </si>
  <si>
    <t>0.22133927814342746</t>
  </si>
  <si>
    <t>0.22383579988703201</t>
  </si>
  <si>
    <t>0.22635370539826186</t>
  </si>
  <si>
    <t>0.22889543422793857</t>
  </si>
  <si>
    <t>0.22953235316585785</t>
  </si>
  <si>
    <t>0.23032833773772241</t>
  </si>
  <si>
    <t>0.23092748263041643</t>
  </si>
  <si>
    <t>0.23150569405512675</t>
  </si>
  <si>
    <t>0.23205791497715378</t>
  </si>
  <si>
    <t>0.23185621861345587</t>
  </si>
  <si>
    <t>0.23162295451673726</t>
  </si>
  <si>
    <t>0.23135768582285354</t>
  </si>
  <si>
    <t>0.23105934687667387</t>
  </si>
  <si>
    <t>0.23072792713465992</t>
  </si>
  <si>
    <t>0.23036366012479328</t>
  </si>
  <si>
    <t>0.23028769299320495</t>
  </si>
  <si>
    <t>0.22892033923155999</t>
  </si>
  <si>
    <t>0.22751449617975311</t>
  </si>
  <si>
    <t>0.22607076847116395</t>
  </si>
  <si>
    <t>0.22459201353951205</t>
  </si>
  <si>
    <t>0.22261413825983745</t>
  </si>
  <si>
    <t>0.22106354665640163</t>
  </si>
  <si>
    <t>0.21948218821663013</t>
  </si>
  <si>
    <t>0.21787092744911213</t>
  </si>
  <si>
    <t>0.21623060209415906</t>
  </si>
  <si>
    <t>0.21456204050280611</t>
  </si>
  <si>
    <t>0.21286601245340042</t>
  </si>
  <si>
    <t>0.21114325951510068</t>
  </si>
  <si>
    <t>0.20939454900911539</t>
  </si>
  <si>
    <t>0.20762062573776013</t>
  </si>
  <si>
    <t>0.20582142839105017</t>
  </si>
  <si>
    <t>0.204000090940475</t>
  </si>
  <si>
    <t>0.20215210382760651</t>
  </si>
  <si>
    <t>0.200278567247584</t>
  </si>
  <si>
    <t>0.19838042774717848</t>
  </si>
  <si>
    <t>0.19645854710874935</t>
  </si>
  <si>
    <t>0.19451372435054928</t>
  </si>
  <si>
    <t>0.1925466954463349</t>
  </si>
  <si>
    <t>0.19055814548041641</t>
  </si>
  <si>
    <t>0.18854873993971455</t>
  </si>
  <si>
    <t>0.1865190949359706</t>
  </si>
  <si>
    <t>4.8766520055020034E-4</t>
  </si>
  <si>
    <t>4.9570991480802598E-4</t>
  </si>
  <si>
    <t>5.0371099848107027E-4</t>
  </si>
  <si>
    <t>5.1160543311579306E-4</t>
  </si>
  <si>
    <t>5.1703463662596785E-4</t>
  </si>
  <si>
    <t>5.2235341012507141E-4</t>
  </si>
  <si>
    <t>5.274071801141633E-4</t>
  </si>
  <si>
    <t>5.3224459033245043E-4</t>
  </si>
  <si>
    <t>5.3698024879951988E-4</t>
  </si>
  <si>
    <t>5.416065556622954E-4</t>
  </si>
  <si>
    <t>5.4611710361921948E-4</t>
  </si>
  <si>
    <t>5.5050717248249193E-4</t>
  </si>
  <si>
    <t>5.547690524009024E-4</t>
  </si>
  <si>
    <t>5.5890185745333424E-4</t>
  </si>
  <si>
    <t>5.6290718450737159E-4</t>
  </si>
  <si>
    <t>5.6693798177823336E-4</t>
  </si>
  <si>
    <t>5.7070140943031643E-4</t>
  </si>
  <si>
    <t>5.743512233659533E-4</t>
  </si>
  <si>
    <t>5.7789288173097414E-4</t>
  </si>
  <si>
    <t>5.8133387537081518E-4</t>
  </si>
  <si>
    <t>5.8446344798351987E-4</t>
  </si>
  <si>
    <t>5.877186001538861E-4</t>
  </si>
  <si>
    <t>5.9088876392620693E-4</t>
  </si>
  <si>
    <t>5.9397814906300239E-4</t>
  </si>
  <si>
    <t>5.9698960202570265E-4</t>
  </si>
  <si>
    <t>5.9992608784273111E-4</t>
  </si>
  <si>
    <t>6.0279050424521066E-4</t>
  </si>
  <si>
    <t>6.0558568597381818E-4</t>
  </si>
  <si>
    <t>6.0831526412829682E-4</t>
  </si>
  <si>
    <t>6.1098218254876358E-4</t>
  </si>
  <si>
    <t>6.1358480609042003E-4</t>
  </si>
  <si>
    <t>6.1613077992488151E-4</t>
  </si>
  <si>
    <t>6.1862010886409727E-4</t>
  </si>
  <si>
    <t>6.2105603617402519E-4</t>
  </si>
  <si>
    <t>6.2343978638113517E-4</t>
  </si>
  <si>
    <t>6.2577218853360846E-4</t>
  </si>
  <si>
    <t>6.2805335349591532E-4</t>
  </si>
  <si>
    <t>6.3028232707259602E-4</t>
  </si>
  <si>
    <t>6.324576071607582E-4</t>
  </si>
  <si>
    <t>6.3457755935700515E-4</t>
  </si>
  <si>
    <t>6.3663897148835615E-4</t>
  </si>
  <si>
    <t>4.9570991480802663E-4</t>
  </si>
  <si>
    <t>5.0371099848107038E-4</t>
  </si>
  <si>
    <t>5.1160543311579349E-4</t>
  </si>
  <si>
    <t>5.1505780132277568E-4</t>
  </si>
  <si>
    <t>5.1834131711526034E-4</t>
  </si>
  <si>
    <t>5.2130271062645164E-4</t>
  </si>
  <si>
    <t>5.2399248956980118E-4</t>
  </si>
  <si>
    <t>5.2652478717280969E-4</t>
  </si>
  <si>
    <t>4.9824132680633521E-4</t>
  </si>
  <si>
    <t>4.6953161740960307E-4</t>
  </si>
  <si>
    <t>4.4042237415511904E-4</t>
  </si>
  <si>
    <t>4.1093910776838881E-4</t>
  </si>
  <si>
    <t>3.8111364154154995E-4</t>
  </si>
  <si>
    <t>3.5097936732686057E-4</t>
  </si>
  <si>
    <t>3.2071979524400402E-4</t>
  </si>
  <si>
    <t>2.9007117512600987E-4</t>
  </si>
  <si>
    <t>2.5921397413996639E-4</t>
  </si>
  <si>
    <t>2.2817931883981472E-4</t>
  </si>
  <si>
    <t>1.9699761121776336E-4</t>
  </si>
  <si>
    <t>1.654796190003254E-4</t>
  </si>
  <si>
    <t>1.3434692872928009E-4</t>
  </si>
  <si>
    <t>1.0314837496745556E-4</t>
  </si>
  <si>
    <t>7.1907974868550795E-5</t>
  </si>
  <si>
    <t>4.0648678138243138E-5</t>
  </si>
  <si>
    <t>9.3927533561047457E-6</t>
  </si>
  <si>
    <t>9.4108329905571158E-6</t>
  </si>
  <si>
    <t>9.4283963688438411E-6</t>
  </si>
  <si>
    <t>9.4454324017140457E-6</t>
  </si>
  <si>
    <t>9.461929848117164E-6</t>
  </si>
  <si>
    <t>9.4778773127781592E-6</t>
  </si>
  <si>
    <t>9.4943464935361616E-6</t>
  </si>
  <si>
    <t>9.5088917734092264E-6</t>
  </si>
  <si>
    <t>9.5216836588464405E-6</t>
  </si>
  <si>
    <t>9.5328565625303667E-6</t>
  </si>
  <si>
    <t>9.5425152686149794E-6</t>
  </si>
  <si>
    <t>9.5507423008395634E-6</t>
  </si>
  <si>
    <t>9.5576008236367586E-6</t>
  </si>
  <si>
    <t>9.5631354578558168E-6</t>
  </si>
  <si>
    <t>9.5673785213830761E-6</t>
  </si>
  <si>
    <t>9.5703487072703037E-6</t>
  </si>
  <si>
    <t>5.183413171152612E-4</t>
  </si>
  <si>
    <t>5.2130271062645142E-4</t>
  </si>
  <si>
    <t>5.2652478717280925E-4</t>
  </si>
  <si>
    <t>5.2213913804969388E-4</t>
  </si>
  <si>
    <t>5.1752685690864737E-4</t>
  </si>
  <si>
    <t>5.1269075091657827E-4</t>
  </si>
  <si>
    <t>5.0763118504081452E-4</t>
  </si>
  <si>
    <t>5.0235513292151766E-4</t>
  </si>
  <si>
    <t>4.9687178703137949E-4</t>
  </si>
  <si>
    <t>4.9134135217539818E-4</t>
  </si>
  <si>
    <t>4.8547784425328263E-4</t>
  </si>
  <si>
    <t>4.7944120688342385E-4</t>
  </si>
  <si>
    <t>4.7324282625027509E-4</t>
  </si>
  <si>
    <t>4.668953432249613E-4</t>
  </si>
  <si>
    <t>4.6019278381364729E-4</t>
  </si>
  <si>
    <t>4.5357681436191392E-4</t>
  </si>
  <si>
    <t>4.4684166531387784E-4</t>
  </si>
  <si>
    <t>4.3999591212629847E-4</t>
  </si>
  <si>
    <t>4.3304687111173811E-4</t>
  </si>
  <si>
    <t>4.2600175512332061E-4</t>
  </si>
  <si>
    <t>4.1886753812805548E-4</t>
  </si>
  <si>
    <t>4.1165096558991689E-4</t>
  </si>
  <si>
    <t>4.0435912917474715E-4</t>
  </si>
  <si>
    <t>3.9699845136650659E-4</t>
  </si>
  <si>
    <t>3.8957228749323216E-4</t>
  </si>
  <si>
    <t>3.8209021539487091E-4</t>
  </si>
  <si>
    <t>3.7455542639948315E-4</t>
  </si>
  <si>
    <t>3.6697394870399886E-4</t>
  </si>
  <si>
    <t>3.5935046445028707E-4</t>
  </si>
  <si>
    <t>3.5168936338300167E-4</t>
  </si>
  <si>
    <t>3.4399459901366107E-4</t>
  </si>
  <si>
    <t>3.3626955788306363E-4</t>
  </si>
  <si>
    <t>3.2851740020272769E-4</t>
  </si>
  <si>
    <t>3.2074130699159489E-4</t>
  </si>
  <si>
    <t>3.1294378521419601E-4</t>
  </si>
  <si>
    <t>0.20635165159054494</t>
  </si>
  <si>
    <t>0.20862616132366271</t>
  </si>
  <si>
    <t>0.21091497115767169</t>
  </si>
  <si>
    <t>0.21321956213853574</t>
  </si>
  <si>
    <t>0.21511636102205711</t>
  </si>
  <si>
    <t>0.21872347362972089</t>
  </si>
  <si>
    <t>0.22067512913156556</t>
  </si>
  <si>
    <t>0.22264437795472478</t>
  </si>
  <si>
    <t>0.22463034349531436</t>
  </si>
  <si>
    <t>0.22663380254330057</t>
  </si>
  <si>
    <t>0.22865461780854188</t>
  </si>
  <si>
    <t>0.23069259851460028</t>
  </si>
  <si>
    <t>0.23274712970944447</t>
  </si>
  <si>
    <t>0.23481817273912273</t>
  </si>
  <si>
    <t>0.23690584565114431</t>
  </si>
  <si>
    <t>0.24202336465009922</t>
  </si>
  <si>
    <t>0.24419430296236927</t>
  </si>
  <si>
    <t>0.24638120862903495</t>
  </si>
  <si>
    <t>0.24858336695816632</t>
  </si>
  <si>
    <t>0.25080332365795965</t>
  </si>
  <si>
    <t>0.24866595842826941</t>
  </si>
  <si>
    <t>0.25085217964874656</t>
  </si>
  <si>
    <t>0.25305779898611086</t>
  </si>
  <si>
    <t>0.25528297718454845</t>
  </si>
  <si>
    <t>0.25752796106648995</t>
  </si>
  <si>
    <t>0.25979293321489194</t>
  </si>
  <si>
    <t>0.26207804624210795</t>
  </si>
  <si>
    <t>0.26438348131839412</t>
  </si>
  <si>
    <t>0.26670940185963893</t>
  </si>
  <si>
    <t>0.26905600066132962</t>
  </si>
  <si>
    <t>0.27141871797071526</t>
  </si>
  <si>
    <t>0.27382289053957448</t>
  </si>
  <si>
    <t>0.27621977382274399</t>
  </si>
  <si>
    <t>0.27861324846010577</t>
  </si>
  <si>
    <t>0.281006474886423</t>
  </si>
  <si>
    <t>0.28340202344036503</t>
  </si>
  <si>
    <t>0.28580202263438736</t>
  </si>
  <si>
    <t>0.28820821757817977</t>
  </si>
  <si>
    <t>0.29062198645849974</t>
  </si>
  <si>
    <t>0.29304446613371937</t>
  </si>
  <si>
    <t>0.29547652562079801</t>
  </si>
  <si>
    <t>0.20635165159054497</t>
  </si>
  <si>
    <t>0.20862616132366263</t>
  </si>
  <si>
    <t>0.21091497115767172</t>
  </si>
  <si>
    <t>0.2132195621385358</t>
  </si>
  <si>
    <t>0.21475991927200078</t>
  </si>
  <si>
    <t>0.21800292535522198</t>
  </si>
  <si>
    <t>0.2192514010288461</t>
  </si>
  <si>
    <t>0.22050870269288508</t>
  </si>
  <si>
    <t>0.2217739195397383</t>
  </si>
  <si>
    <t>0.20875946643932849</t>
  </si>
  <si>
    <t>0.19555029081944356</t>
  </si>
  <si>
    <t>0.18214472897609585</t>
  </si>
  <si>
    <t>0.16854089099346231</t>
  </si>
  <si>
    <t>0.15473746442815875</t>
  </si>
  <si>
    <t>0.14073328143467384</t>
  </si>
  <si>
    <t>0.12954041445859515</t>
  </si>
  <si>
    <t>0.11518171297368876</t>
  </si>
  <si>
    <t>0.10061903292080343</t>
  </si>
  <si>
    <t>8.5851261468764054E-2</t>
  </si>
  <si>
    <t>7.0878560278947081E-2</t>
  </si>
  <si>
    <t>5.1323001763780872E-2</t>
  </si>
  <si>
    <t>4.6971720023533246E-2</t>
  </si>
  <si>
    <t>4.2618968243838158E-2</t>
  </si>
  <si>
    <t>3.8266241825360044E-2</t>
  </si>
  <si>
    <t>3.3915088008028754E-2</t>
  </si>
  <si>
    <t>2.9567084044979586E-2</t>
  </si>
  <si>
    <t>2.9993998221294459E-2</t>
  </si>
  <si>
    <t>3.0427729476316216E-2</t>
  </si>
  <si>
    <t>3.0868392455429047E-2</t>
  </si>
  <si>
    <t>3.1316103784496584E-2</t>
  </si>
  <si>
    <t>3.1770982087994323E-2</t>
  </si>
  <si>
    <t>3.2254935988442583E-2</t>
  </si>
  <si>
    <t>3.2719133715627798E-2</t>
  </si>
  <si>
    <t>3.3167368292121829E-2</t>
  </si>
  <si>
    <t>3.3602712143992741E-2</t>
  </si>
  <si>
    <t>3.4027647210764914E-2</t>
  </si>
  <si>
    <t>3.4444213216291805E-2</t>
  </si>
  <si>
    <t>3.485406609325261E-2</t>
  </si>
  <si>
    <t>3.5258494464098573E-2</t>
  </si>
  <si>
    <t>3.5658545236770652E-2</t>
  </si>
  <si>
    <t>3.605499709290582E-2</t>
  </si>
  <si>
    <t>0.21951644268897114</t>
  </si>
  <si>
    <t>0.22103947715249692</t>
  </si>
  <si>
    <t>0.22257105915988182</t>
  </si>
  <si>
    <t>0.22147678392719744</t>
  </si>
  <si>
    <t>0.22035664558819984</t>
  </si>
  <si>
    <t>0.21921018342665638</t>
  </si>
  <si>
    <t>0.2180365732500327</t>
  </si>
  <si>
    <t>0.21683556026426912</t>
  </si>
  <si>
    <t>0.21560704182961846</t>
  </si>
  <si>
    <t>0.21736405767811054</t>
  </si>
  <si>
    <t>0.2161301308904208</t>
  </si>
  <si>
    <t>0.21486776489416645</t>
  </si>
  <si>
    <t>0.21357628700053694</t>
  </si>
  <si>
    <t>0.21225769290943025</t>
  </si>
  <si>
    <t>0.20653619640668566</t>
  </si>
  <si>
    <t>0.20509238229144527</t>
  </si>
  <si>
    <t>0.20362176887926323</t>
  </si>
  <si>
    <t>0.20212422393386748</t>
  </si>
  <si>
    <t>0.20059968089743693</t>
  </si>
  <si>
    <t>0.19904802626848275</t>
  </si>
  <si>
    <t>0.19746912853497581</t>
  </si>
  <si>
    <t>0.19586288029115601</t>
  </si>
  <si>
    <t>0.19422916569580362</t>
  </si>
  <si>
    <t>0.19256789250443929</t>
  </si>
  <si>
    <t>0.19087597617993535</t>
  </si>
  <si>
    <t>0.1891773972527398</t>
  </si>
  <si>
    <t>0.18742319040462896</t>
  </si>
  <si>
    <t>0.18561701656875321</t>
  </si>
  <si>
    <t>0.18376181761530089</t>
  </si>
  <si>
    <t>0.18185994653800697</t>
  </si>
  <si>
    <t>0.17991331580319789</t>
  </si>
  <si>
    <t>0.17792345585410865</t>
  </si>
  <si>
    <t>0.17589153167332874</t>
  </si>
  <si>
    <t>0.17381846846172327</t>
  </si>
  <si>
    <t>0.17170492521157912</t>
  </si>
  <si>
    <t>Electricity</t>
  </si>
  <si>
    <t>0.7944025703257771</t>
  </si>
  <si>
    <t>0.80478731495535427</t>
  </si>
  <si>
    <t>0.81537636068225638</t>
  </si>
  <si>
    <t>0.82591019052007331</t>
  </si>
  <si>
    <t>0.83341064577966861</t>
  </si>
  <si>
    <t>0.84137073213286584</t>
  </si>
  <si>
    <t>0.84896499340499954</t>
  </si>
  <si>
    <t>0.85674811940179474</t>
  </si>
  <si>
    <t>0.86488465679803372</t>
  </si>
  <si>
    <t>0.87341413891311925</t>
  </si>
  <si>
    <t>0.88236362728303197</t>
  </si>
  <si>
    <t>0.89180032164683443</t>
  </si>
  <si>
    <t>0.9017222339646761</t>
  </si>
  <si>
    <t>0.91214327989008392</t>
  </si>
  <si>
    <t>0.92305621120959913</t>
  </si>
  <si>
    <t>0.93536787971291269</t>
  </si>
  <si>
    <t>0.94726215635813504</t>
  </si>
  <si>
    <t>0.95964243482435307</t>
  </si>
  <si>
    <t>0.97251285822909683</t>
  </si>
  <si>
    <t>0.98595284925206261</t>
  </si>
  <si>
    <t>0.99870468256808986</t>
  </si>
  <si>
    <t>1.0134218889882614</t>
  </si>
  <si>
    <t>1.028679425793511</t>
  </si>
  <si>
    <t>1.0443525180267559</t>
  </si>
  <si>
    <t>1.0603166229297123</t>
  </si>
  <si>
    <t>1.0764659809753188</t>
  </si>
  <si>
    <t>1.0927115685012405</t>
  </si>
  <si>
    <t>1.1089775515348834</t>
  </si>
  <si>
    <t>1.1251985176476815</t>
  </si>
  <si>
    <t>1.1413119328633967</t>
  </si>
  <si>
    <t>1.156956575352202</t>
  </si>
  <si>
    <t>1.1728978335083275</t>
  </si>
  <si>
    <t>1.1884880400831968</t>
  </si>
  <si>
    <t>1.2036681571920866</t>
  </si>
  <si>
    <t>1.2183954047804091</t>
  </si>
  <si>
    <t>1.2326479186174937</t>
  </si>
  <si>
    <t>1.2464206839348364</t>
  </si>
  <si>
    <t>1.2597193923349754</t>
  </si>
  <si>
    <t>1.272557318938933</t>
  </si>
  <si>
    <t>1.2849536437219915</t>
  </si>
  <si>
    <t>1.2969282264227715</t>
  </si>
  <si>
    <t>0.79759167749715099</t>
  </si>
  <si>
    <t>0.80915615689688114</t>
  </si>
  <si>
    <t>0.82051909399843403</t>
  </si>
  <si>
    <t>0.83167149676317187</t>
  </si>
  <si>
    <t>0.8410598008698924</t>
  </si>
  <si>
    <t>0.8516860863209792</t>
  </si>
  <si>
    <t>0.86658167187367063</t>
  </si>
  <si>
    <t>0.88387624632635364</t>
  </si>
  <si>
    <t>0.9047995229496717</t>
  </si>
  <si>
    <t>0.93579689906515562</t>
  </si>
  <si>
    <t>0.97096681535629115</t>
  </si>
  <si>
    <t>1.0089223246251811</t>
  </si>
  <si>
    <t>1.049889720266189</t>
  </si>
  <si>
    <t>1.0930714944318871</t>
  </si>
  <si>
    <t>1.1378138835799374</t>
  </si>
  <si>
    <t>1.1850064960177842</t>
  </si>
  <si>
    <t>1.2311996872797117</t>
  </si>
  <si>
    <t>1.2772175293551775</t>
  </si>
  <si>
    <t>1.3225266360401025</t>
  </si>
  <si>
    <t>1.3672413138720343</t>
  </si>
  <si>
    <t>1.410640233328158</t>
  </si>
  <si>
    <t>1.4473831373870369</t>
  </si>
  <si>
    <t>1.4826976398558787</t>
  </si>
  <si>
    <t>1.515971462851585</t>
  </si>
  <si>
    <t>1.5471047545207026</t>
  </si>
  <si>
    <t>1.5759583997861244</t>
  </si>
  <si>
    <t>1.5956176877190236</t>
  </si>
  <si>
    <t>1.6129837192248773</t>
  </si>
  <si>
    <t>1.6282258127425489</t>
  </si>
  <si>
    <t>1.6415814643506039</t>
  </si>
  <si>
    <t>1.6526422465751378</t>
  </si>
  <si>
    <t>1.6612905742920243</t>
  </si>
  <si>
    <t>1.6687934996643716</t>
  </si>
  <si>
    <t>1.6753853179580791</t>
  </si>
  <si>
    <t>1.6812543669042512</t>
  </si>
  <si>
    <t>1.6865363795142583</t>
  </si>
  <si>
    <t>1.6913223020768122</t>
  </si>
  <si>
    <t>1.6956795141916963</t>
  </si>
  <si>
    <t>1.6996570576736534</t>
  </si>
  <si>
    <t>1.7032936693918532</t>
  </si>
  <si>
    <t>1.7066177161292448</t>
  </si>
  <si>
    <t>0.79732960230545524</t>
  </si>
  <si>
    <t>0.80848886255396624</t>
  </si>
  <si>
    <t>0.81909919439578782</t>
  </si>
  <si>
    <t>0.82893130365024403</t>
  </si>
  <si>
    <t>0.83358211126862169</t>
  </si>
  <si>
    <t>0.8382299219510374</t>
  </si>
  <si>
    <t>0.84304958612333092</t>
  </si>
  <si>
    <t>0.84823741742439895</t>
  </si>
  <si>
    <t>0.85471350684757419</t>
  </si>
  <si>
    <t>0.86303142910223785</t>
  </si>
  <si>
    <t>0.87301228169142642</t>
  </si>
  <si>
    <t>0.88351149754488523</t>
  </si>
  <si>
    <t>0.89523748971272132</t>
  </si>
  <si>
    <t>0.9080616782385551</t>
  </si>
  <si>
    <t>0.92209650554051437</t>
  </si>
  <si>
    <t>0.93898574072308061</t>
  </si>
  <si>
    <t>0.95577616110659291</t>
  </si>
  <si>
    <t>0.97390541692252197</t>
  </si>
  <si>
    <t>0.99330312013732325</t>
  </si>
  <si>
    <t>1.0142738870589383</t>
  </si>
  <si>
    <t>1.0363987102516785</t>
  </si>
  <si>
    <t>1.0608877597845916</t>
  </si>
  <si>
    <t>1.0868205332826593</t>
  </si>
  <si>
    <t>1.113738830317218</t>
  </si>
  <si>
    <t>1.1414969142886811</t>
  </si>
  <si>
    <t>1.1698240050998647</t>
  </si>
  <si>
    <t>1.1984571731761404</t>
  </si>
  <si>
    <t>1.227134312249224</t>
  </si>
  <si>
    <t>1.2555985634723321</t>
  </si>
  <si>
    <t>1.2836000761705391</t>
  </si>
  <si>
    <t>1.3103722557014279</t>
  </si>
  <si>
    <t>1.3367089225427742</t>
  </si>
  <si>
    <t>1.3618357131254701</t>
  </si>
  <si>
    <t>1.3856088444811656</t>
  </si>
  <si>
    <t>1.4079403178925449</t>
  </si>
  <si>
    <t>1.4287955344119643</t>
  </si>
  <si>
    <t>1.4481794274398436</t>
  </si>
  <si>
    <t>1.4661181439353717</t>
  </si>
  <si>
    <t>1.4826530463052481</t>
  </si>
  <si>
    <t>1.4979066710050508</t>
  </si>
  <si>
    <t>1.511854206436724</t>
  </si>
  <si>
    <t>All Scenarios</t>
  </si>
  <si>
    <t>Energy exports</t>
  </si>
  <si>
    <t>15.079750766</t>
  </si>
  <si>
    <t>Final energy demand (PJ/year)</t>
  </si>
  <si>
    <t>Residential</t>
  </si>
  <si>
    <t>1.3866558522197165</t>
  </si>
  <si>
    <t>1.3848364246840286</t>
  </si>
  <si>
    <t>1.3798067795844553</t>
  </si>
  <si>
    <t>1.3723733465955748</t>
  </si>
  <si>
    <t>1.3637672306942146</t>
  </si>
  <si>
    <t>1.3552494413907106</t>
  </si>
  <si>
    <t>1.3479455482608675</t>
  </si>
  <si>
    <t>1.3424272575978686</t>
  </si>
  <si>
    <t>1.3390480759788286</t>
  </si>
  <si>
    <t>1.3378341774990787</t>
  </si>
  <si>
    <t>1.3386878138024452</t>
  </si>
  <si>
    <t>1.3416308651225013</t>
  </si>
  <si>
    <t>1.3466657944305198</t>
  </si>
  <si>
    <t>1.3539753494207469</t>
  </si>
  <si>
    <t>1.3638936930292536</t>
  </si>
  <si>
    <t>1.3767522170952442</t>
  </si>
  <si>
    <t>1.3927316163131604</t>
  </si>
  <si>
    <t>1.411742025323655</t>
  </si>
  <si>
    <t>1.4333979708907516</t>
  </si>
  <si>
    <t>1.4570950638341722</t>
  </si>
  <si>
    <t>1.4821274188159455</t>
  </si>
  <si>
    <t>1.5078094987578283</t>
  </si>
  <si>
    <t>1.5335662546302886</t>
  </si>
  <si>
    <t>1.5589924289900627</t>
  </si>
  <si>
    <t>1.5838569513729597</t>
  </si>
  <si>
    <t>1.60807722244442</t>
  </si>
  <si>
    <t>1.6316746501993298</t>
  </si>
  <si>
    <t>1.6547346104942249</t>
  </si>
  <si>
    <t>1.6773786432434508</t>
  </si>
  <si>
    <t>1.6997375414075619</t>
  </si>
  <si>
    <t>1.7219315517916558</t>
  </si>
  <si>
    <t>1.7460247215772378</t>
  </si>
  <si>
    <t>1.7701961584314123</t>
  </si>
  <si>
    <t>1.7945226441168542</t>
  </si>
  <si>
    <t>1.8190671095784272</t>
  </si>
  <si>
    <t>1.8438821153432912</t>
  </si>
  <si>
    <t>1.8690091577844079</t>
  </si>
  <si>
    <t>1.8944771088773937</t>
  </si>
  <si>
    <t>1.9203032747698563</t>
  </si>
  <si>
    <t>1.946495806097928</t>
  </si>
  <si>
    <t>1.9730506951327371</t>
  </si>
  <si>
    <t>1.3866558522197168</t>
  </si>
  <si>
    <t>1.3848059654494695</t>
  </si>
  <si>
    <t>1.3796700329500473</t>
  </si>
  <si>
    <t>1.3720400930871157</t>
  </si>
  <si>
    <t>1.3630720333972499</t>
  </si>
  <si>
    <t>1.35390058414807</t>
  </si>
  <si>
    <t>1.3454622576898394</t>
  </si>
  <si>
    <t>1.3380960067838166</t>
  </si>
  <si>
    <t>1.3319208697108933</t>
  </si>
  <si>
    <t>1.3267642969361695</t>
  </si>
  <si>
    <t>1.3223205519838044</t>
  </si>
  <si>
    <t>1.3183266621346736</t>
  </si>
  <si>
    <t>1.3147197762826837</t>
  </si>
  <si>
    <t>1.3117660099596629</t>
  </si>
  <si>
    <t>1.309958447682386</t>
  </si>
  <si>
    <t>1.3097850663130242</t>
  </si>
  <si>
    <t>1.3115230306516492</t>
  </si>
  <si>
    <t>1.3151701172041295</t>
  </si>
  <si>
    <t>1.3204217714956561</t>
  </si>
  <si>
    <t>1.3268239646296056</t>
  </si>
  <si>
    <t>1.3339170517689187</t>
  </si>
  <si>
    <t>1.3413209971687374</t>
  </si>
  <si>
    <t>1.348890901944205</t>
  </si>
  <si>
    <t>1.3565977125240329</t>
  </si>
  <si>
    <t>1.3645262323707112</t>
  </si>
  <si>
    <t>1.3728133378175589</t>
  </si>
  <si>
    <t>1.3815966628015208</t>
  </si>
  <si>
    <t>1.3909834872800633</t>
  </si>
  <si>
    <t>1.4010352426953381</t>
  </si>
  <si>
    <t>1.4117624519580032</t>
  </si>
  <si>
    <t>1.4231390528744696</t>
  </si>
  <si>
    <t>1.4367746644563815</t>
  </si>
  <si>
    <t>1.4510504918653662</t>
  </si>
  <si>
    <t>1.4659839203361942</t>
  </si>
  <si>
    <t>1.4816256493955762</t>
  </si>
  <si>
    <t>1.4980527823803542</t>
  </si>
  <si>
    <t>1.5153501049546765</t>
  </si>
  <si>
    <t>1.5335893816123032</t>
  </si>
  <si>
    <t>1.552813480613787</t>
  </si>
  <si>
    <t>1.573026683820369</t>
  </si>
  <si>
    <t>1.5941867717229008</t>
  </si>
  <si>
    <t>1.3720674546127956</t>
  </si>
  <si>
    <t>1.3631774291356022</t>
  </si>
  <si>
    <t>1.3541761898190947</t>
  </si>
  <si>
    <t>1.3460718062670869</t>
  </si>
  <si>
    <t>1.3393210299323937</t>
  </si>
  <si>
    <t>1.3342292860839355</t>
  </si>
  <si>
    <t>1.3308721565558508</t>
  </si>
  <si>
    <t>1.3292218366044728</t>
  </si>
  <si>
    <t>1.3292469922747603</t>
  </si>
  <si>
    <t>1.3309935096589938</t>
  </si>
  <si>
    <t>1.3347046608787356</t>
  </si>
  <si>
    <t>1.3407831333438831</t>
  </si>
  <si>
    <t>1.349632304499458</t>
  </si>
  <si>
    <t>1.3614803082063203</t>
  </si>
  <si>
    <t>1.3762970489454271</t>
  </si>
  <si>
    <t>1.3937326016618798</t>
  </si>
  <si>
    <t>1.4132358333122297</t>
  </si>
  <si>
    <t>1.434176317399285</t>
  </si>
  <si>
    <t>1.4559555871331429</t>
  </si>
  <si>
    <t>1.4780740103557994</t>
  </si>
  <si>
    <t>1.5001609114277747</t>
  </si>
  <si>
    <t>1.5219600340465484</t>
  </si>
  <si>
    <t>1.5433093907738376</t>
  </si>
  <si>
    <t>1.5641252248704014</t>
  </si>
  <si>
    <t>1.5843911480282442</t>
  </si>
  <si>
    <t>1.6041418043149605</t>
  </si>
  <si>
    <t>1.6234357796470937</t>
  </si>
  <si>
    <t>1.6423347537528432</t>
  </si>
  <si>
    <t>1.6627401684612735</t>
  </si>
  <si>
    <t>1.6828946602183954</t>
  </si>
  <si>
    <t>1.7028346827594947</t>
  </si>
  <si>
    <t>1.7225854106241787</t>
  </si>
  <si>
    <t>1.7421642792666052</t>
  </si>
  <si>
    <t>1.7615796696203265</t>
  </si>
  <si>
    <t>1.7808297166774636</t>
  </si>
  <si>
    <t>1.7999043998430029</t>
  </si>
  <si>
    <t>1.8187890593323104</t>
  </si>
  <si>
    <t>1.8374630331971633</t>
  </si>
  <si>
    <t>24.512424872610559</t>
  </si>
  <si>
    <t>24.275605166498501</t>
  </si>
  <si>
    <t>24.075818515857158</t>
  </si>
  <si>
    <t>23.92424404525141</t>
  </si>
  <si>
    <t>23.842276637007959</t>
  </si>
  <si>
    <t>23.859833995693933</t>
  </si>
  <si>
    <t>24.011650996321301</t>
  </si>
  <si>
    <t>24.329178208819194</t>
  </si>
  <si>
    <t>24.821817778107143</t>
  </si>
  <si>
    <t>25.457167540963091</t>
  </si>
  <si>
    <t>26.175160023101579</t>
  </si>
  <si>
    <t>26.920913220000294</t>
  </si>
  <si>
    <t>27.646886449075005</t>
  </si>
  <si>
    <t>28.321641395519325</t>
  </si>
  <si>
    <t>28.91606339655571</t>
  </si>
  <si>
    <t>29.401459873892801</t>
  </si>
  <si>
    <t>29.753780245898412</t>
  </si>
  <si>
    <t>29.961876111067138</t>
  </si>
  <si>
    <t>30.034130743021318</t>
  </si>
  <si>
    <t>29.997976442227571</t>
  </si>
  <si>
    <t>29.892513683942589</t>
  </si>
  <si>
    <t>29.765178267990908</t>
  </si>
  <si>
    <t>29.646748570749494</t>
  </si>
  <si>
    <t>29.56063708582327</t>
  </si>
  <si>
    <t>29.517322204444149</t>
  </si>
  <si>
    <t>29.519789375899929</t>
  </si>
  <si>
    <t>29.566142548457425</t>
  </si>
  <si>
    <t>29.649156712764015</t>
  </si>
  <si>
    <t>29.758668363739925</t>
  </si>
  <si>
    <t>29.888266605999231</t>
  </si>
  <si>
    <t>30.038390726028116</t>
  </si>
  <si>
    <t>30.260978079957848</t>
  </si>
  <si>
    <t>30.509905383290466</t>
  </si>
  <si>
    <t>30.784430015658078</t>
  </si>
  <si>
    <t>31.081333275711717</t>
  </si>
  <si>
    <t>31.395534923134516</t>
  </si>
  <si>
    <t>31.72087780655977</t>
  </si>
  <si>
    <t>32.050830440814345</t>
  </si>
  <si>
    <t>32.379044750000972</t>
  </si>
  <si>
    <t>32.699804312961653</t>
  </si>
  <si>
    <t>33.008283867493226</t>
  </si>
  <si>
    <t>24.512424872610566</t>
  </si>
  <si>
    <t>24.275598825792969</t>
  </si>
  <si>
    <t>24.073586886235507</t>
  </si>
  <si>
    <t>23.918356744500265</t>
  </si>
  <si>
    <t>23.83042402649539</t>
  </si>
  <si>
    <t>23.838325966910556</t>
  </si>
  <si>
    <t>23.97468530058984</t>
  </si>
  <si>
    <t>24.267525126285648</t>
  </si>
  <si>
    <t>24.721235736466621</t>
  </si>
  <si>
    <t>25.296674418061595</t>
  </si>
  <si>
    <t>25.926205588266374</t>
  </si>
  <si>
    <t>26.548819522575446</t>
  </si>
  <si>
    <t>27.115394909513437</t>
  </si>
  <si>
    <t>27.59851021842606</t>
  </si>
  <si>
    <t>27.977300855660999</t>
  </si>
  <si>
    <t>28.232912264368679</t>
  </si>
  <si>
    <t>28.350753735835422</t>
  </si>
  <si>
    <t>28.327854301843381</t>
  </si>
  <si>
    <t>28.179365893720369</t>
  </si>
  <si>
    <t>27.938203524245104</t>
  </si>
  <si>
    <t>27.647881904958567</t>
  </si>
  <si>
    <t>27.358123164156559</t>
  </si>
  <si>
    <t>27.104448011109714</t>
  </si>
  <si>
    <t>26.912639572583007</t>
  </si>
  <si>
    <t>26.795260382058622</t>
  </si>
  <si>
    <t>26.756914675057416</t>
  </si>
  <si>
    <t>26.796443150376383</t>
  </si>
  <si>
    <t>26.905990195319372</t>
  </si>
  <si>
    <t>27.073023368604577</t>
  </si>
  <si>
    <t>27.286781804251572</t>
  </si>
  <si>
    <t>27.541580764032467</t>
  </si>
  <si>
    <t>27.875316073166658</t>
  </si>
  <si>
    <t>28.241872628804213</t>
  </si>
  <si>
    <t>28.634427052570913</t>
  </si>
  <si>
    <t>29.045099242668105</t>
  </si>
  <si>
    <t>29.465737362155206</t>
  </si>
  <si>
    <t>29.888605684530493</t>
  </si>
  <si>
    <t>30.306896970191449</t>
  </si>
  <si>
    <t>30.715104660474267</t>
  </si>
  <si>
    <t>31.10927178480323</t>
  </si>
  <si>
    <t>31.487002606350345</t>
  </si>
  <si>
    <t>24.275598825792962</t>
  </si>
  <si>
    <t>24.073586886235503</t>
  </si>
  <si>
    <t>23.919621852488063</t>
  </si>
  <si>
    <t>23.835089230749819</t>
  </si>
  <si>
    <t>23.849881627978991</t>
  </si>
  <si>
    <t>23.998691145457563</t>
  </si>
  <si>
    <t>24.312868553780064</t>
  </si>
  <si>
    <t>24.801712213743084</t>
  </si>
  <si>
    <t>25.432712967200651</t>
  </si>
  <si>
    <t>26.145692128505878</t>
  </si>
  <si>
    <t>26.885625522318016</t>
  </si>
  <si>
    <t>27.604866763754281</t>
  </si>
  <si>
    <t>28.271891639969063</t>
  </si>
  <si>
    <t>28.857535559190374</t>
  </si>
  <si>
    <t>29.333093145523314</t>
  </si>
  <si>
    <t>29.674524726787109</t>
  </si>
  <si>
    <t>29.870702676027378</t>
  </si>
  <si>
    <t>29.930005351275273</t>
  </si>
  <si>
    <t>29.879815159150649</t>
  </si>
  <si>
    <t>29.759120804434371</t>
  </si>
  <si>
    <t>29.615164616745854</t>
  </si>
  <si>
    <t>29.478551597090679</t>
  </si>
  <si>
    <t>29.372502604696269</t>
  </si>
  <si>
    <t>29.307331509561447</t>
  </si>
  <si>
    <t>29.285889481986896</t>
  </si>
  <si>
    <t>29.30615403110107</t>
  </si>
  <si>
    <t>29.360742190027072</t>
  </si>
  <si>
    <t>29.439278840379135</t>
  </si>
  <si>
    <t>29.53508583411136</t>
  </si>
  <si>
    <t>29.648291180010617</t>
  </si>
  <si>
    <t>29.828484927302199</t>
  </si>
  <si>
    <t>30.030979102947278</t>
  </si>
  <si>
    <t>30.254681285626258</t>
  </si>
  <si>
    <t>30.496089955416355</t>
  </si>
  <si>
    <t>30.749953498110212</t>
  </si>
  <si>
    <t>31.010082079945359</t>
  </si>
  <si>
    <t>31.270075482263746</t>
  </si>
  <si>
    <t>31.523904022508628</t>
  </si>
  <si>
    <t>31.766361833374898</t>
  </si>
  <si>
    <t>31.993322585266185</t>
  </si>
  <si>
    <t>153.81115680631174</t>
  </si>
  <si>
    <t>154.6893454210506</t>
  </si>
  <si>
    <t>155.45242124568259</t>
  </si>
  <si>
    <t>156.13293704436836</t>
  </si>
  <si>
    <t>156.77762159176143</t>
  </si>
  <si>
    <t>157.44415930876596</t>
  </si>
  <si>
    <t>158.15697950833083</t>
  </si>
  <si>
    <t>158.91216550651961</t>
  </si>
  <si>
    <t>159.76325614324784</t>
  </si>
  <si>
    <t>160.71155578528379</t>
  </si>
  <si>
    <t>161.76892717435393</t>
  </si>
  <si>
    <t>162.95758438240014</t>
  </si>
  <si>
    <t>164.23902319880207</t>
  </si>
  <si>
    <t>165.60653134018571</t>
  </si>
  <si>
    <t>167.07994639724438</t>
  </si>
  <si>
    <t>168.67158363640121</t>
  </si>
  <si>
    <t>170.3862041425744</t>
  </si>
  <si>
    <t>172.22160434499833</t>
  </si>
  <si>
    <t>174.16354199006187</t>
  </si>
  <si>
    <t>176.18471650210549</t>
  </si>
  <si>
    <t>178.25097350931378</t>
  </si>
  <si>
    <t>180.35013383647632</t>
  </si>
  <si>
    <t>182.44511810333933</t>
  </si>
  <si>
    <t>184.52651141554156</t>
  </si>
  <si>
    <t>186.58827528573858</t>
  </si>
  <si>
    <t>188.6260856060743</t>
  </si>
  <si>
    <t>190.63801269033132</t>
  </si>
  <si>
    <t>192.62599147457317</t>
  </si>
  <si>
    <t>194.59485148067714</t>
  </si>
  <si>
    <t>196.54760751862139</t>
  </si>
  <si>
    <t>198.48358742024081</t>
  </si>
  <si>
    <t>200.77888185109671</t>
  </si>
  <si>
    <t>203.06900162478115</t>
  </si>
  <si>
    <t>205.35364447308189</t>
  </si>
  <si>
    <t>207.63275447838669</t>
  </si>
  <si>
    <t>209.90712797654814</t>
  </si>
  <si>
    <t>212.17826629242217</t>
  </si>
  <si>
    <t>214.44795458957498</t>
  </si>
  <si>
    <t>216.71847293330009</t>
  </si>
  <si>
    <t>218.99276561545082</t>
  </si>
  <si>
    <t>221.27328966033701</t>
  </si>
  <si>
    <t>154.68838145128947</t>
  </si>
  <si>
    <t>155.37518033580051</t>
  </si>
  <si>
    <t>155.92492758022894</t>
  </si>
  <si>
    <t>156.16325095125424</t>
  </si>
  <si>
    <t>156.26504109367019</t>
  </si>
  <si>
    <t>156.15508051126622</t>
  </si>
  <si>
    <t>155.67835684334398</t>
  </si>
  <si>
    <t>154.66541088568806</t>
  </si>
  <si>
    <t>152.84079187237242</t>
  </si>
  <si>
    <t>149.93057505237621</t>
  </si>
  <si>
    <t>145.75435967749183</t>
  </si>
  <si>
    <t>140.26038232051076</t>
  </si>
  <si>
    <t>133.61607101654019</t>
  </si>
  <si>
    <t>126.11973509232935</t>
  </si>
  <si>
    <t>118.06076231080974</t>
  </si>
  <si>
    <t>109.65991448571353</t>
  </si>
  <si>
    <t>101.06463615312764</t>
  </si>
  <si>
    <t>92.372224225111296</t>
  </si>
  <si>
    <t>83.663444635790043</t>
  </si>
  <si>
    <t>75.02657223329193</t>
  </si>
  <si>
    <t>66.732121892302658</t>
  </si>
  <si>
    <t>58.775760566234709</t>
  </si>
  <si>
    <t>51.251737293804283</t>
  </si>
  <si>
    <t>44.223041905152819</t>
  </si>
  <si>
    <t>37.732015946041422</t>
  </si>
  <si>
    <t>31.80826730395081</t>
  </si>
  <si>
    <t>26.46992681199314</t>
  </si>
  <si>
    <t>21.724069359060667</t>
  </si>
  <si>
    <t>17.568479746590523</t>
  </si>
  <si>
    <t>13.991130289943943</t>
  </si>
  <si>
    <t>10.968531372358035</t>
  </si>
  <si>
    <t>8.4588980749605032</t>
  </si>
  <si>
    <t>6.4116292450705457</t>
  </si>
  <si>
    <t>4.7700537456068552</t>
  </si>
  <si>
    <t>3.4765797592895029</t>
  </si>
  <si>
    <t>2.4765656630591808</t>
  </si>
  <si>
    <t>1.7202174254101885</t>
  </si>
  <si>
    <t>1.1627890977029236</t>
  </si>
  <si>
    <t>0.76410308091960155</t>
  </si>
  <si>
    <t>0.48826080862083576</t>
  </si>
  <si>
    <t>155.96906454017741</t>
  </si>
  <si>
    <t>156.46522248575914</t>
  </si>
  <si>
    <t>156.96605392649062</t>
  </si>
  <si>
    <t>157.49136127885026</t>
  </si>
  <si>
    <t>158.03242696948323</t>
  </si>
  <si>
    <t>158.63856840995362</t>
  </si>
  <si>
    <t>159.31010434474169</t>
  </si>
  <si>
    <t>160.05822910988002</t>
  </si>
  <si>
    <t>160.90019785266927</t>
  </si>
  <si>
    <t>161.79565217324927</t>
  </si>
  <si>
    <t>162.73605109410721</t>
  </si>
  <si>
    <t>163.73918415882392</t>
  </si>
  <si>
    <t>164.81462436682349</t>
  </si>
  <si>
    <t>165.96214422634372</t>
  </si>
  <si>
    <t>167.17301726046418</t>
  </si>
  <si>
    <t>168.42422482933821</t>
  </si>
  <si>
    <t>169.68001022554441</t>
  </si>
  <si>
    <t>170.89942153414836</t>
  </si>
  <si>
    <t>172.06606068309216</t>
  </si>
  <si>
    <t>173.14034996538101</t>
  </si>
  <si>
    <t>174.10736756103989</t>
  </si>
  <si>
    <t>174.95252031145586</t>
  </si>
  <si>
    <t>175.66011560995585</t>
  </si>
  <si>
    <t>176.21450817523444</t>
  </si>
  <si>
    <t>176.60163866409317</t>
  </si>
  <si>
    <t>176.80803784172986</t>
  </si>
  <si>
    <t>176.8171127789978</t>
  </si>
  <si>
    <t>176.60819820101418</t>
  </si>
  <si>
    <t>176.45214041479258</t>
  </si>
  <si>
    <t>176.0356895362562</t>
  </si>
  <si>
    <t>175.33532059837555</t>
  </si>
  <si>
    <t>174.32774908880776</t>
  </si>
  <si>
    <t>172.99074246051737</t>
  </si>
  <si>
    <t>171.30418083796346</t>
  </si>
  <si>
    <t>169.25215443401532</t>
  </si>
  <si>
    <t>166.82593912964705</t>
  </si>
  <si>
    <t>164.02597334088904</t>
  </si>
  <si>
    <t>160.86161888167931</t>
  </si>
  <si>
    <t>9.2809456691774717</t>
  </si>
  <si>
    <t>9.2933086256185948</t>
  </si>
  <si>
    <t>9.3120094287872721</t>
  </si>
  <si>
    <t>9.3462099889068462</t>
  </si>
  <si>
    <t>9.4053418822686652</t>
  </si>
  <si>
    <t>9.4956550628872396</t>
  </si>
  <si>
    <t>9.6170552512555609</t>
  </si>
  <si>
    <t>9.7630093433929552</t>
  </si>
  <si>
    <t>9.9255315054955116</t>
  </si>
  <si>
    <t>10.094651281067465</t>
  </si>
  <si>
    <t>10.263973532404338</t>
  </si>
  <si>
    <t>10.426712799319661</t>
  </si>
  <si>
    <t>10.573020220462173</t>
  </si>
  <si>
    <t>10.701484327966201</t>
  </si>
  <si>
    <t>10.821877446718817</t>
  </si>
  <si>
    <t>10.939254168899684</t>
  </si>
  <si>
    <t>11.055973683974603</t>
  </si>
  <si>
    <t>11.175117476125639</t>
  </si>
  <si>
    <t>11.300041876311093</t>
  </si>
  <si>
    <t>11.432074741830958</t>
  </si>
  <si>
    <t>11.569493327468336</t>
  </si>
  <si>
    <t>11.711529701939355</t>
  </si>
  <si>
    <t>11.85700139248485</t>
  </si>
  <si>
    <t>12.005158624392012</t>
  </si>
  <si>
    <t>12.155336686928022</t>
  </si>
  <si>
    <t>12.306816400247083</t>
  </si>
  <si>
    <t>12.458760293590398</t>
  </si>
  <si>
    <t>12.610377780561466</t>
  </si>
  <si>
    <t>12.761098277096044</t>
  </si>
  <si>
    <t>12.910514984192838</t>
  </si>
  <si>
    <t>13.058352760483885</t>
  </si>
  <si>
    <t>13.231246599076579</t>
  </si>
  <si>
    <t>13.403353486527976</t>
  </si>
  <si>
    <t>13.575070556314442</t>
  </si>
  <si>
    <t>13.746863508168092</t>
  </si>
  <si>
    <t>13.919224458205885</t>
  </si>
  <si>
    <t>14.092594722960154</t>
  </si>
  <si>
    <t>14.267309990631025</t>
  </si>
  <si>
    <t>14.443593839280652</t>
  </si>
  <si>
    <t>14.621577267069604</t>
  </si>
  <si>
    <t>14.801277852086509</t>
  </si>
  <si>
    <t>9.2932154195115935</t>
  </si>
  <si>
    <t>9.3073272993554532</t>
  </si>
  <si>
    <t>9.3337045471710596</t>
  </si>
  <si>
    <t>9.379522828399999</t>
  </si>
  <si>
    <t>9.4473458986696439</t>
  </si>
  <si>
    <t>9.5311093779409113</t>
  </si>
  <si>
    <t>9.6151189633534138</t>
  </si>
  <si>
    <t>9.6780448440529128</t>
  </si>
  <si>
    <t>9.6932621892147743</t>
  </si>
  <si>
    <t>9.6374815969000256</t>
  </si>
  <si>
    <t>9.4925339576071082</t>
  </si>
  <si>
    <t>9.2498782793278345</t>
  </si>
  <si>
    <t>8.9211010530844952</t>
  </si>
  <si>
    <t>8.5360244279819302</t>
  </si>
  <si>
    <t>8.1189347558694092</t>
  </si>
  <si>
    <t>7.685846307124895</t>
  </si>
  <si>
    <t>7.2475430857980943</t>
  </si>
  <si>
    <t>6.8128622494089788</t>
  </si>
  <si>
    <t>6.3902348485395004</t>
  </si>
  <si>
    <t>5.9859081343200584</t>
  </si>
  <si>
    <t>5.6059418956989946</t>
  </si>
  <si>
    <t>5.2617160878353086</t>
  </si>
  <si>
    <t>4.9568336150026884</t>
  </si>
  <si>
    <t>4.6921264951765265</t>
  </si>
  <si>
    <t>4.4669819536611595</t>
  </si>
  <si>
    <t>4.2797401365189351</t>
  </si>
  <si>
    <t>4.1283184675351627</t>
  </si>
  <si>
    <t>4.0107822690176</t>
  </si>
  <si>
    <t>3.9253386565916673</t>
  </si>
  <si>
    <t>3.8696650350803083</t>
  </si>
  <si>
    <t>3.8482946694104503</t>
  </si>
  <si>
    <t>3.8489276376181896</t>
  </si>
  <si>
    <t>3.8665078099105319</t>
  </si>
  <si>
    <t>3.896216762015698</t>
  </si>
  <si>
    <t>3.9340392093949026</t>
  </si>
  <si>
    <t>3.9770264660967185</t>
  </si>
  <si>
    <t>4.0232632674767732</t>
  </si>
  <si>
    <t>4.0716548448950372</t>
  </si>
  <si>
    <t>4.1216770565243861</t>
  </si>
  <si>
    <t>4.1731186613597444</t>
  </si>
  <si>
    <t>9.3362980158354532</t>
  </si>
  <si>
    <t>9.3893515354475703</t>
  </si>
  <si>
    <t>9.4724225219889675</t>
  </si>
  <si>
    <t>9.5849533990225311</t>
  </si>
  <si>
    <t>9.7199128383523909</t>
  </si>
  <si>
    <t>9.8689685970136765</t>
  </si>
  <si>
    <t>10.022117799747402</t>
  </si>
  <si>
    <t>10.172999558524593</t>
  </si>
  <si>
    <t>10.314467287784636</t>
  </si>
  <si>
    <t>10.43668168872707</t>
  </si>
  <si>
    <t>10.538281314850051</t>
  </si>
  <si>
    <t>10.629106529892514</t>
  </si>
  <si>
    <t>10.714241040540443</t>
  </si>
  <si>
    <t>10.795840382903036</t>
  </si>
  <si>
    <t>10.876601404524051</t>
  </si>
  <si>
    <t>10.959297960612041</t>
  </si>
  <si>
    <t>11.044852229732392</t>
  </si>
  <si>
    <t>11.131384229104384</t>
  </si>
  <si>
    <t>11.218312327398387</t>
  </si>
  <si>
    <t>11.304609075731261</t>
  </si>
  <si>
    <t>11.389107597664848</t>
  </si>
  <si>
    <t>11.470543691992884</t>
  </si>
  <si>
    <t>11.547438314921443</t>
  </si>
  <si>
    <t>11.617977001855898</t>
  </si>
  <si>
    <t>11.68024437367411</t>
  </si>
  <si>
    <t>11.732485510175753</t>
  </si>
  <si>
    <t>11.773145873818695</t>
  </si>
  <si>
    <t>11.800844438657927</t>
  </si>
  <si>
    <t>11.836255630324159</t>
  </si>
  <si>
    <t>11.856661169273361</t>
  </si>
  <si>
    <t>11.861222263040975</t>
  </si>
  <si>
    <t>11.84908714408957</t>
  </si>
  <si>
    <t>11.819168093970871</t>
  </si>
  <si>
    <t>11.770107956837064</t>
  </si>
  <si>
    <t>11.700660519643714</t>
  </si>
  <si>
    <t>11.61030248556294</t>
  </si>
  <si>
    <t>11.499629153063429</t>
  </si>
  <si>
    <t>11.37034821115682</t>
  </si>
  <si>
    <t>223.80559955295359</t>
  </si>
  <si>
    <t>224.81451450956001</t>
  </si>
  <si>
    <t>226.03282819040098</t>
  </si>
  <si>
    <t>227.19059997412845</t>
  </si>
  <si>
    <t>228.01824814479485</t>
  </si>
  <si>
    <t>228.90165434138615</t>
  </si>
  <si>
    <t>229.9268368902338</t>
  </si>
  <si>
    <t>231.13544177289975</t>
  </si>
  <si>
    <t>232.60751214166967</t>
  </si>
  <si>
    <t>234.35241759854125</t>
  </si>
  <si>
    <t>236.3696897835695</t>
  </si>
  <si>
    <t>238.68489923341264</t>
  </si>
  <si>
    <t>241.25905078183604</t>
  </si>
  <si>
    <t>244.05137203787049</t>
  </si>
  <si>
    <t>247.00012444286472</t>
  </si>
  <si>
    <t>250.06475237158443</t>
  </si>
  <si>
    <t>253.22921472978592</t>
  </si>
  <si>
    <t>256.48524864357211</t>
  </si>
  <si>
    <t>259.82318306048484</t>
  </si>
  <si>
    <t>263.23408105617347</t>
  </si>
  <si>
    <t>266.70818411643432</t>
  </si>
  <si>
    <t>270.27160048732833</t>
  </si>
  <si>
    <t>273.86413914278489</t>
  </si>
  <si>
    <t>277.45857718327602</t>
  </si>
  <si>
    <t>281.03472146647147</t>
  </si>
  <si>
    <t>284.58197414205114</t>
  </si>
  <si>
    <t>288.0994495664163</t>
  </si>
  <si>
    <t>291.59568159326926</t>
  </si>
  <si>
    <t>295.08741239469998</t>
  </si>
  <si>
    <t>298.59471170397643</t>
  </si>
  <si>
    <t>302.13557347260627</t>
  </si>
  <si>
    <t>306.29867460427243</t>
  </si>
  <si>
    <t>310.52594193926564</t>
  </si>
  <si>
    <t>314.81490321442016</t>
  </si>
  <si>
    <t>319.15865814259513</t>
  </si>
  <si>
    <t>323.5495157802672</t>
  </si>
  <si>
    <t>327.98036075986658</t>
  </si>
  <si>
    <t>332.4451977461834</t>
  </si>
  <si>
    <t>336.94018463205884</t>
  </si>
  <si>
    <t>341.46377743290992</t>
  </si>
  <si>
    <t>346.01391435182688</t>
  </si>
  <si>
    <t>226.50563408627346</t>
  </si>
  <si>
    <t>228.11413627863595</t>
  </si>
  <si>
    <t>229.07365056497207</t>
  </si>
  <si>
    <t>229.16746161143496</t>
  </si>
  <si>
    <t>227.96234801730557</t>
  </si>
  <si>
    <t>226.2907799677628</t>
  </si>
  <si>
    <t>224.60303001852742</t>
  </si>
  <si>
    <t>223.16573540854142</t>
  </si>
  <si>
    <t>222.13913714232032</t>
  </si>
  <si>
    <t>221.60136056554018</t>
  </si>
  <si>
    <t>221.62881955719828</t>
  </si>
  <si>
    <t>222.30988921255067</t>
  </si>
  <si>
    <t>223.58240089169738</t>
  </si>
  <si>
    <t>225.31436089176083</t>
  </si>
  <si>
    <t>227.34787806807498</t>
  </si>
  <si>
    <t>229.57004640854552</t>
  </si>
  <si>
    <t>231.93556928791972</t>
  </si>
  <si>
    <t>234.48626223029981</t>
  </si>
  <si>
    <t>237.14308568953209</t>
  </si>
  <si>
    <t>239.88734242599244</t>
  </si>
  <si>
    <t>242.71195456438073</t>
  </si>
  <si>
    <t>245.7413256566617</t>
  </si>
  <si>
    <t>248.88468674588094</t>
  </si>
  <si>
    <t>252.03259347318541</t>
  </si>
  <si>
    <t>255.17855558667873</t>
  </si>
  <si>
    <t>258.31925213691187</t>
  </si>
  <si>
    <t>261.45181874440141</t>
  </si>
  <si>
    <t>264.57279145665439</t>
  </si>
  <si>
    <t>267.6767450016589</t>
  </si>
  <si>
    <t>270.75375367230936</t>
  </si>
  <si>
    <t>273.79093573927702</t>
  </si>
  <si>
    <t>277.28981052834098</t>
  </si>
  <si>
    <t>280.75816039939383</t>
  </si>
  <si>
    <t>284.19475463627242</t>
  </si>
  <si>
    <t>287.60137659898544</t>
  </si>
  <si>
    <t>290.97689856912336</t>
  </si>
  <si>
    <t>294.31756938197117</t>
  </si>
  <si>
    <t>297.62357782191407</t>
  </si>
  <si>
    <t>300.89699012355214</t>
  </si>
  <si>
    <t>304.14151829873356</t>
  </si>
  <si>
    <t>307.36005306199996</t>
  </si>
  <si>
    <t>226.50563408627352</t>
  </si>
  <si>
    <t>229.07365056497213</t>
  </si>
  <si>
    <t>229.166679231583</t>
  </si>
  <si>
    <t>227.89219357295039</t>
  </si>
  <si>
    <t>226.14635983253018</t>
  </si>
  <si>
    <t>224.37543279453698</t>
  </si>
  <si>
    <t>222.84087322468827</t>
  </si>
  <si>
    <t>221.69593241974081</t>
  </si>
  <si>
    <t>221.01373265105417</t>
  </si>
  <si>
    <t>220.87238102609473</t>
  </si>
  <si>
    <t>221.33235536302962</t>
  </si>
  <si>
    <t>222.31691529822567</t>
  </si>
  <si>
    <t>223.68687885660745</t>
  </si>
  <si>
    <t>225.27923951131837</t>
  </si>
  <si>
    <t>226.98211343164235</t>
  </si>
  <si>
    <t>228.7394044669403</t>
  </si>
  <si>
    <t>230.52797427449315</t>
  </si>
  <si>
    <t>232.33044274654233</t>
  </si>
  <si>
    <t>234.13940261343546</t>
  </si>
  <si>
    <t>235.95610289350464</t>
  </si>
  <si>
    <t>237.80994692131753</t>
  </si>
  <si>
    <t>239.66732707795589</t>
  </si>
  <si>
    <t>241.52946121283247</t>
  </si>
  <si>
    <t>243.40448805214515</t>
  </si>
  <si>
    <t>245.3068859283274</t>
  </si>
  <si>
    <t>247.25478415655272</t>
  </si>
  <si>
    <t>249.26603281790227</t>
  </si>
  <si>
    <t>251.35337323901152</t>
  </si>
  <si>
    <t>253.51922424929847</t>
  </si>
  <si>
    <t>255.75525213976817</t>
  </si>
  <si>
    <t>258.51635533610659</t>
  </si>
  <si>
    <t>261.33503823360098</t>
  </si>
  <si>
    <t>264.19908557465993</t>
  </si>
  <si>
    <t>267.10006993626013</t>
  </si>
  <si>
    <t>270.03536299549023</t>
  </si>
  <si>
    <t>273.0077880717825</t>
  </si>
  <si>
    <t>276.02347981460446</t>
  </si>
  <si>
    <t>279.08918106640635</t>
  </si>
  <si>
    <t>282.21014541960881</t>
  </si>
  <si>
    <t>285.38838893368825</t>
  </si>
  <si>
    <t>Commercial</t>
  </si>
  <si>
    <t>0.47895640753379903</t>
  </si>
  <si>
    <t>0.48685086681620032</t>
  </si>
  <si>
    <t>0.49464692741732263</t>
  </si>
  <si>
    <t>0.50231224914131001</t>
  </si>
  <si>
    <t>0.50752874852241137</t>
  </si>
  <si>
    <t>0.51253110448259731</t>
  </si>
  <si>
    <t>0.51727661559937721</t>
  </si>
  <si>
    <t>0.52178043934746055</t>
  </si>
  <si>
    <t>0.52617548262423497</t>
  </si>
  <si>
    <t>0.53045370497745348</t>
  </si>
  <si>
    <t>0.53460839364806212</t>
  </si>
  <si>
    <t>0.53863499386306624</t>
  </si>
  <si>
    <t>0.54252622311444032</t>
  </si>
  <si>
    <t>0.54628144761956932</t>
  </si>
  <si>
    <t>0.54990250416678543</t>
  </si>
  <si>
    <t>0.55339379934503108</t>
  </si>
  <si>
    <t>0.55676072260729781</t>
  </si>
  <si>
    <t>0.56001126303192139</t>
  </si>
  <si>
    <t>0.56315248666931184</t>
  </si>
  <si>
    <t>0.56619034196671292</t>
  </si>
  <si>
    <t>0.56913071799266901</t>
  </si>
  <si>
    <t>0.57197984038372685</t>
  </si>
  <si>
    <t>0.57474164180052545</t>
  </si>
  <si>
    <t>0.57742114559753954</t>
  </si>
  <si>
    <t>0.58002194796629802</t>
  </si>
  <si>
    <t>0.58254759754349084</t>
  </si>
  <si>
    <t>0.58500116618185849</t>
  </si>
  <si>
    <t>0.58738590620138309</t>
  </si>
  <si>
    <t>0.58970564489093391</t>
  </si>
  <si>
    <t>0.59196351556133453</t>
  </si>
  <si>
    <t>0.59416213120049421</t>
  </si>
  <si>
    <t>0.59630511181184531</t>
  </si>
  <si>
    <t>0.59839488064547064</t>
  </si>
  <si>
    <t>0.60043445559694542</t>
  </si>
  <si>
    <t>0.6024249018575033</t>
  </si>
  <si>
    <t>0.6043666074479177</t>
  </si>
  <si>
    <t>0.60625957744572556</t>
  </si>
  <si>
    <t>0.60810280846787779</t>
  </si>
  <si>
    <t>0.60989449562629494</t>
  </si>
  <si>
    <t>0.61163284875523738</t>
  </si>
  <si>
    <t>0.61331453536515934</t>
  </si>
  <si>
    <t>0.50558204768588255</t>
  </si>
  <si>
    <t>0.50858117360499167</t>
  </si>
  <si>
    <t>0.51126912170441763</t>
  </si>
  <si>
    <t>0.51366305082258223</t>
  </si>
  <si>
    <t>0.51589536927360979</t>
  </si>
  <si>
    <t>0.51795876158403886</t>
  </si>
  <si>
    <t>0.51984734388105813</t>
  </si>
  <si>
    <t>0.52155744401875359</t>
  </si>
  <si>
    <t>0.52308284927031856</t>
  </si>
  <si>
    <t>0.52442386667861196</t>
  </si>
  <si>
    <t>0.52558319291951783</t>
  </si>
  <si>
    <t>0.52656595685774155</t>
  </si>
  <si>
    <t>0.52737816085123579</t>
  </si>
  <si>
    <t>0.5280281824562234</t>
  </si>
  <si>
    <t>0.52852340958988941</t>
  </si>
  <si>
    <t>0.52887007614921344</t>
  </si>
  <si>
    <t>0.5290742679873337</t>
  </si>
  <si>
    <t>0.5291422882314103</t>
  </si>
  <si>
    <t>0.52907822663113935</t>
  </si>
  <si>
    <t>0.52888710900778224</t>
  </si>
  <si>
    <t>0.52857257578933603</t>
  </si>
  <si>
    <t>0.5281381641214058</t>
  </si>
  <si>
    <t>0.52758692035414767</t>
  </si>
  <si>
    <t>0.52692199950251029</t>
  </si>
  <si>
    <t>0.52614701148354448</t>
  </si>
  <si>
    <t>0.52526487957034973</t>
  </si>
  <si>
    <t>0.52427800892927401</t>
  </si>
  <si>
    <t>0.523189638135789</t>
  </si>
  <si>
    <t>0.52200189000151531</t>
  </si>
  <si>
    <t>0.52071735376549244</t>
  </si>
  <si>
    <t>0.51933687243545334</t>
  </si>
  <si>
    <t>0.51786068495359994</t>
  </si>
  <si>
    <t>0.51628869395569021</t>
  </si>
  <si>
    <t>0.5146199463343083</t>
  </si>
  <si>
    <t>0.51285283434751849</t>
  </si>
  <si>
    <t>0.51098579987273207</t>
  </si>
  <si>
    <t>0.50901604276996271</t>
  </si>
  <si>
    <t>0.15707477156431723</t>
  </si>
  <si>
    <t>0.15912873981466483</t>
  </si>
  <si>
    <t>0.16108496751453502</t>
  </si>
  <si>
    <t>0.16299627617892121</t>
  </si>
  <si>
    <t>0.16411276876735478</t>
  </si>
  <si>
    <t>0.16516427882286761</t>
  </si>
  <si>
    <t>0.16607354311497891</t>
  </si>
  <si>
    <t>0.16690861332350143</t>
  </si>
  <si>
    <t>0.16770281782809532</t>
  </si>
  <si>
    <t>0.16845209255822355</t>
  </si>
  <si>
    <t>0.16915475585298506</t>
  </si>
  <si>
    <t>0.16981014886445422</t>
  </si>
  <si>
    <t>0.17041655563089106</t>
  </si>
  <si>
    <t>0.170974647301426</t>
  </si>
  <si>
    <t>0.1714854330051036</t>
  </si>
  <si>
    <t>0.17195184046347076</t>
  </si>
  <si>
    <t>0.17237578798513858</t>
  </si>
  <si>
    <t>0.1727607165498222</t>
  </si>
  <si>
    <t>0.17310967583354386</t>
  </si>
  <si>
    <t>0.17342479178028714</t>
  </si>
  <si>
    <t>0.17370883237628773</t>
  </si>
  <si>
    <t>0.17396444381978837</t>
  </si>
  <si>
    <t>0.17419295066723497</t>
  </si>
  <si>
    <t>0.17439659528043694</t>
  </si>
  <si>
    <t>0.17457749391046229</t>
  </si>
  <si>
    <t>0.17473763540289519</t>
  </si>
  <si>
    <t>0.17487841611276739</t>
  </si>
  <si>
    <t>0.17500173924529649</t>
  </si>
  <si>
    <t>0.17510945361902761</t>
  </si>
  <si>
    <t>0.17520316414855805</t>
  </si>
  <si>
    <t>0.17528402186092235</t>
  </si>
  <si>
    <t>0.17535381964572527</t>
  </si>
  <si>
    <t>0.17541345020973237</t>
  </si>
  <si>
    <t>0.17546403708298416</t>
  </si>
  <si>
    <t>0.17550624257314479</t>
  </si>
  <si>
    <t>0.17553999172816601</t>
  </si>
  <si>
    <t>0.17556536956689167</t>
  </si>
  <si>
    <t>0.17558239817806917</t>
  </si>
  <si>
    <t>0.17559050014084787</t>
  </si>
  <si>
    <t>0.17558916112426537</t>
  </si>
  <si>
    <t>0.17557762673832289</t>
  </si>
  <si>
    <t>0.16348329021037733</t>
  </si>
  <si>
    <t>0.16389140488586335</t>
  </si>
  <si>
    <t>0.1641448153003231</t>
  </si>
  <si>
    <t>0.16431199995832824</t>
  </si>
  <si>
    <t>0.16442633681857771</t>
  </si>
  <si>
    <t>0.16448416973806584</t>
  </si>
  <si>
    <t>0.16448423103680521</t>
  </si>
  <si>
    <t>0.16442627794194956</t>
  </si>
  <si>
    <t>0.16430906688806571</t>
  </si>
  <si>
    <t>0.1641336824315279</t>
  </si>
  <si>
    <t>0.16390152933486554</t>
  </si>
  <si>
    <t>0.1636158292959923</t>
  </si>
  <si>
    <t>0.16327880605005407</t>
  </si>
  <si>
    <t>0.1628940937111788</t>
  </si>
  <si>
    <t>0.16246490652232576</t>
  </si>
  <si>
    <t>0.16199354887687972</t>
  </si>
  <si>
    <t>0.1614828903570141</t>
  </si>
  <si>
    <t>0.1609356438365942</t>
  </si>
  <si>
    <t>0.1603532626276149</t>
  </si>
  <si>
    <t>0.15973802103007631</t>
  </si>
  <si>
    <t>0.15909204117990017</t>
  </si>
  <si>
    <t>0.15841729388938203</t>
  </si>
  <si>
    <t>0.15771518131412454</t>
  </si>
  <si>
    <t>0.15698753644922142</t>
  </si>
  <si>
    <t>0.15623610949358935</t>
  </si>
  <si>
    <t>0.15546240012709253</t>
  </si>
  <si>
    <t>0.15466747736460804</t>
  </si>
  <si>
    <t>0.15385295149896944</t>
  </si>
  <si>
    <t>0.15301961213705126</t>
  </si>
  <si>
    <t>0.15216843107383887</t>
  </si>
  <si>
    <t>0.15129995926429143</t>
  </si>
  <si>
    <t>0.15041410169394775</t>
  </si>
  <si>
    <t>0.1495109004948515</t>
  </si>
  <si>
    <t>0.14859034207604743</t>
  </si>
  <si>
    <t>0.1476519075471546</t>
  </si>
  <si>
    <t>0.14669514256578176</t>
  </si>
  <si>
    <t>0.14571940433153421</t>
  </si>
  <si>
    <t>59.755760213811719</t>
  </si>
  <si>
    <t>60.870787340996912</t>
  </si>
  <si>
    <t>61.974179381782314</t>
  </si>
  <si>
    <t>63.05546554725403</t>
  </si>
  <si>
    <t>63.823058249695343</t>
  </si>
  <si>
    <t>64.556388925487269</t>
  </si>
  <si>
    <t>65.255517612002009</t>
  </si>
  <si>
    <t>65.916971853772182</t>
  </si>
  <si>
    <t>66.565181091443918</t>
  </si>
  <si>
    <t>67.199210151600099</t>
  </si>
  <si>
    <t>67.818034182858213</t>
  </si>
  <si>
    <t>68.420892874893539</t>
  </si>
  <si>
    <t>69.00672175189554</t>
  </si>
  <si>
    <t>69.57530603293543</t>
  </si>
  <si>
    <t>70.126819474693662</t>
  </si>
  <si>
    <t>70.661672906387508</t>
  </si>
  <si>
    <t>71.180553591492924</t>
  </si>
  <si>
    <t>71.684436376073961</t>
  </si>
  <si>
    <t>72.174180562958895</t>
  </si>
  <si>
    <t>72.650587900935079</t>
  </si>
  <si>
    <t>73.114382919273609</t>
  </si>
  <si>
    <t>73.566349112068252</t>
  </si>
  <si>
    <t>74.007043112596733</t>
  </si>
  <si>
    <t>74.437080944242453</t>
  </si>
  <si>
    <t>74.856843034691764</t>
  </si>
  <si>
    <t>75.266692038423471</t>
  </si>
  <si>
    <t>75.666965382314984</t>
  </si>
  <si>
    <t>76.057967155333571</t>
  </si>
  <si>
    <t>76.440082156772306</t>
  </si>
  <si>
    <t>76.813615940400382</t>
  </si>
  <si>
    <t>77.178837532622879</t>
  </si>
  <si>
    <t>77.536106532850241</t>
  </si>
  <si>
    <t>77.885690913457751</t>
  </si>
  <si>
    <t>78.227930213390934</t>
  </si>
  <si>
    <t>78.562886483606022</t>
  </si>
  <si>
    <t>78.890596060113708</t>
  </si>
  <si>
    <t>79.211029480962651</t>
  </si>
  <si>
    <t>79.523977850948057</t>
  </si>
  <si>
    <t>79.829162371617059</t>
  </si>
  <si>
    <t>80.126339742761033</t>
  </si>
  <si>
    <t>80.414992575338303</t>
  </si>
  <si>
    <t>60.688334856209487</t>
  </si>
  <si>
    <t>58.235337517300259</t>
  </si>
  <si>
    <t>55.702524373447574</t>
  </si>
  <si>
    <t>53.093041508495652</t>
  </si>
  <si>
    <t>50.431789638567558</t>
  </si>
  <si>
    <t>47.720959477033865</t>
  </si>
  <si>
    <t>44.962849981843277</t>
  </si>
  <si>
    <t>42.160104183089821</t>
  </si>
  <si>
    <t>39.3153198896768</t>
  </si>
  <si>
    <t>36.431720988711056</t>
  </si>
  <si>
    <t>33.512738539576866</t>
  </si>
  <si>
    <t>30.56185589485877</t>
  </si>
  <si>
    <t>27.582570789683871</t>
  </si>
  <si>
    <t>24.578338556412234</t>
  </si>
  <si>
    <t>21.552390280948416</t>
  </si>
  <si>
    <t>18.507776259957787</t>
  </si>
  <si>
    <t>15.447377345287812</t>
  </si>
  <si>
    <t>12.373947330945787</t>
  </si>
  <si>
    <t>9.2900671158077213</t>
  </si>
  <si>
    <t>6.1982194205989218</t>
  </si>
  <si>
    <t>3.1007662317417295</t>
  </si>
  <si>
    <t>62.80291098360356</t>
  </si>
  <si>
    <t>62.496459774663698</t>
  </si>
  <si>
    <t>62.137989320315718</t>
  </si>
  <si>
    <t>61.726056387925837</t>
  </si>
  <si>
    <t>61.285115959636613</t>
  </si>
  <si>
    <t>60.815125187195584</t>
  </si>
  <si>
    <t>60.316018268326346</t>
  </si>
  <si>
    <t>59.78802230842355</t>
  </si>
  <si>
    <t>59.231147976379873</t>
  </si>
  <si>
    <t>58.646185006217799</t>
  </si>
  <si>
    <t>58.034254544145298</t>
  </si>
  <si>
    <t>57.396656192783531</t>
  </si>
  <si>
    <t>56.734881380406655</t>
  </si>
  <si>
    <t>56.050601342062045</t>
  </si>
  <si>
    <t>55.345336714491232</t>
  </si>
  <si>
    <t>54.620510425729087</t>
  </si>
  <si>
    <t>53.877438057955054</t>
  </si>
  <si>
    <t>53.117432445035583</t>
  </si>
  <si>
    <t>52.341597652477667</t>
  </si>
  <si>
    <t>51.551044449371581</t>
  </si>
  <si>
    <t>50.746686378017117</t>
  </si>
  <si>
    <t>49.929401837664948</t>
  </si>
  <si>
    <t>49.100030806608807</t>
  </si>
  <si>
    <t>48.259371778424558</t>
  </si>
  <si>
    <t>47.40825513436527</t>
  </si>
  <si>
    <t>46.547440708775483</t>
  </si>
  <si>
    <t>45.677648983945076</t>
  </si>
  <si>
    <t>44.799637345879532</t>
  </si>
  <si>
    <t>43.914091259525378</t>
  </si>
  <si>
    <t>43.021720689913828</t>
  </si>
  <si>
    <t>42.123068260575813</t>
  </si>
  <si>
    <t>41.218660112372824</t>
  </si>
  <si>
    <t>40.308987321853429</t>
  </si>
  <si>
    <t>39.394454096296748</t>
  </si>
  <si>
    <t>38.475442574743731</t>
  </si>
  <si>
    <t>37.55236668358863</t>
  </si>
  <si>
    <t>36.625528519007553</t>
  </si>
  <si>
    <t>1.3867512111818046</t>
  </si>
  <si>
    <t>1.4065444466943966</t>
  </si>
  <si>
    <t>1.4262097019151589</t>
  </si>
  <si>
    <t>1.4456999396611778</t>
  </si>
  <si>
    <t>1.4582964741947435</t>
  </si>
  <si>
    <t>1.470429665449144</t>
  </si>
  <si>
    <t>1.4821274362710559</t>
  </si>
  <si>
    <t>1.4932840009386272</t>
  </si>
  <si>
    <t>1.5041366301818448</t>
  </si>
  <si>
    <t>1.5146599481531908</t>
  </si>
  <si>
    <t>1.524839401940016</t>
  </si>
  <si>
    <t>1.5346658700465197</t>
  </si>
  <si>
    <t>1.5441212637666686</t>
  </si>
  <si>
    <t>1.5532063800098539</t>
  </si>
  <si>
    <t>1.5619274565470591</t>
  </si>
  <si>
    <t>1.570297475743228</t>
  </si>
  <si>
    <t>1.5783319060805705</t>
  </si>
  <si>
    <t>1.5860528520384134</t>
  </si>
  <si>
    <t>1.5934793451365701</t>
  </si>
  <si>
    <t>1.6006269965267237</t>
  </si>
  <si>
    <t>1.6075105828859704</t>
  </si>
  <si>
    <t>1.6141459760702914</t>
  </si>
  <si>
    <t>1.6205428697816853</t>
  </si>
  <si>
    <t>1.6267143257968335</t>
  </si>
  <si>
    <t>1.6326702455363933</t>
  </si>
  <si>
    <t>1.6384208424695021</t>
  </si>
  <si>
    <t>1.6439760303182578</t>
  </si>
  <si>
    <t>1.6493461594747338</t>
  </si>
  <si>
    <t>1.6545439480958264</t>
  </si>
  <si>
    <t>1.6595795658191763</t>
  </si>
  <si>
    <t>1.6644622333861625</t>
  </si>
  <si>
    <t>1.6692042316960776</t>
  </si>
  <si>
    <t>1.6738134723258473</t>
  </si>
  <si>
    <t>1.6782999777683889</t>
  </si>
  <si>
    <t>1.682668158891282</t>
  </si>
  <si>
    <t>1.6869207664034356</t>
  </si>
  <si>
    <t>1.6910586384270072</t>
  </si>
  <si>
    <t>1.6950802145805399</t>
  </si>
  <si>
    <t>1.698981785811251</t>
  </si>
  <si>
    <t>1.7027590209263181</t>
  </si>
  <si>
    <t>1.7064040782149883</t>
  </si>
  <si>
    <t>1.3866710115851073</t>
  </si>
  <si>
    <t>1.3264522580672748</t>
  </si>
  <si>
    <t>1.2651533949101568</t>
  </si>
  <si>
    <t>1.2027705038041725</t>
  </si>
  <si>
    <t>1.1395792947184666</t>
  </si>
  <si>
    <t>1.0756231486090395</t>
  </si>
  <si>
    <t>1.0109571311219485</t>
  </si>
  <si>
    <t>0.94564204366200533</t>
  </si>
  <si>
    <t>0.87973489961897811</t>
  </si>
  <si>
    <t>0.81330553469097699</t>
  </si>
  <si>
    <t>0.74642578775353108</t>
  </si>
  <si>
    <t>0.67916882224545816</t>
  </si>
  <si>
    <t>0.61160597006493311</t>
  </si>
  <si>
    <t>0.54380763714527158</t>
  </si>
  <si>
    <t>0.47583898401250541</t>
  </si>
  <si>
    <t>0.40776058643544089</t>
  </si>
  <si>
    <t>0.33962979059537768</t>
  </si>
  <si>
    <t>0.27150127107606215</t>
  </si>
  <si>
    <t>0.20342593611543722</t>
  </si>
  <si>
    <t>0.13545308598913153</t>
  </si>
  <si>
    <t>6.7629471931945323E-2</t>
  </si>
  <si>
    <t>1.4349870747065394</t>
  </si>
  <si>
    <t>1.42350974036488</t>
  </si>
  <si>
    <t>1.4113200259010605</t>
  </si>
  <si>
    <t>1.3983429434471273</t>
  </si>
  <si>
    <t>1.3848259148156981</t>
  </si>
  <si>
    <t>1.3707636467029831</t>
  </si>
  <si>
    <t>1.3561620051635894</t>
  </si>
  <si>
    <t>1.3410324451931575</t>
  </si>
  <si>
    <t>1.3253792202514807</t>
  </si>
  <si>
    <t>1.3092235436488902</t>
  </si>
  <si>
    <t>1.2925909983048955</t>
  </si>
  <si>
    <t>1.2755121783634213</t>
  </si>
  <si>
    <t>1.2580187839547001</t>
  </si>
  <si>
    <t>1.2401466847093385</t>
  </si>
  <si>
    <t>1.2219279833352494</t>
  </si>
  <si>
    <t>1.2033909989923983</t>
  </si>
  <si>
    <t>1.1845624403692439</t>
  </si>
  <si>
    <t>1.1654688709606573</t>
  </si>
  <si>
    <t>1.1461314937235609</t>
  </si>
  <si>
    <t>1.1265732273730222</t>
  </si>
  <si>
    <t>1.1068140406423259</t>
  </si>
  <si>
    <t>1.0868734948668111</t>
  </si>
  <si>
    <t>1.0667703313607282</t>
  </si>
  <si>
    <t>1.0465229676576517</t>
  </si>
  <si>
    <t>1.0261506713385646</t>
  </si>
  <si>
    <t>1.005670420481195</t>
  </si>
  <si>
    <t>0.98509804078753638</t>
  </si>
  <si>
    <t>0.96445059701971636</t>
  </si>
  <si>
    <t>0.94374199821651339</t>
  </si>
  <si>
    <t>0.92298687540988444</t>
  </si>
  <si>
    <t>0.90219630272451201</t>
  </si>
  <si>
    <t>0.88138025543505427</t>
  </si>
  <si>
    <t>0.8605475987816511</t>
  </si>
  <si>
    <t>0.83970597934617552</t>
  </si>
  <si>
    <t>0.81886210744906995</t>
  </si>
  <si>
    <t>0.79802261444733369</t>
  </si>
  <si>
    <t>0.77719277500475403</t>
  </si>
  <si>
    <t>28.656121202262923</t>
  </si>
  <si>
    <t>29.071688015504613</t>
  </si>
  <si>
    <t>29.493759533728937</t>
  </si>
  <si>
    <t>29.91922214644687</t>
  </si>
  <si>
    <t>30.209673906654245</t>
  </si>
  <si>
    <t>30.498256404298246</t>
  </si>
  <si>
    <t>30.786545075167403</t>
  </si>
  <si>
    <t>31.071178812919477</t>
  </si>
  <si>
    <t>31.34972624883596</t>
  </si>
  <si>
    <t>31.621880120340606</t>
  </si>
  <si>
    <t>31.887425115242671</t>
  </si>
  <si>
    <t>32.146220290166781</t>
  </si>
  <si>
    <t>32.397909142616342</t>
  </si>
  <si>
    <t>32.642501525203883</t>
  </si>
  <si>
    <t>32.88008941456188</t>
  </si>
  <si>
    <t>33.110848496778459</t>
  </si>
  <si>
    <t>33.335039866473963</t>
  </si>
  <si>
    <t>33.553011566734099</t>
  </si>
  <si>
    <t>33.765041762981276</t>
  </si>
  <si>
    <t>33.97137301588787</t>
  </si>
  <si>
    <t>34.172179367134561</t>
  </si>
  <si>
    <t>34.367691935078682</t>
  </si>
  <si>
    <t>34.55802199451923</t>
  </si>
  <si>
    <t>34.743350927626096</t>
  </si>
  <si>
    <t>34.923803286276708</t>
  </si>
  <si>
    <t>35.099529668706545</t>
  </si>
  <si>
    <t>35.270682562920598</t>
  </si>
  <si>
    <t>35.437427596302712</t>
  </si>
  <si>
    <t>35.599978115329066</t>
  </si>
  <si>
    <t>35.758516230557653</t>
  </si>
  <si>
    <t>35.913194892097394</t>
  </si>
  <si>
    <t>36.064242620838101</t>
  </si>
  <si>
    <t>36.211811896318267</t>
  </si>
  <si>
    <t>36.35610580517293</t>
  </si>
  <si>
    <t>36.497210862831615</t>
  </si>
  <si>
    <t>36.635191585062486</t>
  </si>
  <si>
    <t>36.770088405527694</t>
  </si>
  <si>
    <t>36.901894106248662</t>
  </si>
  <si>
    <t>37.030559231899389</t>
  </si>
  <si>
    <t>37.156044522806567</t>
  </si>
  <si>
    <t>37.278215217510507</t>
  </si>
  <si>
    <t>28.65612120226292</t>
  </si>
  <si>
    <t>28.725900265875758</t>
  </si>
  <si>
    <t>27.512013682231633</t>
  </si>
  <si>
    <t>26.279590449656425</t>
  </si>
  <si>
    <t>25.026383039739422</t>
  </si>
  <si>
    <t>23.7514985084476</t>
  </si>
  <si>
    <t>22.456014831216947</t>
  </si>
  <si>
    <t>21.141124614406984</t>
  </si>
  <si>
    <t>19.808101583884742</t>
  </si>
  <si>
    <t>18.458117258173594</t>
  </si>
  <si>
    <t>17.092594711359961</t>
  </si>
  <si>
    <t>15.712987526915565</t>
  </si>
  <si>
    <t>14.320761718387939</t>
  </si>
  <si>
    <t>12.917377717666989</t>
  </si>
  <si>
    <t>11.504272329741832</t>
  </si>
  <si>
    <t>10.08279349002783</t>
  </si>
  <si>
    <t>8.6542255085251352</t>
  </si>
  <si>
    <t>7.2197908033746749</t>
  </si>
  <si>
    <t>5.7806866185924539</t>
  </si>
  <si>
    <t>4.3380512207492563</t>
  </si>
  <si>
    <t>2.8930058745533374</t>
  </si>
  <si>
    <t>1.4466352777379532</t>
  </si>
  <si>
    <t>29.726802714164108</t>
  </si>
  <si>
    <t>29.525087854102246</t>
  </si>
  <si>
    <t>29.315743389924819</t>
  </si>
  <si>
    <t>29.095713615306803</t>
  </si>
  <si>
    <t>28.863011817295725</t>
  </si>
  <si>
    <t>28.617726217831354</t>
  </si>
  <si>
    <t>28.360045214448391</t>
  </si>
  <si>
    <t>28.090234650317395</t>
  </si>
  <si>
    <t>27.808383036235263</t>
  </si>
  <si>
    <t>27.514908559750182</t>
  </si>
  <si>
    <t>27.210295473439146</t>
  </si>
  <si>
    <t>26.8950890808749</t>
  </si>
  <si>
    <t>26.56989075259958</t>
  </si>
  <si>
    <t>26.235352751972229</t>
  </si>
  <si>
    <t>25.892051575437325</t>
  </si>
  <si>
    <t>25.540519183696127</t>
  </si>
  <si>
    <t>25.181221582501909</t>
  </si>
  <si>
    <t>24.814654752982246</t>
  </si>
  <si>
    <t>24.441215414465322</t>
  </si>
  <si>
    <t>24.061341542016805</t>
  </si>
  <si>
    <t>23.675421252735788</t>
  </si>
  <si>
    <t>23.283852042378129</t>
  </si>
  <si>
    <t>22.887023308777735</t>
  </si>
  <si>
    <t>22.485323460568562</t>
  </si>
  <si>
    <t>22.079160535279641</t>
  </si>
  <si>
    <t>21.668911086898017</t>
  </si>
  <si>
    <t>21.25492379280573</t>
  </si>
  <si>
    <t>20.837582164160374</t>
  </si>
  <si>
    <t>20.417213914872235</t>
  </si>
  <si>
    <t>19.9941660869274</t>
  </si>
  <si>
    <t>19.56871206376174</t>
  </si>
  <si>
    <t>19.141109150014643</t>
  </si>
  <si>
    <t>18.71159909262466</t>
  </si>
  <si>
    <t>18.28039809778813</t>
  </si>
  <si>
    <t>17.847702680445032</t>
  </si>
  <si>
    <t>17.413717048746559</t>
  </si>
  <si>
    <t>16.978604248548468</t>
  </si>
  <si>
    <t>0.1446590887925763</t>
  </si>
  <si>
    <t>0.14647898310239865</t>
  </si>
  <si>
    <t>0.14845458571627348</t>
  </si>
  <si>
    <t>0.15054107193318769</t>
  </si>
  <si>
    <t>0.15206787001645142</t>
  </si>
  <si>
    <t>0.15370294385204938</t>
  </si>
  <si>
    <t>0.15544869523923829</t>
  </si>
  <si>
    <t>0.15729157302866204</t>
  </si>
  <si>
    <t>0.15910449792734338</t>
  </si>
  <si>
    <t>0.16089042392446307</t>
  </si>
  <si>
    <t>0.16264943087195946</t>
  </si>
  <si>
    <t>0.16438160200216681</t>
  </si>
  <si>
    <t>0.16608540783205969</t>
  </si>
  <si>
    <t>0.16776075485303102</t>
  </si>
  <si>
    <t>0.16940776473376634</t>
  </si>
  <si>
    <t>0.1710263577178153</t>
  </si>
  <si>
    <t>0.17261696990208461</t>
  </si>
  <si>
    <t>0.17418013587211037</t>
  </si>
  <si>
    <t>0.17571587713876588</t>
  </si>
  <si>
    <t>0.17722441308409803</t>
  </si>
  <si>
    <t>0.17870511287463345</t>
  </si>
  <si>
    <t>0.18015815302468577</t>
  </si>
  <si>
    <t>0.18158301343531819</t>
  </si>
  <si>
    <t>0.18297972763302989</t>
  </si>
  <si>
    <t>0.1843481794629519</t>
  </si>
  <si>
    <t>0.18568854921377489</t>
  </si>
  <si>
    <t>0.18700091878731484</t>
  </si>
  <si>
    <t>0.18828561017014794</t>
  </si>
  <si>
    <t>0.18954313445866444</t>
  </si>
  <si>
    <t>0.19077408680306496</t>
  </si>
  <si>
    <t>0.19197867216425332</t>
  </si>
  <si>
    <t>0.19315765932619214</t>
  </si>
  <si>
    <t>0.1943117533236417</t>
  </si>
  <si>
    <t>0.19544192600114721</t>
  </si>
  <si>
    <t>0.19654866097800169</t>
  </si>
  <si>
    <t>0.19763238485039689</t>
  </si>
  <si>
    <t>0.19869374190808378</t>
  </si>
  <si>
    <t>0.19973326908965369</t>
  </si>
  <si>
    <t>0.2007512184712551</t>
  </si>
  <si>
    <t>0.20174801406970427</t>
  </si>
  <si>
    <t>0.20272361985274392</t>
  </si>
  <si>
    <t>0.15148459143246573</t>
  </si>
  <si>
    <t>0.15251839915107371</t>
  </si>
  <si>
    <t>0.1536433611888153</t>
  </si>
  <si>
    <t>0.15484457288515396</t>
  </si>
  <si>
    <t>0.15599600593693366</t>
  </si>
  <si>
    <t>0.15710061772532624</t>
  </si>
  <si>
    <t>0.15815852430894656</t>
  </si>
  <si>
    <t>0.15916984444154758</t>
  </si>
  <si>
    <t>0.16013314131120068</t>
  </si>
  <si>
    <t>0.16104838288086434</t>
  </si>
  <si>
    <t>0.16191574546299248</t>
  </si>
  <si>
    <t>0.16273521280173783</t>
  </si>
  <si>
    <t>0.16350725980159375</t>
  </si>
  <si>
    <t>0.16423244787361702</t>
  </si>
  <si>
    <t>0.16491084866503078</t>
  </si>
  <si>
    <t>0.16554271928714218</t>
  </si>
  <si>
    <t>0.16612752359108901</t>
  </si>
  <si>
    <t>0.16666548469797954</t>
  </si>
  <si>
    <t>0.1671561824435194</t>
  </si>
  <si>
    <t>0.16759971451117733</t>
  </si>
  <si>
    <t>0.16799604291261935</t>
  </si>
  <si>
    <t>0.16834540197860637</t>
  </si>
  <si>
    <t>0.1686479353371502</t>
  </si>
  <si>
    <t>0.1689040018511955</t>
  </si>
  <si>
    <t>0.16911412432060829</t>
  </si>
  <si>
    <t>0.16927889151197653</t>
  </si>
  <si>
    <t>0.16939853739214011</t>
  </si>
  <si>
    <t>0.16947378763694676</t>
  </si>
  <si>
    <t>0.16950529786457816</t>
  </si>
  <si>
    <t>0.16949394155098899</t>
  </si>
  <si>
    <t>0.1694401518910589</t>
  </si>
  <si>
    <t>0.16934430348463592</t>
  </si>
  <si>
    <t>0.16920694752418516</t>
  </si>
  <si>
    <t>0.16902853068392482</t>
  </si>
  <si>
    <t>0.16880924837004257</t>
  </si>
  <si>
    <t>0.16854943378523099</t>
  </si>
  <si>
    <t>0.16824902852173271</t>
  </si>
  <si>
    <t>0.14647898310239868</t>
  </si>
  <si>
    <t>0.15484457288515399</t>
  </si>
  <si>
    <t>0.15710061772532621</t>
  </si>
  <si>
    <t>0.15815852430894659</t>
  </si>
  <si>
    <t>0.16273521280173786</t>
  </si>
  <si>
    <t>0.16491084866503075</t>
  </si>
  <si>
    <t>0.16554271928714215</t>
  </si>
  <si>
    <t>0.16612752359108904</t>
  </si>
  <si>
    <t>0.16666548469797951</t>
  </si>
  <si>
    <t>0.16890400185119547</t>
  </si>
  <si>
    <t>0.16911412432060827</t>
  </si>
  <si>
    <t>0.16947378763694679</t>
  </si>
  <si>
    <t>0.16934430348463589</t>
  </si>
  <si>
    <t>0.16902853068392479</t>
  </si>
  <si>
    <t>0.16880924837004255</t>
  </si>
  <si>
    <t>247.67663931141266</t>
  </si>
  <si>
    <t>251.76782431884874</t>
  </si>
  <si>
    <t>255.83236937880653</t>
  </si>
  <si>
    <t>259.84625991566071</t>
  </si>
  <si>
    <t>262.59930241405942</t>
  </si>
  <si>
    <t>265.24794293609528</t>
  </si>
  <si>
    <t>267.80017399776153</t>
  </si>
  <si>
    <t>270.23387963822438</t>
  </si>
  <si>
    <t>272.61382466212336</t>
  </si>
  <si>
    <t>274.93545409405766</t>
  </si>
  <si>
    <t>277.19555572997268</t>
  </si>
  <si>
    <t>279.3918673609686</t>
  </si>
  <si>
    <t>281.52069933768655</t>
  </si>
  <si>
    <t>283.58176568080302</t>
  </si>
  <si>
    <t>285.57594455086752</t>
  </si>
  <si>
    <t>287.50514531961835</t>
  </si>
  <si>
    <t>289.37213815196247</t>
  </si>
  <si>
    <t>291.18073216076772</t>
  </si>
  <si>
    <t>292.9342657197472</t>
  </si>
  <si>
    <t>294.63563421470644</t>
  </si>
  <si>
    <t>296.2874561330492</t>
  </si>
  <si>
    <t>297.89255698466661</t>
  </si>
  <si>
    <t>299.4527892127237</t>
  </si>
  <si>
    <t>300.97041376036134</t>
  </si>
  <si>
    <t>302.44695041431379</t>
  </si>
  <si>
    <t>303.88398277499783</t>
  </si>
  <si>
    <t>305.28308421160699</t>
  </si>
  <si>
    <t>306.6457931106562</t>
  </si>
  <si>
    <t>307.97405033988736</t>
  </si>
  <si>
    <t>309.26942212516309</t>
  </si>
  <si>
    <t>310.53333274646008</t>
  </si>
  <si>
    <t>311.76768059987671</t>
  </si>
  <si>
    <t>312.97373146347456</t>
  </si>
  <si>
    <t>314.15311035191485</t>
  </si>
  <si>
    <t>315.30635925751471</t>
  </si>
  <si>
    <t>316.43382809604714</t>
  </si>
  <si>
    <t>317.53551511648658</t>
  </si>
  <si>
    <t>318.61084532816227</t>
  </si>
  <si>
    <t>319.65893825968357</t>
  </si>
  <si>
    <t>320.67893407886748</t>
  </si>
  <si>
    <t>321.66907771121487</t>
  </si>
  <si>
    <t>247.67663931141269</t>
  </si>
  <si>
    <t>255.8323693788065</t>
  </si>
  <si>
    <t>263.75399067161021</t>
  </si>
  <si>
    <t>267.55744294985834</t>
  </si>
  <si>
    <t>271.26217666606965</t>
  </si>
  <si>
    <t>274.84340238624088</t>
  </si>
  <si>
    <t>278.364545130934</t>
  </si>
  <si>
    <t>281.81915636281769</t>
  </si>
  <si>
    <t>285.2020716900675</t>
  </si>
  <si>
    <t>288.50906723094744</t>
  </si>
  <si>
    <t>291.73441604560765</t>
  </si>
  <si>
    <t>294.87588819818757</t>
  </si>
  <si>
    <t>297.93249028374606</t>
  </si>
  <si>
    <t>300.90432564318974</t>
  </si>
  <si>
    <t>303.79245406699386</t>
  </si>
  <si>
    <t>306.59908137366881</t>
  </si>
  <si>
    <t>309.32597286749336</t>
  </si>
  <si>
    <t>311.97449828868923</t>
  </si>
  <si>
    <t>314.54576521474587</t>
  </si>
  <si>
    <t>317.04115544292779</t>
  </si>
  <si>
    <t>319.46105541197221</t>
  </si>
  <si>
    <t>321.80630974779285</t>
  </si>
  <si>
    <t>324.07698796004701</t>
  </si>
  <si>
    <t>326.2732396713871</t>
  </si>
  <si>
    <t>326.08765486970242</t>
  </si>
  <si>
    <t>325.82947425422492</t>
  </si>
  <si>
    <t>325.50080871694217</t>
  </si>
  <si>
    <t>325.1033448220881</t>
  </si>
  <si>
    <t>324.63858017051098</t>
  </si>
  <si>
    <t>324.10847086340743</t>
  </si>
  <si>
    <t>323.51430227737183</t>
  </si>
  <si>
    <t>322.85769489730853</t>
  </si>
  <si>
    <t>322.13912345909694</t>
  </si>
  <si>
    <t>321.35886281356034</t>
  </si>
  <si>
    <t>320.51683928724503</t>
  </si>
  <si>
    <t>319.61239522604973</t>
  </si>
  <si>
    <t>318.64458105384824</t>
  </si>
  <si>
    <t>317.61250452062501</t>
  </si>
  <si>
    <t>316.51439644078738</t>
  </si>
  <si>
    <t>262.17209335220832</t>
  </si>
  <si>
    <t>264.37181599409263</t>
  </si>
  <si>
    <t>266.45328440700587</t>
  </si>
  <si>
    <t>268.39444343892063</t>
  </si>
  <si>
    <t>270.25950200592683</t>
  </si>
  <si>
    <t>272.04364756538263</t>
  </si>
  <si>
    <t>273.74342480978447</t>
  </si>
  <si>
    <t>275.3563464342987</t>
  </si>
  <si>
    <t>276.87854695290901</t>
  </si>
  <si>
    <t>278.30954026076017</t>
  </si>
  <si>
    <t>279.6499957029244</t>
  </si>
  <si>
    <t>280.9015901349249</t>
  </si>
  <si>
    <t>282.06683584722128</t>
  </si>
  <si>
    <t>283.1492402459466</t>
  </si>
  <si>
    <t>284.15182610835581</t>
  </si>
  <si>
    <t>285.07716916193954</t>
  </si>
  <si>
    <t>285.92755314396169</t>
  </si>
  <si>
    <t>286.70544501874576</t>
  </si>
  <si>
    <t>287.41235526797522</t>
  </si>
  <si>
    <t>288.0501693289828</t>
  </si>
  <si>
    <t>288.62004261505513</t>
  </si>
  <si>
    <t>289.12317598393213</t>
  </si>
  <si>
    <t>289.56074264632878</t>
  </si>
  <si>
    <t>289.93386515089946</t>
  </si>
  <si>
    <t>290.24402554645036</t>
  </si>
  <si>
    <t>290.49233371401078</t>
  </si>
  <si>
    <t>290.67974476174174</t>
  </si>
  <si>
    <t>290.8076358098777</t>
  </si>
  <si>
    <t>290.87677869106483</t>
  </si>
  <si>
    <t>290.88825807118297</t>
  </si>
  <si>
    <t>290.84213514556586</t>
  </si>
  <si>
    <t>290.73828805464916</t>
  </si>
  <si>
    <t>290.57627228061517</t>
  </si>
  <si>
    <t>290.35511613933414</t>
  </si>
  <si>
    <t>290.07357737252937</t>
  </si>
  <si>
    <t>289.73045134723372</t>
  </si>
  <si>
    <t>289.32373366950696</t>
  </si>
  <si>
    <t>Industry</t>
  </si>
  <si>
    <t>104.64261861437512</t>
  </si>
  <si>
    <t>105.7063304204076</t>
  </si>
  <si>
    <t>106.78094626809218</t>
  </si>
  <si>
    <t>107.8665830541733</t>
  </si>
  <si>
    <t>108.47676711951021</t>
  </si>
  <si>
    <t>109.35124191642419</t>
  </si>
  <si>
    <t>109.96892992159681</t>
  </si>
  <si>
    <t>110.58817826273828</t>
  </si>
  <si>
    <t>111.20895645749773</t>
  </si>
  <si>
    <t>111.83123704346646</t>
  </si>
  <si>
    <t>112.45498981831916</t>
  </si>
  <si>
    <t>113.08018375845076</t>
  </si>
  <si>
    <t>113.70678618079918</t>
  </si>
  <si>
    <t>114.33476496472169</t>
  </si>
  <si>
    <t>114.96408761003626</t>
  </si>
  <si>
    <t>116.0605621296955</t>
  </si>
  <si>
    <t>116.70038779280648</t>
  </si>
  <si>
    <t>117.34158570808891</t>
  </si>
  <si>
    <t>117.9841207249242</t>
  </si>
  <si>
    <t>118.62796423901733</t>
  </si>
  <si>
    <t>118.59636621563965</t>
  </si>
  <si>
    <t>119.23122789996616</t>
  </si>
  <si>
    <t>119.86710140663369</t>
  </si>
  <si>
    <t>120.5039464073685</t>
  </si>
  <si>
    <t>121.14172190671458</t>
  </si>
  <si>
    <t>121.78038589368296</t>
  </si>
  <si>
    <t>122.41989540159163</t>
  </si>
  <si>
    <t>123.06020663346288</t>
  </si>
  <si>
    <t>123.70127483900519</t>
  </si>
  <si>
    <t>124.34305441200183</t>
  </si>
  <si>
    <t>124.98548817161429</t>
  </si>
  <si>
    <t>125.63190434396228</t>
  </si>
  <si>
    <t>126.27468661954384</t>
  </si>
  <si>
    <t>126.91435267486703</t>
  </si>
  <si>
    <t>127.55130747316777</t>
  </si>
  <si>
    <t>128.18586335869722</t>
  </si>
  <si>
    <t>128.81826295825084</t>
  </si>
  <si>
    <t>129.44868819306001</t>
  </si>
  <si>
    <t>130.07726280635222</t>
  </si>
  <si>
    <t>130.70407175873083</t>
  </si>
  <si>
    <t>131.32915710893718</t>
  </si>
  <si>
    <t>104.64261861437511</t>
  </si>
  <si>
    <t>107.86658305417333</t>
  </si>
  <si>
    <t>108.07068986621596</t>
  </si>
  <si>
    <t>108.53096466519247</t>
  </si>
  <si>
    <t>108.72620810567882</t>
  </si>
  <si>
    <t>108.91464381458502</t>
  </si>
  <si>
    <t>109.09611622221927</t>
  </si>
  <si>
    <t>109.27047106318153</t>
  </si>
  <si>
    <t>109.43754968028401</t>
  </si>
  <si>
    <t>109.5971909025095</t>
  </si>
  <si>
    <t>109.74923021808856</t>
  </si>
  <si>
    <t>109.89350190543145</t>
  </si>
  <si>
    <t>110.02983808451785</t>
  </si>
  <si>
    <t>110.62390962973403</t>
  </si>
  <si>
    <t>110.75177695018014</t>
  </si>
  <si>
    <t>110.8713204498159</t>
  </si>
  <si>
    <t>110.98236247217758</t>
  </si>
  <si>
    <t>111.08472957938966</t>
  </si>
  <si>
    <t>110.50152492854677</t>
  </si>
  <si>
    <t>110.57450128601162</t>
  </si>
  <si>
    <t>110.6380603527425</t>
  </si>
  <si>
    <t>110.69200940533644</t>
  </si>
  <si>
    <t>110.73615303240068</t>
  </si>
  <si>
    <t>110.77029278837743</t>
  </si>
  <si>
    <t>110.79422722415509</t>
  </si>
  <si>
    <t>110.80775197526452</t>
  </si>
  <si>
    <t>110.81065962287609</t>
  </si>
  <si>
    <t>110.80273975435165</t>
  </si>
  <si>
    <t>110.78376947559633</t>
  </si>
  <si>
    <t>110.7569071021758</t>
  </si>
  <si>
    <t>110.71436500832972</t>
  </si>
  <si>
    <t>110.65648731522053</t>
  </si>
  <si>
    <t>110.58350316400069</t>
  </si>
  <si>
    <t>110.49554678211969</t>
  </si>
  <si>
    <t>110.392680356543</t>
  </si>
  <si>
    <t>110.27490301699318</t>
  </si>
  <si>
    <t>110.142153334521</t>
  </si>
  <si>
    <t>109.99432868755164</t>
  </si>
  <si>
    <t>109.83128111296257</t>
  </si>
  <si>
    <t>104.64261861437514</t>
  </si>
  <si>
    <t>105.70633042040761</t>
  </si>
  <si>
    <t>106.78094626809217</t>
  </si>
  <si>
    <t>107.86658305417335</t>
  </si>
  <si>
    <t>108.07068986621599</t>
  </si>
  <si>
    <t>108.53096466519244</t>
  </si>
  <si>
    <t>108.91464381458499</t>
  </si>
  <si>
    <t>109.2704710631815</t>
  </si>
  <si>
    <t>109.43754968028402</t>
  </si>
  <si>
    <t>109.59719090250948</t>
  </si>
  <si>
    <t>109.74923021808858</t>
  </si>
  <si>
    <t>109.89350190543146</t>
  </si>
  <si>
    <t>110.02983808451786</t>
  </si>
  <si>
    <t>110.62390962973402</t>
  </si>
  <si>
    <t>110.75177695018016</t>
  </si>
  <si>
    <t>110.87132044981591</t>
  </si>
  <si>
    <t>110.9823624721776</t>
  </si>
  <si>
    <t>111.08472957938967</t>
  </si>
  <si>
    <t>110.5015249285468</t>
  </si>
  <si>
    <t>110.57450128601168</t>
  </si>
  <si>
    <t>110.63806035274254</t>
  </si>
  <si>
    <t>110.69200940533641</t>
  </si>
  <si>
    <t>110.73615303240069</t>
  </si>
  <si>
    <t>110.7702927883774</t>
  </si>
  <si>
    <t>110.79422722415511</t>
  </si>
  <si>
    <t>110.80775197526455</t>
  </si>
  <si>
    <t>110.81065962287613</t>
  </si>
  <si>
    <t>110.78376947559636</t>
  </si>
  <si>
    <t>110.75690710217579</t>
  </si>
  <si>
    <t>110.65648731522059</t>
  </si>
  <si>
    <t>110.58350316400067</t>
  </si>
  <si>
    <t>110.4955467821197</t>
  </si>
  <si>
    <t>110.39268035654304</t>
  </si>
  <si>
    <t>110.27490301699315</t>
  </si>
  <si>
    <t>110.14215333452101</t>
  </si>
  <si>
    <t>109.99432868755163</t>
  </si>
  <si>
    <t>109.83128111296256</t>
  </si>
  <si>
    <t>3.5510043437888476E-3</t>
  </si>
  <si>
    <t>3.6781436035443161E-3</t>
  </si>
  <si>
    <t>3.7971567639082781E-3</t>
  </si>
  <si>
    <t>3.909151818888343E-3</t>
  </si>
  <si>
    <t>3.9987347618027054E-3</t>
  </si>
  <si>
    <t>4.0834781950439946E-3</t>
  </si>
  <si>
    <t>4.1676280088060562E-3</t>
  </si>
  <si>
    <t>4.2526052542344994E-3</t>
  </si>
  <si>
    <t>4.3374629277220782E-3</t>
  </si>
  <si>
    <t>4.4227577570371077E-3</t>
  </si>
  <si>
    <t>4.5082124752943049E-3</t>
  </si>
  <si>
    <t>4.5934993644710454E-3</t>
  </si>
  <si>
    <t>4.6779027024578968E-3</t>
  </si>
  <si>
    <t>4.7612297257939567E-3</t>
  </si>
  <si>
    <t>4.8434285096684501E-3</t>
  </si>
  <si>
    <t>4.9241734206484514E-3</t>
  </si>
  <si>
    <t>5.00251735029491E-3</t>
  </si>
  <si>
    <t>5.0778474731557376E-3</t>
  </si>
  <si>
    <t>5.1493326218885012E-3</t>
  </si>
  <si>
    <t>5.219108097106435E-3</t>
  </si>
  <si>
    <t>5.2891631926023485E-3</t>
  </si>
  <si>
    <t>5.3595929857351132E-3</t>
  </si>
  <si>
    <t>5.4303603889327241E-3</t>
  </si>
  <si>
    <t>5.5014397099351032E-3</t>
  </si>
  <si>
    <t>5.5728816200330987E-3</t>
  </si>
  <si>
    <t>5.6446762573046727E-3</t>
  </si>
  <si>
    <t>5.7167844268658178E-3</t>
  </si>
  <si>
    <t>5.7891908212665578E-3</t>
  </si>
  <si>
    <t>5.8618618627278678E-3</t>
  </si>
  <si>
    <t>5.934788560896566E-3</t>
  </si>
  <si>
    <t>6.003632484517552E-3</t>
  </si>
  <si>
    <t>6.0714359316774496E-3</t>
  </si>
  <si>
    <t>6.1381989023762597E-3</t>
  </si>
  <si>
    <t>6.2039213966139806E-3</t>
  </si>
  <si>
    <t>6.268603414390614E-3</t>
  </si>
  <si>
    <t>6.3322449557061599E-3</t>
  </si>
  <si>
    <t>6.3948460205606149E-3</t>
  </si>
  <si>
    <t>6.4564066089539832E-3</t>
  </si>
  <si>
    <t>6.516926720886264E-3</t>
  </si>
  <si>
    <t>6.5764063563574556E-3</t>
  </si>
  <si>
    <t>6.6348455153675597E-3</t>
  </si>
  <si>
    <t>3.9833970290564904E-3</t>
  </si>
  <si>
    <t>4.0520079945633499E-3</t>
  </si>
  <si>
    <t>4.1192264397725241E-3</t>
  </si>
  <si>
    <t>4.186447064911167E-3</t>
  </si>
  <si>
    <t>4.2527200766703114E-3</t>
  </si>
  <si>
    <t>4.3185788111679045E-3</t>
  </si>
  <si>
    <t>4.3837364111346108E-3</t>
  </si>
  <si>
    <t>4.4478613809565267E-3</t>
  </si>
  <si>
    <t>4.510253274328537E-3</t>
  </si>
  <si>
    <t>4.5707254270235774E-3</t>
  </si>
  <si>
    <t>4.6292290024139929E-3</t>
  </si>
  <si>
    <t>4.6854556231855846E-3</t>
  </si>
  <si>
    <t>4.7385138582876516E-3</t>
  </si>
  <si>
    <t>4.7878440114293135E-3</t>
  </si>
  <si>
    <t>4.8326925634816021E-3</t>
  </si>
  <si>
    <t>4.8750921592193731E-3</t>
  </si>
  <si>
    <t>4.9169023142196355E-3</t>
  </si>
  <si>
    <t>4.9581944960827677E-3</t>
  </si>
  <si>
    <t>4.9989164445155458E-3</t>
  </si>
  <si>
    <t>5.0390266545524099E-3</t>
  </si>
  <si>
    <t>5.0785533250908982E-3</t>
  </si>
  <si>
    <t>5.1174684577941559E-3</t>
  </si>
  <si>
    <t>5.1557173975975935E-3</t>
  </si>
  <si>
    <t>5.1932672725680251E-3</t>
  </si>
  <si>
    <t>5.2300688106420492E-3</t>
  </si>
  <si>
    <t>5.2660948128851887E-3</t>
  </si>
  <si>
    <t>5.2974976358159303E-3</t>
  </si>
  <si>
    <t>5.3269916778128342E-3</t>
  </si>
  <si>
    <t>5.3545769388759013E-3</t>
  </si>
  <si>
    <t>5.3802534190051298E-3</t>
  </si>
  <si>
    <t>5.4040211182005233E-3</t>
  </si>
  <si>
    <t>5.4258800364620791E-3</t>
  </si>
  <si>
    <t>5.4458301737897929E-3</t>
  </si>
  <si>
    <t>5.4638715301836734E-3</t>
  </si>
  <si>
    <t>5.4800041056437153E-3</t>
  </si>
  <si>
    <t>5.4942279001699203E-3</t>
  </si>
  <si>
    <t>5.5065429137622877E-3</t>
  </si>
  <si>
    <t>1.8405823394041232E-2</t>
  </si>
  <si>
    <t>3.6865062170253912E-2</t>
  </si>
  <si>
    <t>5.5373797043084969E-2</t>
  </si>
  <si>
    <t>7.3927993529623509E-2</t>
  </si>
  <si>
    <t>9.2523499722881042E-2</t>
  </si>
  <si>
    <t>28.821149450254744</t>
  </si>
  <si>
    <t>57.875732284266846</t>
  </si>
  <si>
    <t>87.253549655699402</t>
  </si>
  <si>
    <t>116.94997528147709</t>
  </si>
  <si>
    <t>146.95994370172261</t>
  </si>
  <si>
    <t>177.2782359601903</t>
  </si>
  <si>
    <t>207.89791169853336</t>
  </si>
  <si>
    <t>238.80810719946709</t>
  </si>
  <si>
    <t>269.99717035142555</t>
  </si>
  <si>
    <t>301.45099923586679</t>
  </si>
  <si>
    <t>333.17474421545592</t>
  </si>
  <si>
    <t>365.17737170811324</t>
  </si>
  <si>
    <t>386.33448658014282</t>
  </si>
  <si>
    <t>407.54249580904434</t>
  </si>
  <si>
    <t>428.79468316302155</t>
  </si>
  <si>
    <t>450.0847212543863</t>
  </si>
  <si>
    <t>471.4057083979061</t>
  </si>
  <si>
    <t>473.19191915141118</t>
  </si>
  <si>
    <t>474.95370669856652</t>
  </si>
  <si>
    <t>476.68992403509844</t>
  </si>
  <si>
    <t>478.39960065517096</t>
  </si>
  <si>
    <t>480.00124264501392</t>
  </si>
  <si>
    <t>481.54457171035023</t>
  </si>
  <si>
    <t>483.04772830965908</t>
  </si>
  <si>
    <t>484.51023587888562</t>
  </si>
  <si>
    <t>485.93161010640932</t>
  </si>
  <si>
    <t>487.31135882574961</t>
  </si>
  <si>
    <t>488.64898190689996</t>
  </si>
  <si>
    <t>489.94397114627287</t>
  </si>
  <si>
    <t>491.1958101552425</t>
  </si>
  <si>
    <t>492.40397424726433</t>
  </si>
  <si>
    <t>493.56793032355387</t>
  </si>
  <si>
    <t>5.7121520878058978E-3</t>
  </si>
  <si>
    <t>1.1440881363182248E-2</t>
  </si>
  <si>
    <t>1.7184971496129815E-2</t>
  </si>
  <si>
    <t>2.2943170405745231E-2</t>
  </si>
  <si>
    <t>2.8714189569169976E-2</t>
  </si>
  <si>
    <t>5.838955613932205</t>
  </si>
  <si>
    <t>11.710482247621178</t>
  </si>
  <si>
    <t>17.642532415226846</t>
  </si>
  <si>
    <t>23.633921943817274</t>
  </si>
  <si>
    <t>29.683367524634647</t>
  </si>
  <si>
    <t>35.789549758153328</t>
  </si>
  <si>
    <t>41.950766965500442</t>
  </si>
  <si>
    <t>48.16444901423629</t>
  </si>
  <si>
    <t>54.427849425168176</t>
  </si>
  <si>
    <t>60.737678538370467</t>
  </si>
  <si>
    <t>67.094894854379845</t>
  </si>
  <si>
    <t>73.501297006987159</t>
  </si>
  <si>
    <t>79.956213171976188</t>
  </si>
  <si>
    <t>86.458721896595065</t>
  </si>
  <si>
    <t>93.007888778989297</t>
  </si>
  <si>
    <t>99.602872595102056</t>
  </si>
  <si>
    <t>106.24271274871991</t>
  </si>
  <si>
    <t>112.92631066899834</t>
  </si>
  <si>
    <t>119.65253626804865</t>
  </si>
  <si>
    <t>126.42018225545573</t>
  </si>
  <si>
    <t>133.22803077799392</t>
  </si>
  <si>
    <t>140.05180778218065</t>
  </si>
  <si>
    <t>146.9077495809147</t>
  </si>
  <si>
    <t>153.79420559497842</t>
  </si>
  <si>
    <t>160.70949896488122</t>
  </si>
  <si>
    <t>167.65192602585546</t>
  </si>
  <si>
    <t>174.61975577420549</t>
  </si>
  <si>
    <t>181.611229324882</t>
  </si>
  <si>
    <t>188.62455936015294</t>
  </si>
  <si>
    <t>195.65792956923673</t>
  </si>
  <si>
    <t>202.70949407876546</t>
  </si>
  <si>
    <t>209.77737687394486</t>
  </si>
  <si>
    <t>385.85462354364728</t>
  </si>
  <si>
    <t>389.97291666803289</t>
  </si>
  <si>
    <t>394.12490115910873</t>
  </si>
  <si>
    <t>398.31859991928366</t>
  </si>
  <si>
    <t>400.83009162226267</t>
  </si>
  <si>
    <t>405.00846033592143</t>
  </si>
  <si>
    <t>407.55406601376012</t>
  </si>
  <si>
    <t>410.10931669351368</t>
  </si>
  <si>
    <t>412.67330286058188</t>
  </si>
  <si>
    <t>415.24645338347244</t>
  </si>
  <si>
    <t>417.82797625755705</t>
  </si>
  <si>
    <t>420.4176355781085</t>
  </si>
  <si>
    <t>423.01428752199217</t>
  </si>
  <si>
    <t>425.61757634186347</t>
  </si>
  <si>
    <t>428.22736408738655</t>
  </si>
  <si>
    <t>433.80110000653843</t>
  </si>
  <si>
    <t>436.47130644697467</t>
  </si>
  <si>
    <t>439.14565647025881</t>
  </si>
  <si>
    <t>441.82247019626095</t>
  </si>
  <si>
    <t>444.50501654712588</t>
  </si>
  <si>
    <t>442.8993373973704</t>
  </si>
  <si>
    <t>445.5269145703918</t>
  </si>
  <si>
    <t>448.1621408141948</t>
  </si>
  <si>
    <t>450.80488015799034</t>
  </si>
  <si>
    <t>453.45504737773985</t>
  </si>
  <si>
    <t>456.11256285808935</t>
  </si>
  <si>
    <t>458.77724487910405</t>
  </si>
  <si>
    <t>461.44888376812798</t>
  </si>
  <si>
    <t>464.12724668280703</t>
  </si>
  <si>
    <t>466.81207989129439</t>
  </si>
  <si>
    <t>469.49375704478393</t>
  </si>
  <si>
    <t>472.20192842691182</t>
  </si>
  <si>
    <t>474.88844877926755</t>
  </si>
  <si>
    <t>477.55682989056021</t>
  </si>
  <si>
    <t>480.20986685848089</t>
  </si>
  <si>
    <t>482.84976979421094</t>
  </si>
  <si>
    <t>485.47830848256376</t>
  </si>
  <si>
    <t>488.09686879314751</t>
  </si>
  <si>
    <t>490.70647008340188</t>
  </si>
  <si>
    <t>493.30788944693103</t>
  </si>
  <si>
    <t>495.90163200492816</t>
  </si>
  <si>
    <t>385.85462354364739</t>
  </si>
  <si>
    <t>394.12490115910879</t>
  </si>
  <si>
    <t>399.2352813032137</t>
  </si>
  <si>
    <t>401.78877672402416</t>
  </si>
  <si>
    <t>399.18543957616623</t>
  </si>
  <si>
    <t>396.55174985761187</t>
  </si>
  <si>
    <t>393.88716290082925</t>
  </si>
  <si>
    <t>378.53691069236828</t>
  </si>
  <si>
    <t>363.09912378841085</t>
  </si>
  <si>
    <t>347.57674454213128</t>
  </si>
  <si>
    <t>331.9721849778299</t>
  </si>
  <si>
    <t>316.28874745056373</t>
  </si>
  <si>
    <t>300.53003506771086</t>
  </si>
  <si>
    <t>287.65759544106498</t>
  </si>
  <si>
    <t>271.80869304211319</t>
  </si>
  <si>
    <t>255.89591548160931</t>
  </si>
  <si>
    <t>239.92322115790282</t>
  </si>
  <si>
    <t>223.89666406287211</t>
  </si>
  <si>
    <t>203.52440917845709</t>
  </si>
  <si>
    <t>193.99507758824029</t>
  </si>
  <si>
    <t>184.44525755316175</t>
  </si>
  <si>
    <t>174.87782154858672</t>
  </si>
  <si>
    <t>165.29573521391754</t>
  </si>
  <si>
    <t>155.70204441140027</t>
  </si>
  <si>
    <t>155.90728507026756</t>
  </si>
  <si>
    <t>156.10570942639561</t>
  </si>
  <si>
    <t>156.29721560229927</t>
  </si>
  <si>
    <t>156.48170107070615</t>
  </si>
  <si>
    <t>156.65906264535539</t>
  </si>
  <si>
    <t>157.01353813817613</t>
  </si>
  <si>
    <t>157.33366059646923</t>
  </si>
  <si>
    <t>157.6228663648655</t>
  </si>
  <si>
    <t>157.88388015906116</t>
  </si>
  <si>
    <t>158.11884273363745</t>
  </si>
  <si>
    <t>158.32945637706425</t>
  </si>
  <si>
    <t>158.51704220719779</t>
  </si>
  <si>
    <t>158.68255629166089</t>
  </si>
  <si>
    <t>158.82671288135214</t>
  </si>
  <si>
    <t>158.94995832501678</t>
  </si>
  <si>
    <t>385.85462354364722</t>
  </si>
  <si>
    <t>399.34663443439825</t>
  </si>
  <si>
    <t>402.01180614335965</t>
  </si>
  <si>
    <t>402.31533313904555</t>
  </si>
  <si>
    <t>402.59607072903583</t>
  </si>
  <si>
    <t>402.85282930453457</t>
  </si>
  <si>
    <t>400.45389935878814</t>
  </si>
  <si>
    <t>398.01870231609729</t>
  </si>
  <si>
    <t>395.54731819288509</t>
  </si>
  <si>
    <t>393.03902428010088</t>
  </si>
  <si>
    <t>390.49389217863524</t>
  </si>
  <si>
    <t>387.91222020722239</t>
  </si>
  <si>
    <t>388.25198878168362</t>
  </si>
  <si>
    <t>385.64642901101695</t>
  </si>
  <si>
    <t>383.00395379951345</t>
  </si>
  <si>
    <t>380.32382220040415</t>
  </si>
  <si>
    <t>377.60937487174829</t>
  </si>
  <si>
    <t>370.56652733755379</t>
  </si>
  <si>
    <t>367.71718283167627</t>
  </si>
  <si>
    <t>364.836228044731</t>
  </si>
  <si>
    <t>361.9240297709016</t>
  </si>
  <si>
    <t>358.98101414108794</t>
  </si>
  <si>
    <t>356.00763100810047</t>
  </si>
  <si>
    <t>353.00427932492187</t>
  </si>
  <si>
    <t>349.97136534969155</t>
  </si>
  <si>
    <t>346.90930810350682</t>
  </si>
  <si>
    <t>343.81854276823873</t>
  </si>
  <si>
    <t>340.69362825945461</t>
  </si>
  <si>
    <t>337.56211085586534</t>
  </si>
  <si>
    <t>334.37659730059875</t>
  </si>
  <si>
    <t>331.14137278808033</t>
  </si>
  <si>
    <t>327.86003036866714</t>
  </si>
  <si>
    <t>324.5356016902324</t>
  </si>
  <si>
    <t>321.17070257583566</t>
  </si>
  <si>
    <t>317.76759045343812</t>
  </si>
  <si>
    <t>314.32818180289848</t>
  </si>
  <si>
    <t>310.85417647638417</t>
  </si>
  <si>
    <t>307.34703036967647</t>
  </si>
  <si>
    <t>21.271773991967816</t>
  </si>
  <si>
    <t>21.541188644654838</t>
  </si>
  <si>
    <t>21.809860554273822</t>
  </si>
  <si>
    <t>22.081759642080623</t>
  </si>
  <si>
    <t>22.271344940999789</t>
  </si>
  <si>
    <t>22.849067343816404</t>
  </si>
  <si>
    <t>23.046786243039953</t>
  </si>
  <si>
    <t>23.246269571728487</t>
  </si>
  <si>
    <t>23.44714792110187</t>
  </si>
  <si>
    <t>23.649606890959525</t>
  </si>
  <si>
    <t>23.85356181330831</t>
  </si>
  <si>
    <t>24.058855851356324</t>
  </si>
  <si>
    <t>24.265157214751721</t>
  </si>
  <si>
    <t>24.472422568808408</t>
  </si>
  <si>
    <t>24.680674448945876</t>
  </si>
  <si>
    <t>25.578139782309965</t>
  </si>
  <si>
    <t>25.799370744279713</t>
  </si>
  <si>
    <t>26.020972611982426</t>
  </si>
  <si>
    <t>26.242611709947614</t>
  </si>
  <si>
    <t>26.46525374036678</t>
  </si>
  <si>
    <t>25.689762323454225</t>
  </si>
  <si>
    <t>25.899239382594562</t>
  </si>
  <si>
    <t>26.110370155801242</t>
  </si>
  <si>
    <t>26.323161527012626</t>
  </si>
  <si>
    <t>26.537659283549949</t>
  </si>
  <si>
    <t>26.753889246307811</t>
  </si>
  <si>
    <t>26.971858712603435</t>
  </si>
  <si>
    <t>27.191569490167176</t>
  </si>
  <si>
    <t>27.413033320676728</t>
  </si>
  <si>
    <t>27.636279289244968</t>
  </si>
  <si>
    <t>27.860397100896868</t>
  </si>
  <si>
    <t>28.09073534673885</t>
  </si>
  <si>
    <t>28.316130168225964</t>
  </si>
  <si>
    <t>28.537439416119319</t>
  </si>
  <si>
    <t>28.755356053033601</t>
  </si>
  <si>
    <t>28.970437950689917</t>
  </si>
  <si>
    <t>29.183141743188827</t>
  </si>
  <si>
    <t>29.393836154381759</t>
  </si>
  <si>
    <t>29.602805784668373</t>
  </si>
  <si>
    <t>29.810279819352626</t>
  </si>
  <si>
    <t>30.016425900546501</t>
  </si>
  <si>
    <t>22.127127001006617</t>
  </si>
  <si>
    <t>22.558810457174314</t>
  </si>
  <si>
    <t>22.608655977127473</t>
  </si>
  <si>
    <t>22.658418902300223</t>
  </si>
  <si>
    <t>22.707724564335617</t>
  </si>
  <si>
    <t>22.376273866791372</t>
  </si>
  <si>
    <t>22.040692002303974</t>
  </si>
  <si>
    <t>21.700960469975154</t>
  </si>
  <si>
    <t>21.356976627328955</t>
  </si>
  <si>
    <t>21.008919256789788</t>
  </si>
  <si>
    <t>20.657024054920765</t>
  </si>
  <si>
    <t>20.98981533968287</t>
  </si>
  <si>
    <t>20.642284374787291</t>
  </si>
  <si>
    <t>20.291522187633372</t>
  </si>
  <si>
    <t>19.937782342834012</t>
  </si>
  <si>
    <t>19.581826920824358</t>
  </si>
  <si>
    <t>18.22416267855046</t>
  </si>
  <si>
    <t>17.873993882137128</t>
  </si>
  <si>
    <t>17.522143192798186</t>
  </si>
  <si>
    <t>17.168750711037216</t>
  </si>
  <si>
    <t>16.813965132077755</t>
  </si>
  <si>
    <t>16.45793342882137</t>
  </si>
  <si>
    <t>16.477084941527995</t>
  </si>
  <si>
    <t>16.496821671896175</t>
  </si>
  <si>
    <t>16.517173862741291</t>
  </si>
  <si>
    <t>16.538172544146903</t>
  </si>
  <si>
    <t>16.559849545464168</t>
  </si>
  <si>
    <t>16.661465119363324</t>
  </si>
  <si>
    <t>16.757458484220649</t>
  </si>
  <si>
    <t>16.84867484967943</t>
  </si>
  <si>
    <t>16.935794494117367</t>
  </si>
  <si>
    <t>17.019362483407868</t>
  </si>
  <si>
    <t>17.099822538393571</t>
  </si>
  <si>
    <t>17.17753037737991</t>
  </si>
  <si>
    <t>17.252757476794539</t>
  </si>
  <si>
    <t>17.325719758482592</t>
  </si>
  <si>
    <t>17.396571528794855</t>
  </si>
  <si>
    <t>21.271773991967819</t>
  </si>
  <si>
    <t>21.541188644654849</t>
  </si>
  <si>
    <t>21.809860554273818</t>
  </si>
  <si>
    <t>22.081759642080627</t>
  </si>
  <si>
    <t>22.177865482488226</t>
  </si>
  <si>
    <t>22.660434667849337</t>
  </si>
  <si>
    <t>22.761302360594669</t>
  </si>
  <si>
    <t>22.862212780486018</t>
  </si>
  <si>
    <t>22.96277981379659</t>
  </si>
  <si>
    <t>22.980562007153935</t>
  </si>
  <si>
    <t>22.997232313484133</t>
  </si>
  <si>
    <t>23.012649089577618</t>
  </si>
  <si>
    <t>23.02652262578691</t>
  </si>
  <si>
    <t>23.038845402409873</t>
  </si>
  <si>
    <t>23.049672124019466</t>
  </si>
  <si>
    <t>23.747287412299695</t>
  </si>
  <si>
    <t>23.766342693842461</t>
  </si>
  <si>
    <t>23.783554389952581</t>
  </si>
  <si>
    <t>23.798728918689648</t>
  </si>
  <si>
    <t>23.812735621968748</t>
  </si>
  <si>
    <t>22.826299441390937</t>
  </si>
  <si>
    <t>22.822518103668848</t>
  </si>
  <si>
    <t>22.818088543831351</t>
  </si>
  <si>
    <t>22.813026791551867</t>
  </si>
  <si>
    <t>22.807378291797836</t>
  </si>
  <si>
    <t>22.801173331604218</t>
  </si>
  <si>
    <t>22.794429635593886</t>
  </si>
  <si>
    <t>22.78716264136801</t>
  </si>
  <si>
    <t>22.779396132046489</t>
  </si>
  <si>
    <t>22.771166293536361</t>
  </si>
  <si>
    <t>22.761917445818636</t>
  </si>
  <si>
    <t>22.756916274472253</t>
  </si>
  <si>
    <t>22.745036969364925</t>
  </si>
  <si>
    <t>22.727175864850309</t>
  </si>
  <si>
    <t>22.704064903715121</t>
  </si>
  <si>
    <t>22.676301417729189</t>
  </si>
  <si>
    <t>22.644382000037243</t>
  </si>
  <si>
    <t>22.608715853606682</t>
  </si>
  <si>
    <t>22.569628580589029</t>
  </si>
  <si>
    <t>22.527390893811564</t>
  </si>
  <si>
    <t>22.482212535773108</t>
  </si>
  <si>
    <t>6.6697037028232682</t>
  </si>
  <si>
    <t>6.7366698227004118</t>
  </si>
  <si>
    <t>6.8042831916196747</t>
  </si>
  <si>
    <t>6.87255132118477</t>
  </si>
  <si>
    <t>6.9097324437975791</t>
  </si>
  <si>
    <t>6.9469929465615632</t>
  </si>
  <si>
    <t>6.9842574301211142</t>
  </si>
  <si>
    <t>7.0215667888703921</t>
  </si>
  <si>
    <t>7.0589183141574896</t>
  </si>
  <si>
    <t>7.0963102073716753</t>
  </si>
  <si>
    <t>7.1337388437524609</t>
  </si>
  <si>
    <t>7.1712004473856661</t>
  </si>
  <si>
    <t>7.2086902449044512</t>
  </si>
  <si>
    <t>7.2462046642357176</t>
  </si>
  <si>
    <t>7.2837404386392945</t>
  </si>
  <si>
    <t>7.3213677025229051</t>
  </si>
  <si>
    <t>7.3589341738108747</t>
  </si>
  <si>
    <t>7.3965080158505181</t>
  </si>
  <si>
    <t>7.4340840331737059</t>
  </si>
  <si>
    <t>7.471663878234363</t>
  </si>
  <si>
    <t>7.509141143609277</t>
  </si>
  <si>
    <t>7.546725888759191</t>
  </si>
  <si>
    <t>7.5843085952557363</t>
  </si>
  <si>
    <t>7.6218855120083937</t>
  </si>
  <si>
    <t>7.6594529604819028</t>
  </si>
  <si>
    <t>7.6970070518549702</t>
  </si>
  <si>
    <t>7.7345437490533895</t>
  </si>
  <si>
    <t>7.7720589895580634</t>
  </si>
  <si>
    <t>7.8095486042082367</t>
  </si>
  <si>
    <t>7.8470083846633401</t>
  </si>
  <si>
    <t>7.8844217374322314</t>
  </si>
  <si>
    <t>7.9217941513369565</t>
  </si>
  <si>
    <t>7.9591199837312718</t>
  </si>
  <si>
    <t>7.9963948103873861</t>
  </si>
  <si>
    <t>8.0336140678940122</t>
  </si>
  <si>
    <t>8.0707730835651574</t>
  </si>
  <si>
    <t>8.1078670720663801</t>
  </si>
  <si>
    <t>8.1448911294741215</t>
  </si>
  <si>
    <t>8.1818402412843945</t>
  </si>
  <si>
    <t>8.2187092912334414</t>
  </si>
  <si>
    <t>8.2554930342663138</t>
  </si>
  <si>
    <t>6.6697037028232575</t>
  </si>
  <si>
    <t>6.7366698227004083</t>
  </si>
  <si>
    <t>6.8042831916196738</t>
  </si>
  <si>
    <t>6.8725513211847664</t>
  </si>
  <si>
    <t>6.6432586965245051</t>
  </si>
  <si>
    <t>6.4128175530436007</t>
  </si>
  <si>
    <t>6.1811956730976672</t>
  </si>
  <si>
    <t>5.9484784900725263</t>
  </si>
  <si>
    <t>5.7147092665067811</t>
  </si>
  <si>
    <t>5.449229791137669</t>
  </si>
  <si>
    <t>5.1827064126830305</t>
  </si>
  <si>
    <t>4.9151933006761439</t>
  </si>
  <si>
    <t>4.6467457946352333</t>
  </si>
  <si>
    <t>4.3774222342555005</t>
  </si>
  <si>
    <t>4.1072830644230702</t>
  </si>
  <si>
    <t>3.8364642906333071</t>
  </si>
  <si>
    <t>3.5648822782045997</t>
  </si>
  <si>
    <t>3.2926758338661064</t>
  </si>
  <si>
    <t>3.0199129551739268</t>
  </si>
  <si>
    <t>2.7466662472908907</t>
  </si>
  <si>
    <t>2.4729014082161669</t>
  </si>
  <si>
    <t>2.2245214606310753</t>
  </si>
  <si>
    <t>1.975880169355587</t>
  </si>
  <si>
    <t>1.7270471917718107</t>
  </si>
  <si>
    <t>1.4780941010984365</t>
  </si>
  <si>
    <t>1.2290944021791772</t>
  </si>
  <si>
    <t>0.98554374606802164</t>
  </si>
  <si>
    <t>0.74210531897751375</t>
  </si>
  <si>
    <t>0.49885689196367511</t>
  </si>
  <si>
    <t>0.25587827749102038</t>
  </si>
  <si>
    <t>1.3251375176453636E-2</t>
  </si>
  <si>
    <t>1.3250629983241863E-2</t>
  </si>
  <si>
    <t>1.3247321989455446E-2</t>
  </si>
  <si>
    <t>1.3241583535103577E-2</t>
  </si>
  <si>
    <t>1.3233498447558979E-2</t>
  </si>
  <si>
    <t>1.3223130092637366E-2</t>
  </si>
  <si>
    <t>1.3210520305995878E-2</t>
  </si>
  <si>
    <t>1.3195686015044575E-2</t>
  </si>
  <si>
    <t>1.3178627647074686E-2</t>
  </si>
  <si>
    <t>1.3159338395915971E-2</t>
  </si>
  <si>
    <t>1.3137782886902529E-2</t>
  </si>
  <si>
    <t>6.6697037028232646</t>
  </si>
  <si>
    <t>6.73666982270041</t>
  </si>
  <si>
    <t>6.8725513211847655</t>
  </si>
  <si>
    <t>6.8087577203288525</t>
  </si>
  <si>
    <t>6.7442958939494968</t>
  </si>
  <si>
    <t>6.67909838349407</t>
  </si>
  <si>
    <t>6.6132143456239731</t>
  </si>
  <si>
    <t>6.5466497103152301</t>
  </si>
  <si>
    <t>6.4740090084895252</t>
  </si>
  <si>
    <t>6.4006853667581645</t>
  </si>
  <si>
    <t>6.3266861553771747</t>
  </si>
  <si>
    <t>6.2520183132026101</t>
  </si>
  <si>
    <t>6.1766904134793821</t>
  </si>
  <si>
    <t>6.1007117802988393</t>
  </si>
  <si>
    <t>6.0241656961711305</t>
  </si>
  <si>
    <t>5.9469137652288664</t>
  </si>
  <si>
    <t>5.8690385303411201</t>
  </si>
  <si>
    <t>5.7905498403040543</t>
  </si>
  <si>
    <t>5.7114636302796002</t>
  </si>
  <si>
    <t>5.631688045905495</t>
  </si>
  <si>
    <t>5.5514489502045965</t>
  </si>
  <si>
    <t>5.4706532252164415</t>
  </si>
  <si>
    <t>5.3893140616948711</t>
  </si>
  <si>
    <t>5.3074452357761066</t>
  </si>
  <si>
    <t>5.2250609126306653</t>
  </si>
  <si>
    <t>5.1421757099864731</t>
  </si>
  <si>
    <t>5.0588047973196852</t>
  </si>
  <si>
    <t>4.9749638528233318</t>
  </si>
  <si>
    <t>4.8906691146242922</t>
  </si>
  <si>
    <t>4.8059296091460286</t>
  </si>
  <si>
    <t>4.7207695020484914</t>
  </si>
  <si>
    <t>4.6352056305185734</t>
  </si>
  <si>
    <t>4.5492567082550321</t>
  </si>
  <si>
    <t>4.4629419865290831</t>
  </si>
  <si>
    <t>4.3762812938994022</t>
  </si>
  <si>
    <t>4.2892950469999409</t>
  </si>
  <si>
    <t>4.2020042592136129</t>
  </si>
  <si>
    <t>4.1144305613304599</t>
  </si>
  <si>
    <t>4.0265962232655852</t>
  </si>
  <si>
    <t>3.9385241453795081</t>
  </si>
  <si>
    <t>239.83296743210633</t>
  </si>
  <si>
    <t>245.26088134046557</t>
  </si>
  <si>
    <t>250.55109305591108</t>
  </si>
  <si>
    <t>255.69882995639347</t>
  </si>
  <si>
    <t>259.54482041148788</t>
  </si>
  <si>
    <t>263.28410997453329</t>
  </si>
  <si>
    <t>266.96899219854981</t>
  </si>
  <si>
    <t>270.67504099888026</t>
  </si>
  <si>
    <t>274.39587196408309</t>
  </si>
  <si>
    <t>278.13753997472111</t>
  </si>
  <si>
    <t>281.89229900977546</t>
  </si>
  <si>
    <t>285.64872500075086</t>
  </si>
  <si>
    <t>289.38443961553531</t>
  </si>
  <si>
    <t>293.08927954291494</t>
  </si>
  <si>
    <t>296.7580400577275</t>
  </si>
  <si>
    <t>300.46167673021057</t>
  </si>
  <si>
    <t>303.99775400007638</t>
  </si>
  <si>
    <t>307.42662927645887</t>
  </si>
  <si>
    <t>310.72406960530566</t>
  </si>
  <si>
    <t>313.96773470600846</t>
  </si>
  <si>
    <t>317.10203086717001</t>
  </si>
  <si>
    <t>320.37506019746235</t>
  </si>
  <si>
    <t>323.66357841711203</t>
  </si>
  <si>
    <t>326.9666022624599</t>
  </si>
  <si>
    <t>330.28539987638612</t>
  </si>
  <si>
    <t>333.61936832455945</t>
  </si>
  <si>
    <t>336.96671143288836</t>
  </si>
  <si>
    <t>340.32639733053753</t>
  </si>
  <si>
    <t>343.69701438674753</t>
  </si>
  <si>
    <t>347.07780979485341</t>
  </si>
  <si>
    <t>350.12301939659642</t>
  </si>
  <si>
    <t>353.13280146047725</t>
  </si>
  <si>
    <t>356.10570354163508</t>
  </si>
  <si>
    <t>359.04176237367778</t>
  </si>
  <si>
    <t>361.94098552525884</t>
  </si>
  <si>
    <t>364.80336094327254</t>
  </si>
  <si>
    <t>367.62885992145897</t>
  </si>
  <si>
    <t>370.41743745572148</t>
  </si>
  <si>
    <t>373.16903456604263</t>
  </si>
  <si>
    <t>375.88358331486921</t>
  </si>
  <si>
    <t>378.56100077485053</t>
  </si>
  <si>
    <t>239.8329674321063</t>
  </si>
  <si>
    <t>245.26088134046555</t>
  </si>
  <si>
    <t>255.23868513425836</t>
  </si>
  <si>
    <t>254.62471769609371</t>
  </si>
  <si>
    <t>253.90949027521344</t>
  </si>
  <si>
    <t>253.16841822853246</t>
  </si>
  <si>
    <t>252.39519852703677</t>
  </si>
  <si>
    <t>242.47814571918681</t>
  </si>
  <si>
    <t>232.24548709545306</t>
  </si>
  <si>
    <t>221.69165245751634</t>
  </si>
  <si>
    <t>210.80588238075188</t>
  </si>
  <si>
    <t>199.5911474297605</t>
  </si>
  <si>
    <t>188.05594381916967</t>
  </si>
  <si>
    <t>176.29016980102099</t>
  </si>
  <si>
    <t>164.12321369177434</t>
  </si>
  <si>
    <t>151.64940144939689</t>
  </si>
  <si>
    <t>138.88419126401823</t>
  </si>
  <si>
    <t>125.88193255291257</t>
  </si>
  <si>
    <t>112.55282101740013</t>
  </si>
  <si>
    <t>99.352402394267273</t>
  </si>
  <si>
    <t>85.957791993379047</t>
  </si>
  <si>
    <t>72.372912545519</t>
  </si>
  <si>
    <t>58.602195890376109</t>
  </si>
  <si>
    <t>44.649978798686945</t>
  </si>
  <si>
    <t>41.287368385822674</t>
  </si>
  <si>
    <t>37.923613538913457</t>
  </si>
  <si>
    <t>34.559733602422313</t>
  </si>
  <si>
    <t>31.196775486372438</t>
  </si>
  <si>
    <t>27.835814185978556</t>
  </si>
  <si>
    <t>27.823610155962882</t>
  </si>
  <si>
    <t>27.807635770605909</t>
  </si>
  <si>
    <t>27.787936670787282</t>
  </si>
  <si>
    <t>27.764537204138126</t>
  </si>
  <si>
    <t>27.737444093039905</t>
  </si>
  <si>
    <t>27.706650616141651</t>
  </si>
  <si>
    <t>27.672138248483915</t>
  </si>
  <si>
    <t>27.633877115125124</t>
  </si>
  <si>
    <t>27.591829530846518</t>
  </si>
  <si>
    <t>27.545949237445981</t>
  </si>
  <si>
    <t>239.83296743210624</t>
  </si>
  <si>
    <t>245.26088134046552</t>
  </si>
  <si>
    <t>250.55109305591111</t>
  </si>
  <si>
    <t>257.52449897968341</t>
  </si>
  <si>
    <t>259.20297902769511</t>
  </si>
  <si>
    <t>260.78634599881133</t>
  </si>
  <si>
    <t>262.34951420868936</t>
  </si>
  <si>
    <t>263.8856650041962</t>
  </si>
  <si>
    <t>263.39798673763829</t>
  </si>
  <si>
    <t>262.81844977379887</t>
  </si>
  <si>
    <t>262.13670236966539</t>
  </si>
  <si>
    <t>261.33315549273976</t>
  </si>
  <si>
    <t>260.40067281425218</t>
  </si>
  <si>
    <t>259.33716138223804</t>
  </si>
  <si>
    <t>258.21825636292454</t>
  </si>
  <si>
    <t>256.85002393692406</t>
  </si>
  <si>
    <t>255.30180746567328</t>
  </si>
  <si>
    <t>253.55999037712587</t>
  </si>
  <si>
    <t>251.69405432736363</t>
  </si>
  <si>
    <t>249.63727694868763</t>
  </si>
  <si>
    <t>247.63747597183686</t>
  </si>
  <si>
    <t>245.5719923645853</t>
  </si>
  <si>
    <t>243.44041433910496</t>
  </si>
  <si>
    <t>241.24404447239573</t>
  </si>
  <si>
    <t>238.98281288652427</t>
  </si>
  <si>
    <t>236.65589163669546</t>
  </si>
  <si>
    <t>234.26310911915033</t>
  </si>
  <si>
    <t>231.80413544189943</t>
  </si>
  <si>
    <t>229.27918128761036</t>
  </si>
  <si>
    <t>226.47108130226752</t>
  </si>
  <si>
    <t>223.58107495758514</t>
  </si>
  <si>
    <t>220.61052379893559</t>
  </si>
  <si>
    <t>217.56228585586314</t>
  </si>
  <si>
    <t>214.43920138313945</t>
  </si>
  <si>
    <t>211.24410050644187</t>
  </si>
  <si>
    <t>207.97980702128521</t>
  </si>
  <si>
    <t>204.64913971727736</t>
  </si>
  <si>
    <t>201.25491424242665</t>
  </si>
  <si>
    <t>197.79994769620558</t>
  </si>
  <si>
    <t>194.28705552110279</t>
  </si>
  <si>
    <t>185.70556825326275</t>
  </si>
  <si>
    <t>187.64358803930452</t>
  </si>
  <si>
    <t>189.59299575117331</t>
  </si>
  <si>
    <t>191.56347721446241</t>
  </si>
  <si>
    <t>192.67748594446454</t>
  </si>
  <si>
    <t>193.97150504777932</t>
  </si>
  <si>
    <t>195.09034921022737</t>
  </si>
  <si>
    <t>196.21205672857863</t>
  </si>
  <si>
    <t>197.33556119738523</t>
  </si>
  <si>
    <t>198.46120688678039</t>
  </si>
  <si>
    <t>199.58864172732291</t>
  </si>
  <si>
    <t>200.71750486372787</t>
  </si>
  <si>
    <t>201.84696760742884</t>
  </si>
  <si>
    <t>202.97685230620982</t>
  </si>
  <si>
    <t>204.10711760728702</t>
  </si>
  <si>
    <t>205.5585099986352</t>
  </si>
  <si>
    <t>206.69314996650564</t>
  </si>
  <si>
    <t>207.82617596916833</t>
  </si>
  <si>
    <t>208.95666669816012</t>
  </si>
  <si>
    <t>210.08655444677007</t>
  </si>
  <si>
    <t>210.75102327432188</t>
  </si>
  <si>
    <t>211.87542500153495</t>
  </si>
  <si>
    <t>213.00076355731113</t>
  </si>
  <si>
    <t>214.1269257800416</t>
  </si>
  <si>
    <t>215.25386893181727</t>
  </si>
  <si>
    <t>216.38152469040256</t>
  </si>
  <si>
    <t>217.50977887280408</t>
  </si>
  <si>
    <t>218.63848940154779</t>
  </si>
  <si>
    <t>219.76753285202835</t>
  </si>
  <si>
    <t>220.89681176223212</t>
  </si>
  <si>
    <t>222.0250189100143</t>
  </si>
  <si>
    <t>223.15443885493067</t>
  </si>
  <si>
    <t>224.27974726177939</t>
  </si>
  <si>
    <t>225.40122733208605</t>
  </si>
  <si>
    <t>226.51908276032322</t>
  </si>
  <si>
    <t>227.63345186292159</t>
  </si>
  <si>
    <t>228.74442328877285</t>
  </si>
  <si>
    <t>229.85204214820376</t>
  </si>
  <si>
    <t>230.95631182784012</t>
  </si>
  <si>
    <t>232.0572074170137</t>
  </si>
  <si>
    <t>233.15467258226178</t>
  </si>
  <si>
    <t>185.70556825326278</t>
  </si>
  <si>
    <t>187.64358803930449</t>
  </si>
  <si>
    <t>191.92771512789389</t>
  </si>
  <si>
    <t>192.45687701333043</t>
  </si>
  <si>
    <t>192.79554542809154</t>
  </si>
  <si>
    <t>193.12152432933701</t>
  </si>
  <si>
    <t>193.43352914961849</t>
  </si>
  <si>
    <t>191.1781242378386</t>
  </si>
  <si>
    <t>188.89537987205532</t>
  </si>
  <si>
    <t>186.58540634578475</t>
  </si>
  <si>
    <t>184.24805370140959</t>
  </si>
  <si>
    <t>181.88380800786621</t>
  </si>
  <si>
    <t>179.49327665025746</t>
  </si>
  <si>
    <t>177.39805094093731</t>
  </si>
  <si>
    <t>174.96140954530065</t>
  </si>
  <si>
    <t>172.49975074947528</t>
  </si>
  <si>
    <t>170.01369448752388</t>
  </si>
  <si>
    <t>167.50499982540251</t>
  </si>
  <si>
    <t>164.50831099689805</t>
  </si>
  <si>
    <t>162.15334348707515</t>
  </si>
  <si>
    <t>159.77888979087086</t>
  </si>
  <si>
    <t>157.38539830192167</t>
  </si>
  <si>
    <t>154.97334264259933</t>
  </si>
  <si>
    <t>152.54320252693753</t>
  </si>
  <si>
    <t>152.51035326424011</t>
  </si>
  <si>
    <t>152.46215283302965</t>
  </si>
  <si>
    <t>152.39830405839396</t>
  </si>
  <si>
    <t>152.31850543421822</t>
  </si>
  <si>
    <t>152.2224510684851</t>
  </si>
  <si>
    <t>152.13248826323314</t>
  </si>
  <si>
    <t>152.0227046616983</t>
  </si>
  <si>
    <t>151.89316448278007</t>
  </si>
  <si>
    <t>151.74385008823486</t>
  </si>
  <si>
    <t>151.57467579490705</t>
  </si>
  <si>
    <t>151.38550361096861</t>
  </si>
  <si>
    <t>151.17614939379726</t>
  </si>
  <si>
    <t>150.94638454069411</t>
  </si>
  <si>
    <t>150.69594930952437</t>
  </si>
  <si>
    <t>150.42454991398938</t>
  </si>
  <si>
    <t>191.94161097644235</t>
  </si>
  <si>
    <t>192.48470903745024</t>
  </si>
  <si>
    <t>192.83735099586167</t>
  </si>
  <si>
    <t>193.17733776292201</t>
  </si>
  <si>
    <t>193.50338163661669</t>
  </si>
  <si>
    <t>193.26245965103763</t>
  </si>
  <si>
    <t>193.00433655118223</t>
  </si>
  <si>
    <t>192.72857386810279</t>
  </si>
  <si>
    <t>192.43432533045905</t>
  </si>
  <si>
    <t>192.12137934288646</t>
  </si>
  <si>
    <t>191.78965148434804</t>
  </si>
  <si>
    <t>191.75990197010788</t>
  </si>
  <si>
    <t>191.39435413485296</t>
  </si>
  <si>
    <t>191.0082723907924</t>
  </si>
  <si>
    <t>190.60093969715254</t>
  </si>
  <si>
    <t>190.17397684653557</t>
  </si>
  <si>
    <t>189.26215145858424</t>
  </si>
  <si>
    <t>188.79069569442785</t>
  </si>
  <si>
    <t>188.30053077479826</t>
  </si>
  <si>
    <t>187.7914536347476</t>
  </si>
  <si>
    <t>187.26331420233171</t>
  </si>
  <si>
    <t>186.71594199789502</t>
  </si>
  <si>
    <t>186.14913403040205</t>
  </si>
  <si>
    <t>185.56267037035136</t>
  </si>
  <si>
    <t>184.95634689729604</t>
  </si>
  <si>
    <t>184.32997845835081</t>
  </si>
  <si>
    <t>183.6826179430671</t>
  </si>
  <si>
    <t>183.01649459433156</t>
  </si>
  <si>
    <t>182.32625197228694</t>
  </si>
  <si>
    <t>181.61214203573834</t>
  </si>
  <si>
    <t>180.87433832880154</t>
  </si>
  <si>
    <t>180.11295004954391</t>
  </si>
  <si>
    <t>179.32803783372546</t>
  </si>
  <si>
    <t>178.51961996447454</t>
  </si>
  <si>
    <t>177.68767419904944</t>
  </si>
  <si>
    <t>176.8321512094308</t>
  </si>
  <si>
    <t>175.95297163498822</t>
  </si>
  <si>
    <t>0.48766520055020018</t>
  </si>
  <si>
    <t>0.49570991480802623</t>
  </si>
  <si>
    <t>0.50371099848106993</t>
  </si>
  <si>
    <t>0.51160543311579221</t>
  </si>
  <si>
    <t>0.5170346366259676</t>
  </si>
  <si>
    <t>0.5223534101250713</t>
  </si>
  <si>
    <t>0.5274071801141641</t>
  </si>
  <si>
    <t>0.5322445903324502</t>
  </si>
  <si>
    <t>0.53698024879951922</t>
  </si>
  <si>
    <t>0.54160655566229488</t>
  </si>
  <si>
    <t>0.54611710361921995</t>
  </si>
  <si>
    <t>0.55050717248249115</t>
  </si>
  <si>
    <t>0.55476905240090302</t>
  </si>
  <si>
    <t>0.55890185745333376</t>
  </si>
  <si>
    <t>0.56290718450737232</t>
  </si>
  <si>
    <t>0.56693798177823185</t>
  </si>
  <si>
    <t>0.57070140943031833</t>
  </si>
  <si>
    <t>0.57435122336595434</t>
  </si>
  <si>
    <t>0.57789288173097453</t>
  </si>
  <si>
    <t>0.58133387537081471</t>
  </si>
  <si>
    <t>0.58446344798352201</t>
  </si>
  <si>
    <t>0.58771860015388588</t>
  </si>
  <si>
    <t>0.59088876392620548</t>
  </si>
  <si>
    <t>0.59397814906300217</t>
  </si>
  <si>
    <t>0.59698960202570339</t>
  </si>
  <si>
    <t>0.59992608784273338</t>
  </si>
  <si>
    <t>0.60279050424520841</t>
  </si>
  <si>
    <t>0.60558568597381823</t>
  </si>
  <si>
    <t>0.60831526412829762</t>
  </si>
  <si>
    <t>0.61098218254876391</t>
  </si>
  <si>
    <t>0.61358480609041854</t>
  </si>
  <si>
    <t>0.61613077992488319</t>
  </si>
  <si>
    <t>0.61862010886409968</t>
  </si>
  <si>
    <t>0.62105603617402583</t>
  </si>
  <si>
    <t>0.62343978638113462</t>
  </si>
  <si>
    <t>0.62577218853360916</t>
  </si>
  <si>
    <t>0.62805335349591696</t>
  </si>
  <si>
    <t>0.63028232707259713</t>
  </si>
  <si>
    <t>0.63245760716075938</t>
  </si>
  <si>
    <t>0.63457755935700577</t>
  </si>
  <si>
    <t>0.63663897148835646</t>
  </si>
  <si>
    <t>0.48766520055020035</t>
  </si>
  <si>
    <t>0.49570991480802584</t>
  </si>
  <si>
    <t>0.50371099848106948</t>
  </si>
  <si>
    <t>0.51160543311579287</t>
  </si>
  <si>
    <t>0.51505780132277679</t>
  </si>
  <si>
    <t>0.51834131711526066</t>
  </si>
  <si>
    <t>0.52130271062645184</t>
  </si>
  <si>
    <t>0.52399248956980093</t>
  </si>
  <si>
    <t>0.52652478717281037</t>
  </si>
  <si>
    <t>0.49824132680633526</t>
  </si>
  <si>
    <t>0.4695316174096032</t>
  </si>
  <si>
    <t>0.44042237415511859</t>
  </si>
  <si>
    <t>0.41093910776838871</t>
  </si>
  <si>
    <t>0.38111364154155025</t>
  </si>
  <si>
    <t>0.35097936732686025</t>
  </si>
  <si>
    <t>0.32071979524400374</t>
  </si>
  <si>
    <t>0.29007117512601022</t>
  </si>
  <si>
    <t>0.2592139741399665</t>
  </si>
  <si>
    <t>0.2281793188398144</t>
  </si>
  <si>
    <t>0.19699761121776305</t>
  </si>
  <si>
    <t>0.1654796190003254</t>
  </si>
  <si>
    <t>0.13434692872928</t>
  </si>
  <si>
    <t>0.10314837496745545</t>
  </si>
  <si>
    <t>7.1907974868550925E-2</t>
  </si>
  <si>
    <t>4.0648678138243105E-2</t>
  </si>
  <si>
    <t>9.3927533561047622E-3</t>
  </si>
  <si>
    <t>9.4108329905571199E-3</t>
  </si>
  <si>
    <t>9.4283963688438343E-3</t>
  </si>
  <si>
    <t>9.4454324017140476E-3</t>
  </si>
  <si>
    <t>9.4619298481171555E-3</t>
  </si>
  <si>
    <t>9.4778773127781601E-3</t>
  </si>
  <si>
    <t>9.4943464935361641E-3</t>
  </si>
  <si>
    <t>9.5088917734092275E-3</t>
  </si>
  <si>
    <t>9.5216836588464405E-3</t>
  </si>
  <si>
    <t>9.5328565625303566E-3</t>
  </si>
  <si>
    <t>9.5425152686149806E-3</t>
  </si>
  <si>
    <t>9.5507423008395625E-3</t>
  </si>
  <si>
    <t>9.5576008236367554E-3</t>
  </si>
  <si>
    <t>9.5631354578558092E-3</t>
  </si>
  <si>
    <t>9.5673785213830718E-3</t>
  </si>
  <si>
    <t>9.5703487072703129E-3</t>
  </si>
  <si>
    <t>0.5150578013227769</t>
  </si>
  <si>
    <t>0.51834131711526077</t>
  </si>
  <si>
    <t>0.52130271062645073</t>
  </si>
  <si>
    <t>0.52399248956980016</t>
  </si>
  <si>
    <t>0.52652478717280937</t>
  </si>
  <si>
    <t>0.52213913804969447</t>
  </si>
  <si>
    <t>0.51752685690864764</t>
  </si>
  <si>
    <t>0.51269075091657856</t>
  </si>
  <si>
    <t>0.50763118504081395</t>
  </si>
  <si>
    <t>0.50235513292151812</t>
  </si>
  <si>
    <t>0.49687178703137963</t>
  </si>
  <si>
    <t>0.49134135217539882</t>
  </si>
  <si>
    <t>0.48547784425328294</t>
  </si>
  <si>
    <t>0.47944120688342418</t>
  </si>
  <si>
    <t>0.47324282625027553</t>
  </si>
  <si>
    <t>0.46689534322496168</t>
  </si>
  <si>
    <t>0.4601927838136477</t>
  </si>
  <si>
    <t>0.45357681436191438</t>
  </si>
  <si>
    <t>0.44684166531387837</t>
  </si>
  <si>
    <t>0.43999591212629818</t>
  </si>
  <si>
    <t>0.43304687111173829</t>
  </si>
  <si>
    <t>0.42600175512332022</t>
  </si>
  <si>
    <t>0.41886753812805572</t>
  </si>
  <si>
    <t>0.41165096558991687</t>
  </si>
  <si>
    <t>0.40435912917474726</t>
  </si>
  <si>
    <t>0.3969984513665063</t>
  </si>
  <si>
    <t>0.38957228749323258</t>
  </si>
  <si>
    <t>0.38209021539487115</t>
  </si>
  <si>
    <t>0.37455542639948369</t>
  </si>
  <si>
    <t>0.36697394870399946</t>
  </si>
  <si>
    <t>0.35935046445028768</t>
  </si>
  <si>
    <t>0.35168936338300183</t>
  </si>
  <si>
    <t>0.34399459901366147</t>
  </si>
  <si>
    <t>0.33626955788306401</t>
  </si>
  <si>
    <t>0.32851740020272735</t>
  </si>
  <si>
    <t>0.3207413069915947</t>
  </si>
  <si>
    <t>0.31294378521419713</t>
  </si>
  <si>
    <t>206.35165159054495</t>
  </si>
  <si>
    <t>208.62616132366267</t>
  </si>
  <si>
    <t>210.91497115767163</t>
  </si>
  <si>
    <t>213.21956213853576</t>
  </si>
  <si>
    <t>215.11636102205722</t>
  </si>
  <si>
    <t>218.72347362972087</t>
  </si>
  <si>
    <t>220.67512913156548</t>
  </si>
  <si>
    <t>222.64437795472477</t>
  </si>
  <si>
    <t>224.63034349531426</t>
  </si>
  <si>
    <t>226.6338025433005</t>
  </si>
  <si>
    <t>228.65461780854181</t>
  </si>
  <si>
    <t>230.69259851460032</t>
  </si>
  <si>
    <t>232.74712970944449</t>
  </si>
  <si>
    <t>234.81817273912273</t>
  </si>
  <si>
    <t>236.90584565114423</t>
  </si>
  <si>
    <t>242.02336465009927</t>
  </si>
  <si>
    <t>244.19430296236908</t>
  </si>
  <si>
    <t>246.38120862903489</t>
  </si>
  <si>
    <t>248.58336695816638</t>
  </si>
  <si>
    <t>250.80332365795974</t>
  </si>
  <si>
    <t>248.66595842826948</t>
  </si>
  <si>
    <t>250.8521796487465</t>
  </si>
  <si>
    <t>253.05779898611098</t>
  </si>
  <si>
    <t>255.28297718454843</t>
  </si>
  <si>
    <t>257.52796106649004</t>
  </si>
  <si>
    <t>259.79293321489195</t>
  </si>
  <si>
    <t>262.07804624210786</t>
  </si>
  <si>
    <t>264.38348131839399</t>
  </si>
  <si>
    <t>266.70940185963906</t>
  </si>
  <si>
    <t>269.05600066132979</t>
  </si>
  <si>
    <t>271.41871797071525</t>
  </si>
  <si>
    <t>273.82289053957447</t>
  </si>
  <si>
    <t>276.21977382274378</t>
  </si>
  <si>
    <t>278.61324846010575</t>
  </si>
  <si>
    <t>281.00647488642312</t>
  </si>
  <si>
    <t>283.40202344036481</t>
  </si>
  <si>
    <t>285.80202263438753</t>
  </si>
  <si>
    <t>288.20821757817981</t>
  </si>
  <si>
    <t>290.6219864584998</t>
  </si>
  <si>
    <t>293.04446613371954</t>
  </si>
  <si>
    <t>295.47652562079804</t>
  </si>
  <si>
    <t>208.62616132366273</t>
  </si>
  <si>
    <t>210.91497115767157</t>
  </si>
  <si>
    <t>213.21956213853571</t>
  </si>
  <si>
    <t>214.75991927200079</t>
  </si>
  <si>
    <t>218.00292535522189</t>
  </si>
  <si>
    <t>219.25140102884609</t>
  </si>
  <si>
    <t>220.50870269288515</t>
  </si>
  <si>
    <t>221.77391953973827</t>
  </si>
  <si>
    <t>208.75946643932863</t>
  </si>
  <si>
    <t>195.55029081944363</t>
  </si>
  <si>
    <t>182.14472897609579</t>
  </si>
  <si>
    <t>168.54089099346228</t>
  </si>
  <si>
    <t>154.73746442815892</t>
  </si>
  <si>
    <t>140.73328143467381</t>
  </si>
  <si>
    <t>129.54041445859514</t>
  </si>
  <si>
    <t>115.1817129736888</t>
  </si>
  <si>
    <t>100.61903292080336</t>
  </si>
  <si>
    <t>85.851261468764037</t>
  </si>
  <si>
    <t>70.878560278947091</t>
  </si>
  <si>
    <t>51.323001763780901</t>
  </si>
  <si>
    <t>46.971720023533258</t>
  </si>
  <si>
    <t>42.618968243838161</t>
  </si>
  <si>
    <t>38.266241825360048</t>
  </si>
  <si>
    <t>33.915088008028739</t>
  </si>
  <si>
    <t>29.567084044979588</t>
  </si>
  <si>
    <t>29.993998221294458</t>
  </si>
  <si>
    <t>30.427729476316216</t>
  </si>
  <si>
    <t>30.868392455429046</t>
  </si>
  <si>
    <t>31.31610378449659</t>
  </si>
  <si>
    <t>31.770982087994327</t>
  </si>
  <si>
    <t>32.25493598844259</t>
  </si>
  <si>
    <t>32.719133715627791</t>
  </si>
  <si>
    <t>33.167368292121822</t>
  </si>
  <si>
    <t>33.60271214399274</t>
  </si>
  <si>
    <t>34.027647210764918</t>
  </si>
  <si>
    <t>34.4442132162918</t>
  </si>
  <si>
    <t>34.854066093252605</t>
  </si>
  <si>
    <t>35.258494464098568</t>
  </si>
  <si>
    <t>35.658545236770649</t>
  </si>
  <si>
    <t>36.054997092905829</t>
  </si>
  <si>
    <t>219.5164426889711</t>
  </si>
  <si>
    <t>221.03947715249706</t>
  </si>
  <si>
    <t>222.57105915988188</t>
  </si>
  <si>
    <t>221.47678392719749</t>
  </si>
  <si>
    <t>220.35664558819997</t>
  </si>
  <si>
    <t>219.21018342665624</t>
  </si>
  <si>
    <t>218.03657325003269</t>
  </si>
  <si>
    <t>216.83556026426925</t>
  </si>
  <si>
    <t>215.60704182961845</t>
  </si>
  <si>
    <t>217.36405767811067</t>
  </si>
  <si>
    <t>216.13013089042065</t>
  </si>
  <si>
    <t>214.86776489416664</t>
  </si>
  <si>
    <t>213.57628700053704</t>
  </si>
  <si>
    <t>212.25769290943023</t>
  </si>
  <si>
    <t>206.53619640668575</t>
  </si>
  <si>
    <t>205.09238229144523</t>
  </si>
  <si>
    <t>203.62176887926339</t>
  </si>
  <si>
    <t>202.12422393386746</t>
  </si>
  <si>
    <t>200.59968089743717</t>
  </si>
  <si>
    <t>199.04802626848289</t>
  </si>
  <si>
    <t>197.46912853497602</t>
  </si>
  <si>
    <t>195.8628802911561</t>
  </si>
  <si>
    <t>194.22916569580374</t>
  </si>
  <si>
    <t>192.56789250443924</t>
  </si>
  <si>
    <t>190.87597617993521</t>
  </si>
  <si>
    <t>189.17739725273992</t>
  </si>
  <si>
    <t>187.42319040462911</t>
  </si>
  <si>
    <t>185.61701656875323</t>
  </si>
  <si>
    <t>183.76181761530097</t>
  </si>
  <si>
    <t>181.85994653800708</t>
  </si>
  <si>
    <t>179.9133158031978</t>
  </si>
  <si>
    <t>177.9234558541086</t>
  </si>
  <si>
    <t>175.8915316733287</t>
  </si>
  <si>
    <t>173.81846846172326</t>
  </si>
  <si>
    <t>171.70492521157908</t>
  </si>
  <si>
    <t>300.09457218502843</t>
  </si>
  <si>
    <t>305.01292711891415</t>
  </si>
  <si>
    <t>309.90978706217334</t>
  </si>
  <si>
    <t>314.81171431013337</t>
  </si>
  <si>
    <t>318.26224466897878</t>
  </si>
  <si>
    <t>322.14908579904494</t>
  </si>
  <si>
    <t>325.53645386187952</t>
  </si>
  <si>
    <t>328.94017942678784</t>
  </si>
  <si>
    <t>332.35334739435069</t>
  </si>
  <si>
    <t>335.77886753562922</t>
  </si>
  <si>
    <t>339.20874864507613</t>
  </si>
  <si>
    <t>342.64092375597284</t>
  </si>
  <si>
    <t>346.06167832369545</t>
  </si>
  <si>
    <t>349.46490685212422</t>
  </si>
  <si>
    <t>352.84727822085813</t>
  </si>
  <si>
    <t>357.11175484274997</t>
  </si>
  <si>
    <t>360.42675505275719</t>
  </si>
  <si>
    <t>363.67599019404031</t>
  </si>
  <si>
    <t>366.84297167422534</t>
  </si>
  <si>
    <t>369.97492856099262</t>
  </si>
  <si>
    <t>371.78913794123724</t>
  </si>
  <si>
    <t>374.91751946478263</t>
  </si>
  <si>
    <t>378.05457819451084</t>
  </si>
  <si>
    <t>381.19978650649324</t>
  </si>
  <si>
    <t>384.35316632594072</t>
  </si>
  <si>
    <t>387.51488924239106</t>
  </si>
  <si>
    <t>390.68446671688491</t>
  </si>
  <si>
    <t>393.86094515330592</t>
  </si>
  <si>
    <t>397.04331017394981</t>
  </si>
  <si>
    <t>400.23044968598367</t>
  </si>
  <si>
    <t>403.20144124085067</t>
  </si>
  <si>
    <t>406.15762362428802</t>
  </si>
  <si>
    <t>409.0841596523627</t>
  </si>
  <si>
    <t>411.98217199621081</t>
  </si>
  <si>
    <t>414.85250653725365</t>
  </si>
  <si>
    <t>417.69581752403445</t>
  </si>
  <si>
    <t>420.51260311612054</t>
  </si>
  <si>
    <t>423.30321314759931</t>
  </si>
  <si>
    <t>426.06786870109113</t>
  </si>
  <si>
    <t>428.80671171315169</t>
  </si>
  <si>
    <t>431.51975602076772</t>
  </si>
  <si>
    <t>300.09457218502831</t>
  </si>
  <si>
    <t>305.01292711891404</t>
  </si>
  <si>
    <t>309.90978706217322</t>
  </si>
  <si>
    <t>314.81171431013325</t>
  </si>
  <si>
    <t>318.43650188916013</t>
  </si>
  <si>
    <t>322.46653724725644</t>
  </si>
  <si>
    <t>329.02515294960301</t>
  </si>
  <si>
    <t>335.57525063040032</t>
  </si>
  <si>
    <t>342.74858594840208</t>
  </si>
  <si>
    <t>356.2379457657359</t>
  </si>
  <si>
    <t>370.47882701884151</t>
  </si>
  <si>
    <t>384.14219688756884</t>
  </si>
  <si>
    <t>397.87134466629976</t>
  </si>
  <si>
    <t>411.51761283866699</t>
  </si>
  <si>
    <t>425.2016947880972</t>
  </si>
  <si>
    <t>440.54045147469498</t>
  </si>
  <si>
    <t>454.40572169547499</t>
  </si>
  <si>
    <t>468.24376289060945</t>
  </si>
  <si>
    <t>481.881706923043</t>
  </si>
  <si>
    <t>495.50882279087136</t>
  </si>
  <si>
    <t>508.62947922656349</t>
  </si>
  <si>
    <t>515.97113152117117</t>
  </si>
  <si>
    <t>523.32394239938128</t>
  </si>
  <si>
    <t>530.52611896783753</t>
  </si>
  <si>
    <t>537.72845589175688</t>
  </si>
  <si>
    <t>544.92812411174964</t>
  </si>
  <si>
    <t>548.0204318338242</t>
  </si>
  <si>
    <t>551.05539382112181</t>
  </si>
  <si>
    <t>554.03017342348869</t>
  </si>
  <si>
    <t>556.94200327385192</t>
  </si>
  <si>
    <t>559.50890701791877</t>
  </si>
  <si>
    <t>560.75257464727429</t>
  </si>
  <si>
    <t>561.88445789536263</t>
  </si>
  <si>
    <t>562.90651300598074</t>
  </si>
  <si>
    <t>563.82015058209618</t>
  </si>
  <si>
    <t>564.6263665512256</t>
  </si>
  <si>
    <t>565.3258231603271</t>
  </si>
  <si>
    <t>565.91888272346785</t>
  </si>
  <si>
    <t>566.40564234867543</t>
  </si>
  <si>
    <t>566.78601615908497</t>
  </si>
  <si>
    <t>567.05969195714817</t>
  </si>
  <si>
    <t>300.09457218502848</t>
  </si>
  <si>
    <t>309.90978706217345</t>
  </si>
  <si>
    <t>317.52329360915786</t>
  </si>
  <si>
    <t>320.63747047333669</t>
  </si>
  <si>
    <t>323.82982786809214</t>
  </si>
  <si>
    <t>327.00502824162464</t>
  </si>
  <si>
    <t>330.79557613112263</t>
  </si>
  <si>
    <t>335.39197611805071</t>
  </si>
  <si>
    <t>340.64914464269179</t>
  </si>
  <si>
    <t>345.24047169809171</t>
  </si>
  <si>
    <t>349.81283859033431</t>
  </si>
  <si>
    <t>354.22156999809658</t>
  </si>
  <si>
    <t>358.59150882235195</t>
  </si>
  <si>
    <t>364.54472635029418</t>
  </si>
  <si>
    <t>368.96084019998625</t>
  </si>
  <si>
    <t>373.29438300227054</t>
  </si>
  <si>
    <t>377.38194188982027</t>
  </si>
  <si>
    <t>381.4098979047987</t>
  </si>
  <si>
    <t>384.87754194486524</t>
  </si>
  <si>
    <t>389.01462668052346</t>
  </si>
  <si>
    <t>393.13686539190326</t>
  </si>
  <si>
    <t>397.08393112855629</t>
  </si>
  <si>
    <t>401.0077510147047</t>
  </si>
  <si>
    <t>404.90698793796167</t>
  </si>
  <si>
    <t>408.77959133395888</t>
  </si>
  <si>
    <t>412.62309096373633</t>
  </si>
  <si>
    <t>416.43490631637746</t>
  </si>
  <si>
    <t>420.21237933950329</t>
  </si>
  <si>
    <t>423.73451411021415</t>
  </si>
  <si>
    <t>427.30337946062099</t>
  </si>
  <si>
    <t>430.79056534302782</t>
  </si>
  <si>
    <t>434.19695037561058</t>
  </si>
  <si>
    <t>437.52286075495738</t>
  </si>
  <si>
    <t>440.76819713083995</t>
  </si>
  <si>
    <t>443.93251592018959</t>
  </si>
  <si>
    <t>447.01506330522136</t>
  </si>
  <si>
    <t>450.01480846301649</t>
  </si>
  <si>
    <t>452.93052464969344</t>
  </si>
  <si>
    <t>455.760748164951</t>
  </si>
  <si>
    <t>Transportation</t>
  </si>
  <si>
    <t>1.0100000000000003E-3</t>
  </si>
  <si>
    <t>1.0200999999999999E-3</t>
  </si>
  <si>
    <t>1.0303010000000002E-3</t>
  </si>
  <si>
    <t>1.0406040100000001E-3</t>
  </si>
  <si>
    <t>1.0462015001934332E-3</t>
  </si>
  <si>
    <t>1.0518068797897347E-3</t>
  </si>
  <si>
    <t>1.0574197468279428E-3</t>
  </si>
  <si>
    <t>1.0630396905189363E-3</t>
  </si>
  <si>
    <t>1.0686662911090666E-3</t>
  </si>
  <si>
    <t>1.0742991197419478E-3</t>
  </si>
  <si>
    <t>1.0799377383183758E-3</t>
  </si>
  <si>
    <t>1.0855816993543582E-3</t>
  </si>
  <si>
    <t>1.0912305458372284E-3</t>
  </si>
  <si>
    <t>1.0968838110798206E-3</t>
  </si>
  <si>
    <t>1.1025410185726808E-3</t>
  </si>
  <si>
    <t>1.1082016818342898E-3</t>
  </si>
  <si>
    <t>1.1138653042592746E-3</t>
  </si>
  <si>
    <t>1.119531378964575E-3</t>
  </si>
  <si>
    <t>1.1251993886335556E-3</t>
  </si>
  <si>
    <t>1.1308688053580196E-3</t>
  </si>
  <si>
    <t>1.1365390904781096E-3</t>
  </si>
  <si>
    <t>1.1422096944200652E-3</t>
  </si>
  <si>
    <t>1.1478800565318118E-3</t>
  </si>
  <si>
    <t>1.1535496049163521E-3</t>
  </si>
  <si>
    <t>1.1592177562629298E-3</t>
  </si>
  <si>
    <t>1.1648839156759476E-3</t>
  </si>
  <si>
    <t>1.1705474765015993E-3</t>
  </si>
  <si>
    <t>1.1762078201521958E-3</t>
  </si>
  <si>
    <t>1.1818643159281546E-3</t>
  </si>
  <si>
    <t>1.1875163208376175E-3</t>
  </si>
  <si>
    <t>1.1931631794136772E-3</t>
  </si>
  <si>
    <t>1.1988042235291736E-3</t>
  </si>
  <si>
    <t>1.2044387722090386E-3</t>
  </si>
  <si>
    <t>1.2100661314401479E-3</t>
  </si>
  <si>
    <t>1.215685593978659E-3</t>
  </si>
  <si>
    <t>1.2212964391547958E-3</t>
  </si>
  <si>
    <t>1.2268979326750581E-3</t>
  </si>
  <si>
    <t>1.2324893264218093E-3</t>
  </si>
  <si>
    <t>1.2380698582502292E-3</t>
  </si>
  <si>
    <t>1.2436387517825742E-3</t>
  </si>
  <si>
    <t>1.2491952161997417E-3</t>
  </si>
  <si>
    <t>1.0421886411356288E-3</t>
  </si>
  <si>
    <t>1.0437009044929704E-3</t>
  </si>
  <si>
    <t>1.0451391942533446E-3</t>
  </si>
  <si>
    <t>1.0465018797184771E-3</t>
  </si>
  <si>
    <t>1.0477873049734871E-3</t>
  </si>
  <si>
    <t>1.0489937885456255E-3</t>
  </si>
  <si>
    <t>1.0501196230587092E-3</t>
  </si>
  <si>
    <t>1.0511630748831998E-3</t>
  </si>
  <si>
    <t>1.0521223837818747E-3</t>
  </si>
  <si>
    <t>1.052995762551035E-3</t>
  </si>
  <si>
    <t>1.0537813966571999E-3</t>
  </si>
  <si>
    <t>1.0544774438692331E-3</t>
  </si>
  <si>
    <t>1.0550820338858411E-3</t>
  </si>
  <si>
    <t>1.0555932679583943E-3</t>
  </si>
  <si>
    <t>1.0560092185090103E-3</t>
  </si>
  <si>
    <t>1.0563279287438428E-3</t>
  </si>
  <si>
    <t>1.0565474122615208E-3</t>
  </si>
  <si>
    <t>1.0566656526566779E-3</t>
  </si>
  <si>
    <t>1.0566806031185121E-3</t>
  </si>
  <si>
    <t>1.0565901860243175E-3</t>
  </si>
  <si>
    <t>1.0563922925279272E-3</t>
  </si>
  <si>
    <t>1.0560847821430065E-3</t>
  </si>
  <si>
    <t>1.0556654823211345E-3</t>
  </si>
  <si>
    <t>1.0551321880246105E-3</t>
  </si>
  <si>
    <t>1.0544826612939246E-3</t>
  </si>
  <si>
    <t>1.053714630809822E-3</t>
  </si>
  <si>
    <t>1.0528257914499083E-3</t>
  </si>
  <si>
    <t>1.0518138038397152E-3</t>
  </si>
  <si>
    <t>1.0506762938981731E-3</t>
  </si>
  <si>
    <t>1.0494108523774162E-3</t>
  </si>
  <si>
    <t>1.0480150343968545E-3</t>
  </si>
  <si>
    <t>1.0464863589714438E-3</t>
  </si>
  <si>
    <t>1.0448223085340854E-3</t>
  </si>
  <si>
    <t>1.0430203284520821E-3</t>
  </si>
  <si>
    <t>1.0410778265375858E-3</t>
  </si>
  <si>
    <t>1.0389921725519541E-3</t>
  </si>
  <si>
    <t>1.0367606977039561E-3</t>
  </si>
  <si>
    <t>351.53721462331123</t>
  </si>
  <si>
    <t>364.06093572128935</t>
  </si>
  <si>
    <t>376.33682104747885</t>
  </si>
  <si>
    <t>388.13298354688277</t>
  </si>
  <si>
    <t>399.74130121850936</t>
  </si>
  <si>
    <t>411.13903427555562</t>
  </si>
  <si>
    <t>422.63237216354611</t>
  </si>
  <si>
    <t>434.27862895749269</t>
  </si>
  <si>
    <t>446.12166095518802</t>
  </si>
  <si>
    <t>458.16881899505051</t>
  </si>
  <si>
    <t>470.41382168825902</t>
  </si>
  <si>
    <t>482.82202701288372</t>
  </si>
  <si>
    <t>495.34658146140305</t>
  </si>
  <si>
    <t>507.96225043883885</t>
  </si>
  <si>
    <t>520.65559271494374</t>
  </si>
  <si>
    <t>533.39816854062929</t>
  </si>
  <si>
    <t>546.1166178818761</t>
  </si>
  <si>
    <t>558.75821235650369</t>
  </si>
  <si>
    <t>571.27936676720287</t>
  </si>
  <si>
    <t>583.86195191318075</t>
  </si>
  <si>
    <t>596.65960596491084</t>
  </si>
  <si>
    <t>609.68284514699167</t>
  </si>
  <si>
    <t>622.9346374439267</t>
  </si>
  <si>
    <t>636.41804620847677</t>
  </si>
  <si>
    <t>650.14257867772687</t>
  </si>
  <si>
    <t>664.11040100605385</t>
  </si>
  <si>
    <t>678.32134745484711</t>
  </si>
  <si>
    <t>692.77966841234172</t>
  </si>
  <si>
    <t>707.48874690910884</t>
  </si>
  <si>
    <t>722.45456475461333</t>
  </si>
  <si>
    <t>736.66957763175697</t>
  </si>
  <si>
    <t>751.01739689419321</t>
  </si>
  <si>
    <t>765.50167177057313</t>
  </si>
  <si>
    <t>780.12650525048548</t>
  </si>
  <si>
    <t>794.89525892970721</t>
  </si>
  <si>
    <t>809.81121944828919</t>
  </si>
  <si>
    <t>824.87742464264068</t>
  </si>
  <si>
    <t>840.09643801402854</t>
  </si>
  <si>
    <t>855.47059365933501</t>
  </si>
  <si>
    <t>871.00230505829279</t>
  </si>
  <si>
    <t>886.69297438601041</t>
  </si>
  <si>
    <t>395.11685540698875</t>
  </si>
  <si>
    <t>401.62626700618409</t>
  </si>
  <si>
    <t>407.96408706052608</t>
  </si>
  <si>
    <t>414.18165487939183</t>
  </si>
  <si>
    <t>420.31497693903287</t>
  </si>
  <si>
    <t>426.36405907173884</t>
  </si>
  <si>
    <t>432.31603918470717</t>
  </si>
  <si>
    <t>438.13261197812528</t>
  </si>
  <si>
    <t>443.76613712070514</t>
  </si>
  <si>
    <t>449.19026005845973</t>
  </si>
  <si>
    <t>454.39008630986376</t>
  </si>
  <si>
    <t>459.33842886937913</t>
  </si>
  <si>
    <t>463.97125772820425</t>
  </si>
  <si>
    <t>468.24522773035619</t>
  </si>
  <si>
    <t>472.1269908484</t>
  </si>
  <si>
    <t>475.76891287952941</t>
  </si>
  <si>
    <t>479.29226142077971</t>
  </si>
  <si>
    <t>482.69789137107284</t>
  </si>
  <si>
    <t>485.98028268417806</t>
  </si>
  <si>
    <t>489.13385114466053</t>
  </si>
  <si>
    <t>492.15774797650994</t>
  </si>
  <si>
    <t>495.04521272768898</t>
  </si>
  <si>
    <t>497.78767362278575</t>
  </si>
  <si>
    <t>500.37975569138939</t>
  </si>
  <si>
    <t>502.81527079076875</t>
  </si>
  <si>
    <t>505.08969066416387</t>
  </si>
  <si>
    <t>506.50148158411622</t>
  </si>
  <si>
    <t>507.67391001639135</t>
  </si>
  <si>
    <t>508.60478685088395</t>
  </si>
  <si>
    <t>509.29205014067162</t>
  </si>
  <si>
    <t>509.73297259454773</t>
  </si>
  <si>
    <t>509.92462404491647</t>
  </si>
  <si>
    <t>509.86376835319402</t>
  </si>
  <si>
    <t>509.54674105007501</t>
  </si>
  <si>
    <t>508.96962248010453</t>
  </si>
  <si>
    <t>508.12843117703108</t>
  </si>
  <si>
    <t>507.01849576207434</t>
  </si>
  <si>
    <t>0.47179199728286797</t>
  </si>
  <si>
    <t>0.94824459448111398</t>
  </si>
  <si>
    <t>1.4288719535576813</t>
  </si>
  <si>
    <t>1.9131657413177001</t>
  </si>
  <si>
    <t>2.4006232197708397</t>
  </si>
  <si>
    <t>2.8907532366685453</t>
  </si>
  <si>
    <t>3.3830823879090133</t>
  </si>
  <si>
    <t>6.3398769137729465</t>
  </si>
  <si>
    <t>9.3121062321803745</t>
  </si>
  <si>
    <t>12.297218130301053</t>
  </si>
  <si>
    <t>15.292740415815601</t>
  </si>
  <si>
    <t>18.296253074224012</t>
  </si>
  <si>
    <t>21.305433160885137</t>
  </si>
  <si>
    <t>24.317954865136784</t>
  </si>
  <si>
    <t>27.331581666228772</t>
  </si>
  <si>
    <t>30.344079852721357</t>
  </si>
  <si>
    <t>33.353285441915084</t>
  </si>
  <si>
    <t>35.866512042457586</t>
  </si>
  <si>
    <t>38.372438933708558</t>
  </si>
  <si>
    <t>40.86944573859715</t>
  </si>
  <si>
    <t>43.355936407464299</t>
  </si>
  <si>
    <t>45.83031848708125</t>
  </si>
  <si>
    <t>45.792513213213297</t>
  </si>
  <si>
    <t>45.744598826960029</t>
  </si>
  <si>
    <t>45.686807910556503</t>
  </si>
  <si>
    <t>45.619234790350248</t>
  </si>
  <si>
    <t>45.541943164418846</t>
  </si>
  <si>
    <t>45.454971774964193</t>
  </si>
  <si>
    <t>45.358302359123527</t>
  </si>
  <si>
    <t>45.251873012350607</t>
  </si>
  <si>
    <t>45.135627631016973</t>
  </si>
  <si>
    <t>45.009399894059307</t>
  </si>
  <si>
    <t>0.21676929604888534</t>
  </si>
  <si>
    <t>0.43567994881564703</t>
  </si>
  <si>
    <t>0.65650873541839438</t>
  </si>
  <si>
    <t>0.87902209736218662</t>
  </si>
  <si>
    <t>1.1029890469217376</t>
  </si>
  <si>
    <t>1.3281839195504133</t>
  </si>
  <si>
    <t>1.5543892052554928</t>
  </si>
  <si>
    <t>2.8368480643607024</t>
  </si>
  <si>
    <t>4.1259631383328186</t>
  </si>
  <si>
    <t>5.4206283659103267</t>
  </si>
  <si>
    <t>6.719772396701714</t>
  </si>
  <si>
    <t>8.0223466158489369</t>
  </si>
  <si>
    <t>9.3273446945195868</t>
  </si>
  <si>
    <t>10.633758927434226</t>
  </si>
  <si>
    <t>11.940620515894897</t>
  </si>
  <si>
    <t>13.24696168705845</t>
  </si>
  <si>
    <t>14.55184494856891</t>
  </si>
  <si>
    <t>15.854351557664558</t>
  </si>
  <si>
    <t>17.153588096178609</t>
  </si>
  <si>
    <t>18.448706243376908</t>
  </si>
  <si>
    <t>19.738872282073828</t>
  </si>
  <si>
    <t>21.023257613447466</t>
  </si>
  <si>
    <t>22.301092598883027</t>
  </si>
  <si>
    <t>23.571597783540433</t>
  </si>
  <si>
    <t>24.83404086869141</t>
  </si>
  <si>
    <t>26.087636448600641</t>
  </si>
  <si>
    <t>27.331591482652293</t>
  </si>
  <si>
    <t>28.565103947980322</t>
  </si>
  <si>
    <t>29.787338247753553</t>
  </si>
  <si>
    <t>30.997427099759648</t>
  </si>
  <si>
    <t>32.194500513756246</t>
  </si>
  <si>
    <t>33.377599981898378</t>
  </si>
  <si>
    <t>2.8365595703865418E-2</t>
  </si>
  <si>
    <t>5.1195870535605537E-2</t>
  </si>
  <si>
    <t>8.0561446915842161E-2</t>
  </si>
  <si>
    <t>0.11760375849258121</t>
  </si>
  <si>
    <t>0.16367013955968279</t>
  </si>
  <si>
    <t>0.22336135287004452</t>
  </si>
  <si>
    <t>0.29698232079054404</t>
  </si>
  <si>
    <t>0.38743989467782219</t>
  </si>
  <si>
    <t>0.49874514257405123</t>
  </si>
  <si>
    <t>0.63555079805272441</t>
  </si>
  <si>
    <t>0.80357272937339952</t>
  </si>
  <si>
    <t>1.0097015369934583</t>
  </si>
  <si>
    <t>1.2620371634578811</t>
  </si>
  <si>
    <t>1.569488649094102</t>
  </si>
  <si>
    <t>1.9406802225604858</t>
  </si>
  <si>
    <t>2.3834552491074565</t>
  </si>
  <si>
    <t>2.9054208305367828</t>
  </si>
  <si>
    <t>3.5144023112705414</t>
  </si>
  <si>
    <t>4.2183513936362118</t>
  </si>
  <si>
    <t>5.0257355666413623</t>
  </si>
  <si>
    <t>5.9440757257279468</t>
  </si>
  <si>
    <t>6.9751614799097368</t>
  </si>
  <si>
    <t>8.1107598745075098</t>
  </si>
  <si>
    <t>9.3346054630871915</t>
  </si>
  <si>
    <t>10.628531098962497</t>
  </si>
  <si>
    <t>11.975781288605043</t>
  </si>
  <si>
    <t>13.360921755415983</t>
  </si>
  <si>
    <t>14.769247744932731</t>
  </si>
  <si>
    <t>16.186359255805534</t>
  </si>
  <si>
    <t>17.597712943451626</t>
  </si>
  <si>
    <t>18.980619609254411</t>
  </si>
  <si>
    <t>20.325074080533746</t>
  </si>
  <si>
    <t>21.616361511556796</t>
  </si>
  <si>
    <t>22.8419993279769</t>
  </si>
  <si>
    <t>23.992785169246734</t>
  </si>
  <si>
    <t>25.063094298605627</t>
  </si>
  <si>
    <t>26.050239142291396</t>
  </si>
  <si>
    <t>26.95354777086375</t>
  </si>
  <si>
    <t>27.773734723012776</t>
  </si>
  <si>
    <t>28.512635075523537</t>
  </si>
  <si>
    <t>29.173032087260097</t>
  </si>
  <si>
    <t>0.10580145695014956</t>
  </si>
  <si>
    <t>0.22375386123754626</t>
  </si>
  <si>
    <t>0.45765329012619893</t>
  </si>
  <si>
    <t>0.82996927803668585</t>
  </si>
  <si>
    <t>1.4076969273291069</t>
  </si>
  <si>
    <t>2.2914371735816115</t>
  </si>
  <si>
    <t>3.5910154453603802</t>
  </si>
  <si>
    <t>5.43781052943101</t>
  </si>
  <si>
    <t>7.9815266666939912</t>
  </si>
  <si>
    <t>11.832837853549245</t>
  </si>
  <si>
    <t>16.671070090107197</t>
  </si>
  <si>
    <t>22.592613746734873</t>
  </si>
  <si>
    <t>29.588134570502877</t>
  </si>
  <si>
    <t>37.537102844958739</t>
  </si>
  <si>
    <t>46.274072039181128</t>
  </si>
  <si>
    <t>55.655510425743607</t>
  </si>
  <si>
    <t>68.107142794887139</t>
  </si>
  <si>
    <t>80.93697560861041</t>
  </si>
  <si>
    <t>93.96241794710312</t>
  </si>
  <si>
    <t>107.07485980434757</t>
  </si>
  <si>
    <t>120.13185358690096</t>
  </si>
  <si>
    <t>133.00552995063148</t>
  </si>
  <si>
    <t>145.49154540300941</t>
  </si>
  <si>
    <t>157.46158619354628</t>
  </si>
  <si>
    <t>168.83250917436396</t>
  </si>
  <si>
    <t>179.55245206731109</t>
  </si>
  <si>
    <t>189.12802173118399</t>
  </si>
  <si>
    <t>198.00292822330013</t>
  </si>
  <si>
    <t>206.18869784387803</t>
  </si>
  <si>
    <t>213.71772866347067</t>
  </si>
  <si>
    <t>220.43940489047122</t>
  </si>
  <si>
    <t>223.63092897660479</t>
  </si>
  <si>
    <t>226.28461517059031</t>
  </si>
  <si>
    <t>228.49484858096841</t>
  </si>
  <si>
    <t>230.35595491411635</t>
  </si>
  <si>
    <t>231.95088061641513</t>
  </si>
  <si>
    <t>233.34565447577691</t>
  </si>
  <si>
    <t>234.59220536168851</t>
  </si>
  <si>
    <t>235.72675836904114</t>
  </si>
  <si>
    <t>236.77556241174725</t>
  </si>
  <si>
    <t>237.75926235106573</t>
  </si>
  <si>
    <t>5.839274885308033E-2</t>
  </si>
  <si>
    <t>0.10590875389866146</t>
  </si>
  <si>
    <t>0.21178636471143081</t>
  </si>
  <si>
    <t>0.34791332501883959</t>
  </si>
  <si>
    <t>0.52135667203132563</t>
  </si>
  <si>
    <t>0.75279651403456194</t>
  </si>
  <si>
    <t>1.0450615024346499</t>
  </si>
  <si>
    <t>1.4114363155241156</t>
  </si>
  <si>
    <t>1.8689075635414503</t>
  </si>
  <si>
    <t>2.6498163967980379</t>
  </si>
  <si>
    <t>3.5707290826994584</t>
  </si>
  <si>
    <t>4.6677569342759346</t>
  </si>
  <si>
    <t>5.9810238289829325</t>
  </si>
  <si>
    <t>7.554398355439381</t>
  </si>
  <si>
    <t>9.4365677755973927</t>
  </si>
  <si>
    <t>11.687206422044351</t>
  </si>
  <si>
    <t>15.472826852121205</t>
  </si>
  <si>
    <t>19.792354364770283</t>
  </si>
  <si>
    <t>24.720636721896636</t>
  </si>
  <si>
    <t>30.33658231671788</t>
  </si>
  <si>
    <t>36.696805624560241</t>
  </si>
  <si>
    <t>43.806662971027151</t>
  </si>
  <si>
    <t>51.615152951812554</t>
  </si>
  <si>
    <t>60.032435071958005</t>
  </si>
  <si>
    <t>68.962244376704575</t>
  </si>
  <si>
    <t>78.30895717104346</t>
  </si>
  <si>
    <t>87.970329668505613</t>
  </si>
  <si>
    <t>97.8391715455314</t>
  </si>
  <si>
    <t>107.81017758115932</t>
  </si>
  <si>
    <t>117.78592896175408</t>
  </si>
  <si>
    <t>127.51146492618861</t>
  </si>
  <si>
    <t>137.04275772233021</t>
  </si>
  <si>
    <t>146.30630579950014</t>
  </si>
  <si>
    <t>155.24102557952708</t>
  </si>
  <si>
    <t>163.80199914403312</t>
  </si>
  <si>
    <t>171.95783461929187</t>
  </si>
  <si>
    <t>179.68541966003289</t>
  </si>
  <si>
    <t>186.96506459886163</t>
  </si>
  <si>
    <t>193.78120316706253</t>
  </si>
  <si>
    <t>200.13814069981674</t>
  </si>
  <si>
    <t>206.0194541601756</t>
  </si>
  <si>
    <t>18.196748730252391</t>
  </si>
  <si>
    <t>18.378290176068401</t>
  </si>
  <si>
    <t>18.561679594088154</t>
  </si>
  <si>
    <t>18.746875419652529</t>
  </si>
  <si>
    <t>18.847314455928135</t>
  </si>
  <si>
    <t>18.947861451094678</t>
  </si>
  <si>
    <t>19.048553681374791</t>
  </si>
  <si>
    <t>19.149329809433006</t>
  </si>
  <si>
    <t>19.250189265815806</t>
  </si>
  <si>
    <t>19.351123409268453</t>
  </si>
  <si>
    <t>19.452123282296654</t>
  </si>
  <si>
    <t>19.553180314104445</t>
  </si>
  <si>
    <t>19.654284386091717</t>
  </si>
  <si>
    <t>19.755427509462116</t>
  </si>
  <si>
    <t>19.856602385826115</t>
  </si>
  <si>
    <t>19.957801867719734</t>
  </si>
  <si>
    <t>20.059019033149664</t>
  </si>
  <si>
    <t>20.160247683433571</t>
  </si>
  <si>
    <t>20.261480707277467</t>
  </si>
  <si>
    <t>20.36271068493965</t>
  </si>
  <si>
    <t>20.463929551785547</t>
  </si>
  <si>
    <t>20.565129607805467</t>
  </si>
  <si>
    <t>20.666302253843227</t>
  </si>
  <si>
    <t>20.767438997289105</t>
  </si>
  <si>
    <t>20.86853094722855</t>
  </si>
  <si>
    <t>20.969568815550087</t>
  </si>
  <si>
    <t>21.07054324368865</t>
  </si>
  <si>
    <t>21.171444471314327</t>
  </si>
  <si>
    <t>21.27226306259422</t>
  </si>
  <si>
    <t>21.372988766018981</t>
  </si>
  <si>
    <t>21.473611323247553</t>
  </si>
  <si>
    <t>21.574120380217664</t>
  </si>
  <si>
    <t>21.674505006104589</t>
  </si>
  <si>
    <t>21.774754326290502</t>
  </si>
  <si>
    <t>21.874856651623883</t>
  </si>
  <si>
    <t>21.974800188554262</t>
  </si>
  <si>
    <t>22.07457256790148</t>
  </si>
  <si>
    <t>22.174160926442735</t>
  </si>
  <si>
    <t>22.273551909531122</t>
  </si>
  <si>
    <t>22.372731673666408</t>
  </si>
  <si>
    <t>22.47168581342671</t>
  </si>
  <si>
    <t>18.775022821366555</t>
  </si>
  <si>
    <t>18.801835693134436</t>
  </si>
  <si>
    <t>18.827329550034406</t>
  </si>
  <si>
    <t>18.851421842149673</t>
  </si>
  <si>
    <t>18.87409016160327</t>
  </si>
  <si>
    <t>18.895303816853556</t>
  </si>
  <si>
    <t>18.915031528303544</t>
  </si>
  <si>
    <t>18.933242108764155</t>
  </si>
  <si>
    <t>18.949902583561119</t>
  </si>
  <si>
    <t>18.964981746215194</t>
  </si>
  <si>
    <t>18.978448731178126</t>
  </si>
  <si>
    <t>18.990272478099868</t>
  </si>
  <si>
    <t>19.000421790967302</t>
  </si>
  <si>
    <t>19.008865794086585</t>
  </si>
  <si>
    <t>19.015572372031937</t>
  </si>
  <si>
    <t>19.020508744710401</t>
  </si>
  <si>
    <t>19.023641152145235</t>
  </si>
  <si>
    <t>19.024935793452673</t>
  </si>
  <si>
    <t>19.024357645693911</t>
  </si>
  <si>
    <t>19.021871395799664</t>
  </si>
  <si>
    <t>19.017440968211417</t>
  </si>
  <si>
    <t>19.01102952507722</t>
  </si>
  <si>
    <t>19.002599760067493</t>
  </si>
  <si>
    <t>18.992113592450785</t>
  </si>
  <si>
    <t>18.979532814113995</t>
  </si>
  <si>
    <t>18.964818059092359</t>
  </si>
  <si>
    <t>18.947929526115132</t>
  </si>
  <si>
    <t>18.928826889522917</t>
  </si>
  <si>
    <t>18.907468870438333</t>
  </si>
  <si>
    <t>18.883813788479365</t>
  </si>
  <si>
    <t>18.85781879766218</t>
  </si>
  <si>
    <t>18.829440503699384</t>
  </si>
  <si>
    <t>18.798634553088355</t>
  </si>
  <si>
    <t>18.765355704778102</t>
  </si>
  <si>
    <t>18.729557832882868</t>
  </si>
  <si>
    <t>18.691193929287053</t>
  </si>
  <si>
    <t>18.650216043404342</t>
  </si>
  <si>
    <t>18.775925092342312</t>
  </si>
  <si>
    <t>18.952602693352013</t>
  </si>
  <si>
    <t>19.048691366399513</t>
  </si>
  <si>
    <t>19.085995072460019</t>
  </si>
  <si>
    <t>19.102863694700023</t>
  </si>
  <si>
    <t>19.13048110675096</t>
  </si>
  <si>
    <t>19.215741381698937</t>
  </si>
  <si>
    <t>19.403730730927407</t>
  </si>
  <si>
    <t>19.742483508404259</t>
  </si>
  <si>
    <t>20.263437718633792</t>
  </si>
  <si>
    <t>20.970551376071406</t>
  </si>
  <si>
    <t>21.822961784102507</t>
  </si>
  <si>
    <t>22.734699074946874</t>
  </si>
  <si>
    <t>23.606723323421168</t>
  </si>
  <si>
    <t>24.363969513593272</t>
  </si>
  <si>
    <t>24.965323100795704</t>
  </si>
  <si>
    <t>25.39649211499648</t>
  </si>
  <si>
    <t>25.663997460760783</t>
  </si>
  <si>
    <t>25.782409937905484</t>
  </si>
  <si>
    <t>25.775566688943169</t>
  </si>
  <si>
    <t>25.675515259717677</t>
  </si>
  <si>
    <t>25.513072679149005</t>
  </si>
  <si>
    <t>25.308457518788437</t>
  </si>
  <si>
    <t>25.071729119327731</t>
  </si>
  <si>
    <t>24.809737678853516</t>
  </si>
  <si>
    <t>24.528568720009329</t>
  </si>
  <si>
    <t>24.233913782850546</t>
  </si>
  <si>
    <t>23.931479142774624</t>
  </si>
  <si>
    <t>23.627060202382527</t>
  </si>
  <si>
    <t>23.326743583709604</t>
  </si>
  <si>
    <t>23.025277944044646</t>
  </si>
  <si>
    <t>22.739942904163556</t>
  </si>
  <si>
    <t>22.476517311198798</t>
  </si>
  <si>
    <t>22.23943893501308</t>
  </si>
  <si>
    <t>22.031355721218038</t>
  </si>
  <si>
    <t>21.853273107478763</t>
  </si>
  <si>
    <t>21.705062677318374</t>
  </si>
  <si>
    <t>21.58600169178748</t>
  </si>
  <si>
    <t>21.495085851091979</t>
  </si>
  <si>
    <t>21.431067579808396</t>
  </si>
  <si>
    <t>21.392330295505538</t>
  </si>
  <si>
    <t>18.741976683802196</t>
  </si>
  <si>
    <t>18.869504785293515</t>
  </si>
  <si>
    <t>18.880121396373212</t>
  </si>
  <si>
    <t>18.780889590317134</t>
  </si>
  <si>
    <t>18.591173050796417</t>
  </si>
  <si>
    <t>18.320091214861275</t>
  </si>
  <si>
    <t>17.9900990659015</t>
  </si>
  <si>
    <t>17.625672141376594</t>
  </si>
  <si>
    <t>17.259890118919134</t>
  </si>
  <si>
    <t>16.922739038242234</t>
  </si>
  <si>
    <t>16.628259973770515</t>
  </si>
  <si>
    <t>16.354538248504156</t>
  </si>
  <si>
    <t>16.039221216356072</t>
  </si>
  <si>
    <t>15.609156120462734</t>
  </si>
  <si>
    <t>15.018776037382997</t>
  </si>
  <si>
    <t>14.25910493795115</t>
  </si>
  <si>
    <t>13.34326459656711</t>
  </si>
  <si>
    <t>12.303911628963057</t>
  </si>
  <si>
    <t>11.171337378226724</t>
  </si>
  <si>
    <t>9.972312603445836</t>
  </si>
  <si>
    <t>8.7504819081619214</t>
  </si>
  <si>
    <t>7.5449749638271966</t>
  </si>
  <si>
    <t>6.3964034963439191</t>
  </si>
  <si>
    <t>5.330441741180433</t>
  </si>
  <si>
    <t>4.3646829071322522</t>
  </si>
  <si>
    <t>3.5102654342418891</t>
  </si>
  <si>
    <t>2.7723421128242896</t>
  </si>
  <si>
    <t>2.1525724063091038</t>
  </si>
  <si>
    <t>1.6467127576655436</t>
  </si>
  <si>
    <t>1.2462246225868765</t>
  </si>
  <si>
    <t>0.93896867974300202</t>
  </si>
  <si>
    <t>0.71499378938996561</t>
  </si>
  <si>
    <t>0.55636826594084221</t>
  </si>
  <si>
    <t>0.44843598825049624</t>
  </si>
  <si>
    <t>0.37776897313773627</t>
  </si>
  <si>
    <t>0.33309534520277601</t>
  </si>
  <si>
    <t>0.30575296054057999</t>
  </si>
  <si>
    <t>0.2895588528745226</t>
  </si>
  <si>
    <t>0.28029180111996793</t>
  </si>
  <si>
    <t>0.27512915322280579</t>
  </si>
  <si>
    <t>0.27225273844481612</t>
  </si>
  <si>
    <t>18.760519717098273</t>
  </si>
  <si>
    <t>18.916546686179124</t>
  </si>
  <si>
    <t>18.97954205376265</t>
  </si>
  <si>
    <t>18.969670143244592</t>
  </si>
  <si>
    <t>18.924190539935235</t>
  </si>
  <si>
    <t>18.873760609127377</t>
  </si>
  <si>
    <t>18.864328916498824</t>
  </si>
  <si>
    <t>18.939416784901386</t>
  </si>
  <si>
    <t>19.144469844125204</t>
  </si>
  <si>
    <t>19.508143451397125</t>
  </si>
  <si>
    <t>20.031080170308989</t>
  </si>
  <si>
    <t>20.668559642826633</t>
  </si>
  <si>
    <t>21.330083668258666</t>
  </si>
  <si>
    <t>21.911776864810101</t>
  </si>
  <si>
    <t>22.334683890080139</t>
  </si>
  <si>
    <t>22.555472792183572</t>
  </si>
  <si>
    <t>22.557567526733305</t>
  </si>
  <si>
    <t>22.347557952402536</t>
  </si>
  <si>
    <t>21.938472025915051</t>
  </si>
  <si>
    <t>21.351461094369498</t>
  </si>
  <si>
    <t>20.616417991236048</t>
  </si>
  <si>
    <t>19.765597398595244</t>
  </si>
  <si>
    <t>18.82563164748623</t>
  </si>
  <si>
    <t>17.816109550476106</t>
  </si>
  <si>
    <t>16.753096331450053</t>
  </si>
  <si>
    <t>15.650554029234719</t>
  </si>
  <si>
    <t>14.5216460296273</t>
  </si>
  <si>
    <t>13.379779707388643</t>
  </si>
  <si>
    <t>12.238753590250942</t>
  </si>
  <si>
    <t>11.112768308167976</t>
  </si>
  <si>
    <t>10.010500365432708</t>
  </si>
  <si>
    <t>8.9522119275287277</t>
  </si>
  <si>
    <t>7.9501545843743324</t>
  </si>
  <si>
    <t>7.0135010390435415</t>
  </si>
  <si>
    <t>6.147634039767941</t>
  </si>
  <si>
    <t>5.3544607514874079</t>
  </si>
  <si>
    <t>4.6335447787954021</t>
  </si>
  <si>
    <t>3.9833317571062468</t>
  </si>
  <si>
    <t>3.4018750370938418</t>
  </si>
  <si>
    <t>2.8820258334434636</t>
  </si>
  <si>
    <t>2.4272971778501988</t>
  </si>
  <si>
    <t>677.16083887915534</t>
  </si>
  <si>
    <t>688.36268310976254</t>
  </si>
  <si>
    <t>699.41724420641208</t>
  </si>
  <si>
    <t>710.12585293706491</t>
  </si>
  <si>
    <t>720.41819777282592</t>
  </si>
  <si>
    <t>730.21112952228407</t>
  </si>
  <si>
    <t>739.54193738825404</t>
  </si>
  <si>
    <t>748.33404327059361</t>
  </si>
  <si>
    <t>756.64299943007177</t>
  </si>
  <si>
    <t>764.35291580407943</t>
  </si>
  <si>
    <t>771.33532713227339</t>
  </si>
  <si>
    <t>777.45788757145897</t>
  </si>
  <si>
    <t>782.54858610584745</t>
  </si>
  <si>
    <t>786.3860714698493</t>
  </si>
  <si>
    <t>788.71626100253002</t>
  </si>
  <si>
    <t>789.32168001704201</t>
  </si>
  <si>
    <t>788.08691192199592</t>
  </si>
  <si>
    <t>785.02206097164776</t>
  </si>
  <si>
    <t>780.17620499636962</t>
  </si>
  <si>
    <t>773.6479478337161</t>
  </si>
  <si>
    <t>765.54883570157665</t>
  </si>
  <si>
    <t>756.00444973110689</t>
  </si>
  <si>
    <t>745.20328630915765</t>
  </si>
  <si>
    <t>733.39763761286383</t>
  </si>
  <si>
    <t>720.86874070460294</t>
  </si>
  <si>
    <t>707.88498451253463</t>
  </si>
  <si>
    <t>694.6812592493053</t>
  </si>
  <si>
    <t>681.45932798139631</t>
  </si>
  <si>
    <t>668.39404378670577</t>
  </si>
  <si>
    <t>655.64117381276765</t>
  </si>
  <si>
    <t>643.18559892405301</t>
  </si>
  <si>
    <t>631.31108877135875</t>
  </si>
  <si>
    <t>620.14209096084357</t>
  </si>
  <si>
    <t>609.78403040953071</t>
  </si>
  <si>
    <t>600.31312894662153</t>
  </si>
  <si>
    <t>591.77396397485529</t>
  </si>
  <si>
    <t>584.18335176004189</t>
  </si>
  <si>
    <t>577.53884316806034</t>
  </si>
  <si>
    <t>571.82640622859651</t>
  </si>
  <si>
    <t>567.0228499088455</t>
  </si>
  <si>
    <t>563.0926474190552</t>
  </si>
  <si>
    <t>675.71343883675661</t>
  </si>
  <si>
    <t>684.87899382240687</t>
  </si>
  <si>
    <t>692.41790216994343</t>
  </si>
  <si>
    <t>697.53092524198109</t>
  </si>
  <si>
    <t>699.31033787671504</t>
  </si>
  <si>
    <t>696.8670991918716</t>
  </si>
  <si>
    <t>689.37464309114637</t>
  </si>
  <si>
    <t>676.2042968900513</t>
  </si>
  <si>
    <t>657.28527356446057</t>
  </si>
  <si>
    <t>632.22022612340834</t>
  </si>
  <si>
    <t>602.60636266907898</t>
  </si>
  <si>
    <t>569.41529071682896</t>
  </si>
  <si>
    <t>533.53520545521451</t>
  </si>
  <si>
    <t>495.70032449538917</t>
  </si>
  <si>
    <t>456.55818243053881</t>
  </si>
  <si>
    <t>416.69750752808858</t>
  </si>
  <si>
    <t>376.6244043710214</t>
  </si>
  <si>
    <t>336.79546744379326</t>
  </si>
  <si>
    <t>297.56837379370859</t>
  </si>
  <si>
    <t>259.03420184773552</t>
  </si>
  <si>
    <t>221.74729208922093</t>
  </si>
  <si>
    <t>186.10120127102195</t>
  </si>
  <si>
    <t>152.78708238850464</t>
  </si>
  <si>
    <t>122.51169648277559</t>
  </si>
  <si>
    <t>95.819639639104849</t>
  </si>
  <si>
    <t>73.665516795526614</t>
  </si>
  <si>
    <t>55.578741894977242</t>
  </si>
  <si>
    <t>41.230229077506252</t>
  </si>
  <si>
    <t>30.244675066828833</t>
  </si>
  <si>
    <t>22.119832673415775</t>
  </si>
  <si>
    <t>16.298524570143528</t>
  </si>
  <si>
    <t>12.261977230928007</t>
  </si>
  <si>
    <t>9.5411831212273128</t>
  </si>
  <si>
    <t>7.7586178200765534</t>
  </si>
  <si>
    <t>6.6246452606484345</t>
  </si>
  <si>
    <t>5.9274416653768922</t>
  </si>
  <si>
    <t>5.5184402992399928</t>
  </si>
  <si>
    <t>5.2962416234468233</t>
  </si>
  <si>
    <t>5.1914126958834022</t>
  </si>
  <si>
    <t>5.1550346343043598</t>
  </si>
  <si>
    <t>5.1530074582658374</t>
  </si>
  <si>
    <t>676.55412482658005</t>
  </si>
  <si>
    <t>686.98050865498453</t>
  </si>
  <si>
    <t>696.82454436779699</t>
  </si>
  <si>
    <t>705.85830010159339</t>
  </si>
  <si>
    <t>713.91077527059383</t>
  </si>
  <si>
    <t>720.94268319140872</t>
  </si>
  <si>
    <t>726.95440806643387</t>
  </si>
  <si>
    <t>731.82057354935057</t>
  </si>
  <si>
    <t>735.51505429297811</t>
  </si>
  <si>
    <t>737.46620188466522</t>
  </si>
  <si>
    <t>737.79637215662922</t>
  </si>
  <si>
    <t>736.24150078770231</t>
  </si>
  <si>
    <t>732.48295581392699</t>
  </si>
  <si>
    <t>726.15987079423905</t>
  </si>
  <si>
    <t>716.92412596273289</t>
  </si>
  <si>
    <t>704.51694996938602</t>
  </si>
  <si>
    <t>688.80617195200591</t>
  </si>
  <si>
    <t>669.79787355127633</t>
  </si>
  <si>
    <t>647.55187159956711</t>
  </si>
  <si>
    <t>622.18571089470743</t>
  </si>
  <si>
    <t>593.86147320074735</t>
  </si>
  <si>
    <t>562.86625906729387</t>
  </si>
  <si>
    <t>529.7235733451779</t>
  </si>
  <si>
    <t>495.12250201556333</t>
  </si>
  <si>
    <t>459.74116788477789</t>
  </si>
  <si>
    <t>424.14701724454591</t>
  </si>
  <si>
    <t>388.79592826422652</t>
  </si>
  <si>
    <t>354.0585657887861</t>
  </si>
  <si>
    <t>320.24479882927199</t>
  </si>
  <si>
    <t>287.62660573857949</t>
  </si>
  <si>
    <t>256.37710848458175</t>
  </si>
  <si>
    <t>226.81933528452436</t>
  </si>
  <si>
    <t>199.16758414978713</t>
  </si>
  <si>
    <t>173.5930751423584</t>
  </si>
  <si>
    <t>150.2044393601451</t>
  </si>
  <si>
    <t>129.03940576834972</t>
  </si>
  <si>
    <t>110.07034554686186</t>
  </si>
  <si>
    <t>93.229821200698311</t>
  </si>
  <si>
    <t>78.419722434311637</t>
  </si>
  <si>
    <t>65.289002268598225</t>
  </si>
  <si>
    <t>53.999471480813774</t>
  </si>
  <si>
    <t>702.7763571121975</t>
  </si>
  <si>
    <t>725.35681497090934</t>
  </si>
  <si>
    <t>746.28215221954133</t>
  </si>
  <si>
    <t>765.46271817237221</t>
  </si>
  <si>
    <t>783.08516052004904</t>
  </si>
  <si>
    <t>799.23507640455341</t>
  </si>
  <si>
    <t>814.55398981824976</t>
  </si>
  <si>
    <t>829.17005227955656</t>
  </si>
  <si>
    <t>843.05500022909405</t>
  </si>
  <si>
    <t>856.22131464924382</t>
  </si>
  <si>
    <t>868.62937101155603</t>
  </si>
  <si>
    <t>880.22637224745927</t>
  </si>
  <si>
    <t>890.97388137408404</t>
  </si>
  <si>
    <t>900.95731252254609</t>
  </si>
  <si>
    <t>910.33350232493194</t>
  </si>
  <si>
    <t>919.21293289797325</t>
  </si>
  <si>
    <t>927.52936782017787</t>
  </si>
  <si>
    <t>935.14494743369403</t>
  </si>
  <si>
    <t>941.84601061023488</t>
  </si>
  <si>
    <t>947.81054252854028</t>
  </si>
  <si>
    <t>953.18158088241626</t>
  </si>
  <si>
    <t>957.89065077891576</t>
  </si>
  <si>
    <t>961.94756585905986</t>
  </si>
  <si>
    <t>965.42877351874904</t>
  </si>
  <si>
    <t>968.4348951837452</t>
  </si>
  <si>
    <t>971.05814569794666</t>
  </si>
  <si>
    <t>973.39220926274231</t>
  </si>
  <si>
    <t>975.54584474527758</t>
  </si>
  <si>
    <t>977.63519250083766</t>
  </si>
  <si>
    <t>979.78775081278036</t>
  </si>
  <si>
    <t>980.98147818366067</t>
  </si>
  <si>
    <t>982.39342666602022</t>
  </si>
  <si>
    <t>984.15989293360303</t>
  </si>
  <si>
    <t>986.3833486504958</t>
  </si>
  <si>
    <t>989.1170156042424</t>
  </si>
  <si>
    <t>992.36839448781461</t>
  </si>
  <si>
    <t>996.11624640508535</t>
  </si>
  <si>
    <t>1000.3294298275378</t>
  </si>
  <si>
    <t>1004.9772552669199</t>
  </si>
  <si>
    <t>1010.0311648079452</t>
  </si>
  <si>
    <t>1015.4626313944493</t>
  </si>
  <si>
    <t>702.35302248254186</t>
  </si>
  <si>
    <t>724.15923953607842</t>
  </si>
  <si>
    <t>743.48492987968632</t>
  </si>
  <si>
    <t>760.07837098619052</t>
  </si>
  <si>
    <t>773.64737820486312</t>
  </si>
  <si>
    <t>783.87737289611437</t>
  </si>
  <si>
    <t>790.74327545307744</t>
  </si>
  <si>
    <t>793.59377563245414</t>
  </si>
  <si>
    <t>791.47505503353557</t>
  </si>
  <si>
    <t>782.34040762107088</t>
  </si>
  <si>
    <t>766.53883848875637</t>
  </si>
  <si>
    <t>743.6714390798204</t>
  </si>
  <si>
    <t>714.01989245483287</t>
  </si>
  <si>
    <t>678.60497774404166</t>
  </si>
  <si>
    <t>638.84735181385793</t>
  </si>
  <si>
    <t>596.13566940093915</t>
  </si>
  <si>
    <t>547.24075518258519</t>
  </si>
  <si>
    <t>497.39974105612652</t>
  </si>
  <si>
    <t>447.27008649497736</t>
  </si>
  <si>
    <t>397.43995338661455</t>
  </si>
  <si>
    <t>348.62257472172206</t>
  </si>
  <si>
    <t>301.26871306498833</t>
  </si>
  <si>
    <t>256.40709405082384</t>
  </si>
  <si>
    <t>214.6506027064766</t>
  </si>
  <si>
    <t>176.41066706802235</t>
  </si>
  <si>
    <t>142.87004159004965</t>
  </si>
  <si>
    <t>113.41164518627255</t>
  </si>
  <si>
    <t>87.835159575615592</t>
  </si>
  <si>
    <t>65.974429704964081</t>
  </si>
  <si>
    <t>47.53394885264089</t>
  </si>
  <si>
    <t>32.105042026716362</t>
  </si>
  <si>
    <t>24.247126254099804</t>
  </si>
  <si>
    <t>18.611681342208932</t>
  </si>
  <si>
    <t>14.725473968915567</t>
  </si>
  <si>
    <t>12.144431056268818</t>
  </si>
  <si>
    <t>10.490513585973085</t>
  </si>
  <si>
    <t>9.4677784022629261</t>
  </si>
  <si>
    <t>8.8510631439277514</t>
  </si>
  <si>
    <t>8.4884194207395911</t>
  </si>
  <si>
    <t>8.2807735925890213</t>
  </si>
  <si>
    <t>8.1630713311071723</t>
  </si>
  <si>
    <t>702.5588605902085</t>
  </si>
  <si>
    <t>724.69910793598945</t>
  </si>
  <si>
    <t>744.66012786396072</t>
  </si>
  <si>
    <t>762.45017350119349</t>
  </si>
  <si>
    <t>778.11367401456323</t>
  </si>
  <si>
    <t>791.80168048407188</t>
  </si>
  <si>
    <t>804.11947192840114</t>
  </si>
  <si>
    <t>815.1592479782679</t>
  </si>
  <si>
    <t>824.82710690944987</t>
  </si>
  <si>
    <t>832.53175548876516</t>
  </si>
  <si>
    <t>838.64764977541279</t>
  </si>
  <si>
    <t>842.96606665602758</t>
  </si>
  <si>
    <t>845.27655176897269</t>
  </si>
  <si>
    <t>845.47444202933116</t>
  </si>
  <si>
    <t>843.5109078646534</t>
  </si>
  <si>
    <t>839.26567409344773</t>
  </si>
  <si>
    <t>830.57236598787483</t>
  </si>
  <si>
    <t>818.86934426486607</t>
  </si>
  <si>
    <t>803.66748808385785</t>
  </si>
  <si>
    <t>784.81029093264556</t>
  </si>
  <si>
    <t>762.21816857331908</t>
  </si>
  <si>
    <t>735.84914147019094</t>
  </si>
  <si>
    <t>705.96273557704171</t>
  </si>
  <si>
    <t>673.00570366486772</t>
  </si>
  <si>
    <t>637.451579144996</t>
  </si>
  <si>
    <t>599.77497487181904</t>
  </si>
  <si>
    <t>560.51538662660948</t>
  </si>
  <si>
    <t>520.2776356020363</t>
  </si>
  <si>
    <t>479.67522862378524</t>
  </si>
  <si>
    <t>439.29188936913886</t>
  </si>
  <si>
    <t>399.40091439844537</t>
  </si>
  <si>
    <t>360.79897562947895</t>
  </si>
  <si>
    <t>323.91675169731428</t>
  </si>
  <si>
    <t>289.07730208405678</t>
  </si>
  <si>
    <t>256.47111261007467</t>
  </si>
  <si>
    <t>226.17871767733942</t>
  </si>
  <si>
    <t>198.21735966437984</t>
  </si>
  <si>
    <t>172.58566020612969</t>
  </si>
  <si>
    <t>149.27540388943515</t>
  </si>
  <si>
    <t>128.21487879479611</t>
  </si>
  <si>
    <t>109.42062334680945</t>
  </si>
  <si>
    <t>35.489050801372116</t>
  </si>
  <si>
    <t>36.045732864625109</t>
  </si>
  <si>
    <t>36.612255061372245</t>
  </si>
  <si>
    <t>37.181415941542973</t>
  </si>
  <si>
    <t>37.583414287127042</t>
  </si>
  <si>
    <t>37.983840917424374</t>
  </si>
  <si>
    <t>38.382248073877015</t>
  </si>
  <si>
    <t>38.776765594575942</t>
  </si>
  <si>
    <t>39.163695038678249</t>
  </si>
  <si>
    <t>39.542739644196693</t>
  </si>
  <si>
    <t>39.913596744091926</t>
  </si>
  <si>
    <t>40.276044346700118</t>
  </si>
  <si>
    <t>40.629619657143984</t>
  </si>
  <si>
    <t>40.974289535276739</t>
  </si>
  <si>
    <t>41.310145848357074</t>
  </si>
  <si>
    <t>41.637360547705036</t>
  </si>
  <si>
    <t>41.956240384728503</t>
  </si>
  <si>
    <t>42.267174528845679</t>
  </si>
  <si>
    <t>42.570492188355715</t>
  </si>
  <si>
    <t>42.866469805324009</t>
  </si>
  <si>
    <t>43.155306899276106</t>
  </si>
  <si>
    <t>43.437280962501241</t>
  </si>
  <si>
    <t>43.712518597506303</t>
  </si>
  <si>
    <t>43.981227974255631</t>
  </si>
  <si>
    <t>44.243534796269273</t>
  </si>
  <si>
    <t>44.499608267910503</t>
  </si>
  <si>
    <t>44.749610208439087</t>
  </si>
  <si>
    <t>44.993717324473131</t>
  </si>
  <si>
    <t>45.232165069477226</t>
  </si>
  <si>
    <t>45.465161533424684</t>
  </si>
  <si>
    <t>45.692875109590283</t>
  </si>
  <si>
    <t>45.915557011252588</t>
  </si>
  <si>
    <t>46.133388358850404</t>
  </si>
  <si>
    <t>46.346602926837711</t>
  </si>
  <si>
    <t>46.555299857306473</t>
  </si>
  <si>
    <t>46.759548925902507</t>
  </si>
  <si>
    <t>46.959394971348047</t>
  </si>
  <si>
    <t>47.154824778992456</t>
  </si>
  <si>
    <t>47.345780340488666</t>
  </si>
  <si>
    <t>47.532207208972196</t>
  </si>
  <si>
    <t>47.713933408486774</t>
  </si>
  <si>
    <t>36.045732864625116</t>
  </si>
  <si>
    <t>37.18141594154298</t>
  </si>
  <si>
    <t>37.439257597983115</t>
  </si>
  <si>
    <t>37.6911103011211</t>
  </si>
  <si>
    <t>37.936488273365917</t>
  </si>
  <si>
    <t>38.173511719319578</t>
  </si>
  <si>
    <t>38.398537334600206</t>
  </si>
  <si>
    <t>38.231194653374963</t>
  </si>
  <si>
    <t>38.04741865335928</t>
  </si>
  <si>
    <t>37.847423608149242</t>
  </si>
  <si>
    <t>37.631214230017996</t>
  </si>
  <si>
    <t>37.399212020137945</t>
  </si>
  <si>
    <t>37.15195019642502</t>
  </si>
  <si>
    <t>36.890023655848779</t>
  </si>
  <si>
    <t>34.415167714852416</t>
  </si>
  <si>
    <t>31.914621379141213</t>
  </si>
  <si>
    <t>29.39098264323918</t>
  </si>
  <si>
    <t>26.846723901648925</t>
  </si>
  <si>
    <t>24.284193899254863</t>
  </si>
  <si>
    <t>21.705724767638664</t>
  </si>
  <si>
    <t>19.11350596480457</t>
  </si>
  <si>
    <t>16.509721431928494</t>
  </si>
  <si>
    <t>13.896473646624623</t>
  </si>
  <si>
    <t>11.275840879958521</t>
  </si>
  <si>
    <t>9.0462675548673701</t>
  </si>
  <si>
    <t>6.8133048576946571</t>
  </si>
  <si>
    <t>4.5786242078099884</t>
  </si>
  <si>
    <t>2.3438459490798222</t>
  </si>
  <si>
    <t>0.11054670810224035</t>
  </si>
  <si>
    <t>0.11044044940317005</t>
  </si>
  <si>
    <t>0.11032101085930818</t>
  </si>
  <si>
    <t>0.11018813949962869</t>
  </si>
  <si>
    <t>0.1100415786116697</t>
  </si>
  <si>
    <t>0.10988106769200159</t>
  </si>
  <si>
    <t>0.1097063423960789</t>
  </si>
  <si>
    <t>0.10951713448746861</t>
  </si>
  <si>
    <t>0.10931317178644653</t>
  </si>
  <si>
    <t>0.10909417811795516</t>
  </si>
  <si>
    <t>0.10885987325891541</t>
  </si>
  <si>
    <t>38.436658344692944</t>
  </si>
  <si>
    <t>38.460459441246108</t>
  </si>
  <si>
    <t>38.469942110309191</t>
  </si>
  <si>
    <t>38.464888404903611</t>
  </si>
  <si>
    <t>38.445499408892516</t>
  </si>
  <si>
    <t>38.412092894982301</t>
  </si>
  <si>
    <t>38.365055810295452</t>
  </si>
  <si>
    <t>37.362477836905505</t>
  </si>
  <si>
    <t>36.341991341087123</t>
  </si>
  <si>
    <t>35.304917925346324</t>
  </si>
  <si>
    <t>34.252493973689369</t>
  </si>
  <si>
    <t>33.185859277662139</t>
  </si>
  <si>
    <t>32.106185477275794</t>
  </si>
  <si>
    <t>31.014501259388364</t>
  </si>
  <si>
    <t>29.911874099853428</t>
  </si>
  <si>
    <t>28.799291848914791</t>
  </si>
  <si>
    <t>27.677753102932495</t>
  </si>
  <si>
    <t>26.548230487661169</t>
  </si>
  <si>
    <t>25.411685142898072</t>
  </si>
  <si>
    <t>24.26908798749875</t>
  </si>
  <si>
    <t>23.121368387897341</t>
  </si>
  <si>
    <t>21.969411910590932</t>
  </si>
  <si>
    <t>20.814122558506448</t>
  </si>
  <si>
    <t>19.656346557455024</t>
  </si>
  <si>
    <t>18.496931270294752</t>
  </si>
  <si>
    <t>17.336649266485974</t>
  </si>
  <si>
    <t>16.176252755720835</t>
  </si>
  <si>
    <t>15.016479569299745</t>
  </si>
  <si>
    <t>13.85804695117637</t>
  </si>
  <si>
    <t>12.7016620329969</t>
  </si>
  <si>
    <t>11.548039296498525</t>
  </si>
  <si>
    <t>10.397874272460616</t>
  </si>
  <si>
    <t>22.825759276382318</t>
  </si>
  <si>
    <t>23.192049008031741</t>
  </si>
  <si>
    <t>23.601376050875466</t>
  </si>
  <si>
    <t>24.061616320151288</t>
  </si>
  <si>
    <t>24.530850551835766</t>
  </si>
  <si>
    <t>25.072049056339203</t>
  </si>
  <si>
    <t>25.701528655124548</t>
  </si>
  <si>
    <t>26.438618563882709</t>
  </si>
  <si>
    <t>27.309972599890035</t>
  </si>
  <si>
    <t>28.347399684891087</t>
  </si>
  <si>
    <t>29.589633124413851</t>
  </si>
  <si>
    <t>31.082631296480422</t>
  </si>
  <si>
    <t>32.880805521458235</t>
  </si>
  <si>
    <t>35.045235319286363</t>
  </si>
  <si>
    <t>37.632863995009053</t>
  </si>
  <si>
    <t>40.686227178960024</t>
  </si>
  <si>
    <t>44.234048423629801</t>
  </si>
  <si>
    <t>48.300463825972273</t>
  </si>
  <si>
    <t>52.912437774639372</t>
  </si>
  <si>
    <t>58.10820542019006</t>
  </si>
  <si>
    <t>63.919904377368802</t>
  </si>
  <si>
    <t>70.340212051483675</t>
  </si>
  <si>
    <t>77.307919243491497</t>
  </si>
  <si>
    <t>84.723740576625005</t>
  </si>
  <si>
    <t>92.481784722986035</t>
  </si>
  <si>
    <t>100.48513481587916</t>
  </si>
  <si>
    <t>108.64456800633231</t>
  </si>
  <si>
    <t>116.87513167765184</t>
  </si>
  <si>
    <t>125.09374473914427</t>
  </si>
  <si>
    <t>133.21734934827379</t>
  </si>
  <si>
    <t>141.08622789228517</t>
  </si>
  <si>
    <t>148.67385467988993</t>
  </si>
  <si>
    <t>155.90420702809371</t>
  </si>
  <si>
    <t>162.71797162954073</t>
  </si>
  <si>
    <t>169.07788084304568</t>
  </si>
  <si>
    <t>174.96875721714505</t>
  </si>
  <si>
    <t>180.39220494236289</t>
  </si>
  <si>
    <t>185.36013611303028</t>
  </si>
  <si>
    <t>189.89032734609935</t>
  </si>
  <si>
    <t>194.00422049706151</t>
  </si>
  <si>
    <t>197.72547833896235</t>
  </si>
  <si>
    <t>23.314831914436319</t>
  </si>
  <si>
    <t>24.261269180482561</t>
  </si>
  <si>
    <t>25.703286992481868</t>
  </si>
  <si>
    <t>27.846060925943142</t>
  </si>
  <si>
    <t>30.906960291816297</t>
  </si>
  <si>
    <t>35.371326156101539</t>
  </si>
  <si>
    <t>41.691312239470719</t>
  </si>
  <si>
    <t>50.291857901170786</t>
  </si>
  <si>
    <t>61.547254728014984</t>
  </si>
  <si>
    <t>76.138436371061786</t>
  </si>
  <si>
    <t>93.657097090184024</t>
  </si>
  <si>
    <t>113.96117129411387</t>
  </si>
  <si>
    <t>136.70155866258432</t>
  </si>
  <si>
    <t>161.36363250327199</t>
  </si>
  <si>
    <t>187.33182044001919</t>
  </si>
  <si>
    <t>213.99167249135371</t>
  </si>
  <si>
    <t>241.06594222932347</t>
  </si>
  <si>
    <t>267.88842286059963</t>
  </si>
  <si>
    <t>294.1758705600339</t>
  </si>
  <si>
    <t>319.87065036648119</t>
  </si>
  <si>
    <t>344.75303432246773</t>
  </si>
  <si>
    <t>368.62952476627612</t>
  </si>
  <si>
    <t>391.02795529864432</t>
  </si>
  <si>
    <t>411.6064406627687</t>
  </si>
  <si>
    <t>430.12075508222011</t>
  </si>
  <si>
    <t>446.43778386607562</t>
  </si>
  <si>
    <t>460.05778227109556</t>
  </si>
  <si>
    <t>471.52605969287589</t>
  </si>
  <si>
    <t>481.01808560045896</t>
  </si>
  <si>
    <t>488.78236258235421</t>
  </si>
  <si>
    <t>494.70382364743102</t>
  </si>
  <si>
    <t>499.13971825300138</t>
  </si>
  <si>
    <t>502.6365790922431</t>
  </si>
  <si>
    <t>505.42635541851757</t>
  </si>
  <si>
    <t>507.69371626407252</t>
  </si>
  <si>
    <t>509.57425158034891</t>
  </si>
  <si>
    <t>511.16207024726918</t>
  </si>
  <si>
    <t>512.5246584202647</t>
  </si>
  <si>
    <t>513.70984414757686</t>
  </si>
  <si>
    <t>514.75363041340881</t>
  </si>
  <si>
    <t>515.68357466930865</t>
  </si>
  <si>
    <t>23.052756722740643</t>
  </si>
  <si>
    <t>23.593974837567718</t>
  </si>
  <si>
    <t>24.283387389835827</t>
  </si>
  <si>
    <t>25.106650192867178</t>
  </si>
  <si>
    <t>25.994530734305002</t>
  </si>
  <si>
    <t>27.07427565107826</t>
  </si>
  <si>
    <t>28.39104105369567</t>
  </si>
  <si>
    <t>29.997072519165318</t>
  </si>
  <si>
    <t>31.962496290783779</t>
  </si>
  <si>
    <t>34.582072767750191</t>
  </si>
  <si>
    <t>37.74733121285545</t>
  </si>
  <si>
    <t>41.582324049465271</t>
  </si>
  <si>
    <t>46.22918887125239</t>
  </si>
  <si>
    <t>51.843689123091096</t>
  </si>
  <si>
    <t>58.575761503919338</t>
  </si>
  <si>
    <t>66.557310806219334</t>
  </si>
  <si>
    <t>76.009080592445102</t>
  </si>
  <si>
    <t>86.933819399811838</t>
  </si>
  <si>
    <t>99.438909392604657</t>
  </si>
  <si>
    <t>113.64741737876439</t>
  </si>
  <si>
    <t>129.63751226934693</t>
  </si>
  <si>
    <t>147.35774116400484</t>
  </si>
  <si>
    <t>166.60398554482504</t>
  </si>
  <si>
    <t>187.07526864684615</t>
  </si>
  <si>
    <t>208.46463260677621</t>
  </si>
  <si>
    <t>230.48695524964356</t>
  </si>
  <si>
    <t>252.8620550392998</t>
  </si>
  <si>
    <t>275.31132331668584</t>
  </si>
  <si>
    <t>297.56625837049233</t>
  </si>
  <si>
    <t>319.37613886772641</t>
  </si>
  <si>
    <t>340.2027446897041</t>
  </si>
  <si>
    <t>360.08155193616892</t>
  </si>
  <si>
    <t>378.83333085777628</t>
  </si>
  <si>
    <t>396.32455045971221</t>
  </si>
  <si>
    <t>412.47525205576119</t>
  </si>
  <si>
    <t>427.25368623098484</t>
  </si>
  <si>
    <t>440.66285116725606</t>
  </si>
  <si>
    <t>452.72448467621183</t>
  </si>
  <si>
    <t>463.47547940329582</t>
  </si>
  <si>
    <t>473.03554958851493</t>
  </si>
  <si>
    <t>481.38133566857789</t>
  </si>
  <si>
    <t>6.3404886878839761</t>
  </si>
  <si>
    <t>6.9644580712053328</t>
  </si>
  <si>
    <t>8.219342534559404</t>
  </si>
  <si>
    <t>11.301729771933342</t>
  </si>
  <si>
    <t>17.755528993713554</t>
  </si>
  <si>
    <t>27.912537448855328</t>
  </si>
  <si>
    <t>39.190618858968108</t>
  </si>
  <si>
    <t>48.602432560318064</t>
  </si>
  <si>
    <t>54.9237439830451</t>
  </si>
  <si>
    <t>6.4763421984545326</t>
  </si>
  <si>
    <t>9.8253683766948718</t>
  </si>
  <si>
    <t>26.015860302828898</t>
  </si>
  <si>
    <t>59.442131247598269</t>
  </si>
  <si>
    <t>95.764731756240991</t>
  </si>
  <si>
    <t>124.01049551835436</t>
  </si>
  <si>
    <t>137.41772879095311</t>
  </si>
  <si>
    <t>141.5484032167636</t>
  </si>
  <si>
    <t>143.24543740814136</t>
  </si>
  <si>
    <t>6.403543534094621</t>
  </si>
  <si>
    <t>7.5206321252995156</t>
  </si>
  <si>
    <t>10.485369781348739</t>
  </si>
  <si>
    <t>18.488141890616482</t>
  </si>
  <si>
    <t>36.01042007481859</t>
  </si>
  <si>
    <t>64.024154236012095</t>
  </si>
  <si>
    <t>94.500762413806711</t>
  </si>
  <si>
    <t>118.68157950860689</t>
  </si>
  <si>
    <t>133.71703768571612</t>
  </si>
  <si>
    <t>83.359603384730121</t>
  </si>
  <si>
    <t>89.485857166401416</t>
  </si>
  <si>
    <t>94.224652401410054</t>
  </si>
  <si>
    <t>99.197709678541642</t>
  </si>
  <si>
    <t>103.27476053923266</t>
  </si>
  <si>
    <t>107.64302478955297</t>
  </si>
  <si>
    <t>112.00040034468076</t>
  </si>
  <si>
    <t>116.02661597889846</t>
  </si>
  <si>
    <t>119.86659889465764</t>
  </si>
  <si>
    <t>83.359603384730192</t>
  </si>
  <si>
    <t>89.574038124237887</t>
  </si>
  <si>
    <t>102.91078528301155</t>
  </si>
  <si>
    <t>122.37234763185972</t>
  </si>
  <si>
    <t>141.28596645182327</t>
  </si>
  <si>
    <t>151.36892336437487</t>
  </si>
  <si>
    <t>155.41914083831074</t>
  </si>
  <si>
    <t>156.84065737534041</t>
  </si>
  <si>
    <t>157.51658109920788</t>
  </si>
  <si>
    <t>83.359603384730136</t>
  </si>
  <si>
    <t>89.065964020371311</t>
  </si>
  <si>
    <t>94.62476240074767</t>
  </si>
  <si>
    <t>101.26242398619286</t>
  </si>
  <si>
    <t>106.91042831801815</t>
  </si>
  <si>
    <t>112.4741633161004</t>
  </si>
  <si>
    <t>117.70403169728174</t>
  </si>
  <si>
    <t>122.43561031412221</t>
  </si>
  <si>
    <t>126.60020782359753</t>
  </si>
  <si>
    <t>68.799066475392408</t>
  </si>
  <si>
    <t>73.679984148915366</t>
  </si>
  <si>
    <t>76.998765480547974</t>
  </si>
  <si>
    <t>79.862540366560651</t>
  </si>
  <si>
    <t>82.302071148069217</t>
  </si>
  <si>
    <t>84.412217437499407</t>
  </si>
  <si>
    <t>86.259259096238907</t>
  </si>
  <si>
    <t>87.898285582235332</t>
  </si>
  <si>
    <t>89.352521586448589</t>
  </si>
  <si>
    <t>74.321511930516209</t>
  </si>
  <si>
    <t>79.222797691685429</t>
  </si>
  <si>
    <t>83.584534900886041</t>
  </si>
  <si>
    <t>87.373823670762732</t>
  </si>
  <si>
    <t>90.631455464274197</t>
  </si>
  <si>
    <t>90.177383380697478</t>
  </si>
  <si>
    <t>89.266350781544546</t>
  </si>
  <si>
    <t>87.92066567799651</t>
  </si>
  <si>
    <t>73.436615553914621</t>
  </si>
  <si>
    <t>76.039840224940122</t>
  </si>
  <si>
    <t>78.028219481923585</t>
  </si>
  <si>
    <t>79.42432031776714</t>
  </si>
  <si>
    <t>80.311993328870045</t>
  </si>
  <si>
    <t>80.744373544928266</t>
  </si>
  <si>
    <t>80.760635570735872</t>
  </si>
  <si>
    <t>80.367703797085269</t>
  </si>
  <si>
    <t>62.168222098042648</t>
  </si>
  <si>
    <t>63.583792872607276</t>
  </si>
  <si>
    <t>65.658247162102612</t>
  </si>
  <si>
    <t>69.462431214329015</t>
  </si>
  <si>
    <t>74.085606699009503</t>
  </si>
  <si>
    <t>79.05054837279198</t>
  </si>
  <si>
    <t>83.926548186835063</t>
  </si>
  <si>
    <t>89.874865494518687</t>
  </si>
  <si>
    <t>96.114976208840758</t>
  </si>
  <si>
    <t>62.918231690631529</t>
  </si>
  <si>
    <t>62.858549991045251</t>
  </si>
  <si>
    <t>61.56356098811063</t>
  </si>
  <si>
    <t>63.769457335707131</t>
  </si>
  <si>
    <t>67.419987378994691</t>
  </si>
  <si>
    <t>71.755347815808861</t>
  </si>
  <si>
    <t>76.053037705354683</t>
  </si>
  <si>
    <t>80.82691626920095</t>
  </si>
  <si>
    <t>85.37779251722219</t>
  </si>
  <si>
    <t>62.918231690631501</t>
  </si>
  <si>
    <t>62.818433286813885</t>
  </si>
  <si>
    <t>61.353439173915206</t>
  </si>
  <si>
    <t>63.050587064345088</t>
  </si>
  <si>
    <t>65.54336191486243</t>
  </si>
  <si>
    <t>68.140801646757652</t>
  </si>
  <si>
    <t>71.043125594380001</t>
  </si>
  <si>
    <t>75.009823054302842</t>
  </si>
  <si>
    <t>79.274552481580088</t>
  </si>
  <si>
    <t>Sales share (%)</t>
  </si>
  <si>
    <t>Battery electric</t>
  </si>
  <si>
    <t>4.9469233854751004E-3</t>
  </si>
  <si>
    <t>6.378083258168115E-3</t>
  </si>
  <si>
    <t>8.0495120146661277E-3</t>
  </si>
  <si>
    <t>1.0145629689952716E-2</t>
  </si>
  <si>
    <t>1.2766968473443961E-2</t>
  </si>
  <si>
    <t>1.6034329006760346E-2</t>
  </si>
  <si>
    <t>2.00838232324725E-2</t>
  </si>
  <si>
    <t>2.5062728039130962E-2</t>
  </si>
  <si>
    <t>3.1130529253391593E-2</t>
  </si>
  <si>
    <t>3.8470158549611153E-2</t>
  </si>
  <si>
    <t>4.7300667803274847E-2</t>
  </si>
  <si>
    <t>5.7863019137715292E-2</t>
  </si>
  <si>
    <t>7.035945243415398E-2</t>
  </si>
  <si>
    <t>8.4899970881377726E-2</t>
  </si>
  <si>
    <t>0.10152094330466646</t>
  </si>
  <si>
    <t>0.12021562457054188</t>
  </si>
  <si>
    <t>0.14088222720834884</t>
  </si>
  <si>
    <t>0.16323295497861928</t>
  </si>
  <si>
    <t>0.18677240295075798</t>
  </si>
  <si>
    <t>0.21087343618541701</t>
  </si>
  <si>
    <t>0.23487161315877331</t>
  </si>
  <si>
    <t>0.25811258546673782</t>
  </si>
  <si>
    <t>0.28000839027819557</t>
  </si>
  <si>
    <t>0.30011477093202688</t>
  </si>
  <si>
    <t>0.31814423503699946</t>
  </si>
  <si>
    <t>0.33394410540181457</t>
  </si>
  <si>
    <t>0.34748677215266399</t>
  </si>
  <si>
    <t>0.35886290707615659</t>
  </si>
  <si>
    <t>0.36826321275732854</t>
  </si>
  <si>
    <t>0.37594526903522418</t>
  </si>
  <si>
    <t>0.38218927153136273</t>
  </si>
  <si>
    <t>0.38725522590821482</t>
  </si>
  <si>
    <t>0.39135773066821772</t>
  </si>
  <si>
    <t>0.39466708215679952</t>
  </si>
  <si>
    <t>0.39732837634983414</t>
  </si>
  <si>
    <t>0.39947857609531812</t>
  </si>
  <si>
    <t>0.40124657347036496</t>
  </si>
  <si>
    <t>0.40273975467757894</t>
  </si>
  <si>
    <t>0.40403193366458806</t>
  </si>
  <si>
    <t>0.40516258457493443</t>
  </si>
  <si>
    <t>0.40614600968265219</t>
  </si>
  <si>
    <t>2.0795704983702517E-2</t>
  </si>
  <si>
    <t>3.4521609345247409E-2</t>
  </si>
  <si>
    <t>5.4657294691043634E-2</t>
  </si>
  <si>
    <t>8.5261209089712284E-2</t>
  </si>
  <si>
    <t>0.13006940502672365</t>
  </si>
  <si>
    <t>0.19224999153731487</t>
  </si>
  <si>
    <t>0.27239749354624587</t>
  </si>
  <si>
    <t>0.36662447467173753</t>
  </si>
  <si>
    <t>0.4667006739190232</t>
  </si>
  <si>
    <t>0.56288609104082266</t>
  </si>
  <si>
    <t>0.64742550058278081</t>
  </si>
  <si>
    <t>0.71614945718025924</t>
  </si>
  <si>
    <t>0.7681878404262461</t>
  </si>
  <si>
    <t>0.80521004960908549</t>
  </si>
  <si>
    <t>0.83041837799824092</t>
  </si>
  <si>
    <t>0.84727269674822847</t>
  </si>
  <si>
    <t>0.85871259815612466</t>
  </si>
  <si>
    <t>0.86630764858079956</t>
  </si>
  <si>
    <t>0.87142992948175557</t>
  </si>
  <si>
    <t>0.87764699094772536</t>
  </si>
  <si>
    <t>0.87881803498028932</t>
  </si>
  <si>
    <t>0.88031842331728949</t>
  </si>
  <si>
    <t>0.88062589417853443</t>
  </si>
  <si>
    <t>0.88074772443706828</t>
  </si>
  <si>
    <t>0.88068735159666744</t>
  </si>
  <si>
    <t>0.88048239720129617</t>
  </si>
  <si>
    <t>0.88017168350277097</t>
  </si>
  <si>
    <t>0.87979579328868329</t>
  </si>
  <si>
    <t>0.87939940909159076</t>
  </si>
  <si>
    <t>0.87903275341164389</t>
  </si>
  <si>
    <t>0.87875115100962953</t>
  </si>
  <si>
    <t>0.87860317845684033</t>
  </si>
  <si>
    <t>0.87860784321257668</t>
  </si>
  <si>
    <t>0.87874091879670024</t>
  </si>
  <si>
    <t>0.87894673902337606</t>
  </si>
  <si>
    <t>0.87917001557271868</t>
  </si>
  <si>
    <t>0.87938084531531358</t>
  </si>
  <si>
    <t>0.87957499264324546</t>
  </si>
  <si>
    <t>0.87975441233514462</t>
  </si>
  <si>
    <t>0.87990926009257031</t>
  </si>
  <si>
    <t>0.88001620002614467</t>
  </si>
  <si>
    <t>1.1043874983860627E-2</t>
  </si>
  <si>
    <t>1.4447920609719939E-2</t>
  </si>
  <si>
    <t>1.8413757479876735E-2</t>
  </si>
  <si>
    <t>2.3426031145197757E-2</t>
  </si>
  <si>
    <t>2.9738185003485827E-2</t>
  </si>
  <si>
    <t>3.7664121975304533E-2</t>
  </si>
  <si>
    <t>4.7570184301121046E-2</t>
  </si>
  <si>
    <t>5.9855167563566403E-2</t>
  </si>
  <si>
    <t>7.4938065245215985E-2</t>
  </si>
  <si>
    <t>9.3269393158014705E-2</t>
  </si>
  <si>
    <t>0.11535832095170298</t>
  </si>
  <si>
    <t>0.1417289460087417</t>
  </si>
  <si>
    <t>0.17275339841535078</t>
  </si>
  <si>
    <t>0.20852558708546348</t>
  </si>
  <si>
    <t>0.24895870502542555</t>
  </si>
  <si>
    <t>0.29389986859427858</t>
  </si>
  <si>
    <t>0.34296336973603975</t>
  </si>
  <si>
    <t>0.39521369973635717</t>
  </si>
  <si>
    <t>0.44909532583458184</t>
  </si>
  <si>
    <t>0.50278350094269553</t>
  </si>
  <si>
    <t>0.55464528105273125</t>
  </si>
  <si>
    <t>0.60334306008407312</t>
  </si>
  <si>
    <t>0.64775211486358364</t>
  </si>
  <si>
    <t>0.68714318062207347</t>
  </si>
  <si>
    <t>0.72128821764855755</t>
  </si>
  <si>
    <t>0.75032664891968426</t>
  </si>
  <si>
    <t>0.77462742999698941</t>
  </si>
  <si>
    <t>0.79470146283872267</t>
  </si>
  <si>
    <t>0.81112611177146643</t>
  </si>
  <si>
    <t>0.82448677728688746</t>
  </si>
  <si>
    <t>0.83533759671526464</t>
  </si>
  <si>
    <t>0.844168850609752</t>
  </si>
  <si>
    <t>0.85137823203179386</t>
  </si>
  <si>
    <t>0.85726206822535844</t>
  </si>
  <si>
    <t>0.86203603632613057</t>
  </si>
  <si>
    <t>0.86587427836901265</t>
  </si>
  <si>
    <t>0.86912776016665638</t>
  </si>
  <si>
    <t>0.87152784920663728</t>
  </si>
  <si>
    <t>0.87344476444938279</t>
  </si>
  <si>
    <t>0.87853894508122754</t>
  </si>
  <si>
    <t>0.87894621127313854</t>
  </si>
  <si>
    <t>Hydrogen FC</t>
  </si>
  <si>
    <t>4.7709151442309751E-4</t>
  </si>
  <si>
    <t>6.4194501847074392E-4</t>
  </si>
  <si>
    <t>8.0862619447401828E-4</t>
  </si>
  <si>
    <t>1.014547328842414E-3</t>
  </si>
  <si>
    <t>1.2672600633348771E-3</t>
  </si>
  <si>
    <t>1.6406929428237319E-3</t>
  </si>
  <si>
    <t>2.0443648648219366E-3</t>
  </si>
  <si>
    <t>2.5446905917690726E-3</t>
  </si>
  <si>
    <t>3.1623961703142753E-3</t>
  </si>
  <si>
    <t>3.9190071184713893E-3</t>
  </si>
  <si>
    <t>4.8369883734317304E-3</t>
  </si>
  <si>
    <t>5.9370037161433891E-3</t>
  </si>
  <si>
    <t>7.234716830382357E-3</t>
  </si>
  <si>
    <t>8.7447719877961731E-3</t>
  </si>
  <si>
    <t>1.048868722099078E-2</t>
  </si>
  <si>
    <t>1.249136058633496E-2</t>
  </si>
  <si>
    <t>1.4762789370027472E-2</t>
  </si>
  <si>
    <t>1.7276259477977795E-2</t>
  </si>
  <si>
    <t>1.996301174633271E-2</t>
  </si>
  <si>
    <t>2.2735484210120723E-2</t>
  </si>
  <si>
    <t>2.5518411213708223E-2</t>
  </si>
  <si>
    <t>2.8247802784490163E-2</t>
  </si>
  <si>
    <t>3.0852976283890665E-2</t>
  </si>
  <si>
    <t>3.3272487643539815E-2</t>
  </si>
  <si>
    <t>3.5473368113083707E-2</t>
  </si>
  <si>
    <t>3.7446843278918618E-2</t>
  </si>
  <si>
    <t>3.9198277710766338E-2</t>
  </si>
  <si>
    <t>4.0738919668304445E-2</t>
  </si>
  <si>
    <t>4.2079594429813197E-2</t>
  </si>
  <si>
    <t>4.3228678743119309E-2</t>
  </si>
  <si>
    <t>4.4194571666057628E-2</t>
  </si>
  <si>
    <t>4.4989866713121988E-2</t>
  </si>
  <si>
    <t>4.5633532740078468E-2</t>
  </si>
  <si>
    <t>4.6148719272770256E-2</t>
  </si>
  <si>
    <t>4.6557301666947694E-2</t>
  </si>
  <si>
    <t>4.6875371078274719E-2</t>
  </si>
  <si>
    <t>4.7113217651970213E-2</t>
  </si>
  <si>
    <t>4.727909886163504E-2</t>
  </si>
  <si>
    <t>4.7383086291245054E-2</t>
  </si>
  <si>
    <t>4.7438291801811507E-2</t>
  </si>
  <si>
    <t>4.7459569940694279E-2</t>
  </si>
  <si>
    <t>1.9536820086597417E-3</t>
  </si>
  <si>
    <t>3.3104737716961163E-3</t>
  </si>
  <si>
    <t>5.2063322597116829E-3</t>
  </si>
  <si>
    <t>8.0468859928111026E-3</t>
  </si>
  <si>
    <t>1.2135859964516157E-2</t>
  </si>
  <si>
    <t>1.797854868793252E-2</t>
  </si>
  <si>
    <t>2.5288029929712658E-2</t>
  </si>
  <si>
    <t>3.39320552374172E-2</t>
  </si>
  <si>
    <t>4.3221944584432827E-2</t>
  </si>
  <si>
    <t>5.2301810628155344E-2</t>
  </si>
  <si>
    <t>6.0557838985894528E-2</t>
  </si>
  <si>
    <t>6.7836520326907471E-2</t>
  </si>
  <si>
    <t>7.4385510932926488E-2</t>
  </si>
  <si>
    <t>8.069966752071403E-2</t>
  </si>
  <si>
    <t>8.7237715786728134E-2</t>
  </si>
  <si>
    <t>9.398535636047127E-2</t>
  </si>
  <si>
    <t>0.10032023419454622</t>
  </si>
  <si>
    <t>0.10547676912206744</t>
  </si>
  <si>
    <t>0.10912523890873246</t>
  </si>
  <si>
    <t>0.11174917577450134</t>
  </si>
  <si>
    <t>0.11293479985986173</t>
  </si>
  <si>
    <t>0.11347502949781052</t>
  </si>
  <si>
    <t>0.11367786950567742</t>
  </si>
  <si>
    <t>0.11379103452091992</t>
  </si>
  <si>
    <t>0.11394290479098847</t>
  </si>
  <si>
    <t>0.11419249796992484</t>
  </si>
  <si>
    <t>0.11472658595913451</t>
  </si>
  <si>
    <t>0.11515158251785265</t>
  </si>
  <si>
    <t>0.11566963415144894</t>
  </si>
  <si>
    <t>0.11619983336992286</t>
  </si>
  <si>
    <t>0.11665207950180591</t>
  </si>
  <si>
    <t>0.11695226016001861</t>
  </si>
  <si>
    <t>0.11707178495875248</t>
  </si>
  <si>
    <t>0.11703722589673304</t>
  </si>
  <si>
    <t>0.11690763774023168</t>
  </si>
  <si>
    <t>0.11673434715877121</t>
  </si>
  <si>
    <t>0.11653682320172459</t>
  </si>
  <si>
    <t>0.1163102984666865</t>
  </si>
  <si>
    <t>0.11605250203078413</t>
  </si>
  <si>
    <t>0.11578321646899944</t>
  </si>
  <si>
    <t>0.11554249998896349</t>
  </si>
  <si>
    <t>9.8675929835148569E-4</t>
  </si>
  <si>
    <t>1.3424447880085579E-3</t>
  </si>
  <si>
    <t>1.7095318385064646E-3</t>
  </si>
  <si>
    <t>2.167972350427125E-3</t>
  </si>
  <si>
    <t>2.7364897215639656E-3</t>
  </si>
  <si>
    <t>3.6935887726624967E-3</t>
  </si>
  <si>
    <t>4.6420875399136438E-3</t>
  </si>
  <si>
    <t>5.8251316413486321E-3</t>
  </si>
  <si>
    <t>7.2938204345507074E-3</t>
  </si>
  <si>
    <t>9.1004973669852173E-3</t>
  </si>
  <si>
    <t>1.1296914503579961E-2</t>
  </si>
  <si>
    <t>1.3927115156762806E-2</t>
  </si>
  <si>
    <t>1.7020824064135041E-2</t>
  </si>
  <si>
    <t>2.0601516567771785E-2</t>
  </si>
  <si>
    <t>2.4700290229023262E-2</t>
  </si>
  <si>
    <t>2.9345876286579094E-2</t>
  </si>
  <si>
    <t>3.4528017980592941E-2</t>
  </si>
  <si>
    <t>4.0158768756088016E-2</t>
  </si>
  <si>
    <t>4.607200901792282E-2</t>
  </si>
  <si>
    <t>5.2081628714490118E-2</t>
  </si>
  <si>
    <t>5.8047960331416799E-2</t>
  </si>
  <si>
    <t>6.3872836719845894E-2</t>
  </si>
  <si>
    <t>6.9465344397572848E-2</t>
  </si>
  <si>
    <t>7.4767931591582196E-2</t>
  </si>
  <si>
    <t>7.9774113601720195E-2</t>
  </si>
  <si>
    <t>8.450384621752588E-2</t>
  </si>
  <si>
    <t>8.8976266978566712E-2</t>
  </si>
  <si>
    <t>9.3189895299300288E-2</t>
  </si>
  <si>
    <t>9.7112581511571358E-2</t>
  </si>
  <si>
    <t>0.10068424591067211</t>
  </si>
  <si>
    <t>0.10383085610065004</t>
  </si>
  <si>
    <t>0.10648901861430064</t>
  </si>
  <si>
    <t>0.10863616886935898</t>
  </si>
  <si>
    <t>0.11030695297085046</t>
  </si>
  <si>
    <t>0.11157926297937304</t>
  </si>
  <si>
    <t>0.11253715351113759</t>
  </si>
  <si>
    <t>0.11324156978847519</t>
  </si>
  <si>
    <t>0.113729592515944</t>
  </si>
  <si>
    <t>0.11403537179556916</t>
  </si>
  <si>
    <t>0.11460540766073533</t>
  </si>
  <si>
    <t>0.11462414966054907</t>
  </si>
  <si>
    <t>2.1143583341017867E-2</t>
  </si>
  <si>
    <t>2.0437357649276365E-2</t>
  </si>
  <si>
    <t>2.0200339127487865E-2</t>
  </si>
  <si>
    <t>1.9969255376527995E-2</t>
  </si>
  <si>
    <t>1.9775304895460977E-2</t>
  </si>
  <si>
    <t>1.9615223749555651E-2</t>
  </si>
  <si>
    <t>1.9489175361177332E-2</t>
  </si>
  <si>
    <t>1.9399642049898316E-2</t>
  </si>
  <si>
    <t>1.937372350191581E-2</t>
  </si>
  <si>
    <t>1.936503846234815E-2</t>
  </si>
  <si>
    <t>1.933342210873518E-2</t>
  </si>
  <si>
    <t>1.9243225001809753E-2</t>
  </si>
  <si>
    <t>1.9084159447705498E-2</t>
  </si>
  <si>
    <t>1.8869225924875031E-2</t>
  </si>
  <si>
    <t>1.8603932422933605E-2</t>
  </si>
  <si>
    <t>1.8263780080434416E-2</t>
  </si>
  <si>
    <t>1.7819741635781889E-2</t>
  </si>
  <si>
    <t>1.7275701015177766E-2</t>
  </si>
  <si>
    <t>1.6665620104271466E-2</t>
  </si>
  <si>
    <t>1.6026424185995192E-2</t>
  </si>
  <si>
    <t>1.538578256724802E-2</t>
  </si>
  <si>
    <t>1.4767759457650192E-2</t>
  </si>
  <si>
    <t>1.4197475690002867E-2</t>
  </si>
  <si>
    <t>1.3693674207124557E-2</t>
  </si>
  <si>
    <t>1.3265786786596062E-2</t>
  </si>
  <si>
    <t>1.2916108894474998E-2</t>
  </si>
  <si>
    <t>1.2640480562506669E-2</t>
  </si>
  <si>
    <t>1.242901087255828E-2</t>
  </si>
  <si>
    <t>1.2267851607402664E-2</t>
  </si>
  <si>
    <t>1.214153213415417E-2</t>
  </si>
  <si>
    <t>1.2035943863203865E-2</t>
  </si>
  <si>
    <t>1.1941381375609329E-2</t>
  </si>
  <si>
    <t>1.1854152430454417E-2</t>
  </si>
  <si>
    <t>1.1775065383183221E-2</t>
  </si>
  <si>
    <t>1.170606388437687E-2</t>
  </si>
  <si>
    <t>1.1646869503915792E-2</t>
  </si>
  <si>
    <t>1.1594121987059796E-2</t>
  </si>
  <si>
    <t>1.1543477101136934E-2</t>
  </si>
  <si>
    <t>1.1492748193869095E-2</t>
  </si>
  <si>
    <t>1.1443262934827215E-2</t>
  </si>
  <si>
    <t>1.1398786359330976E-2</t>
  </si>
  <si>
    <t>2.0817878346864323E-2</t>
  </si>
  <si>
    <t>1.9865796351982525E-2</t>
  </si>
  <si>
    <t>1.926500622642692E-2</t>
  </si>
  <si>
    <t>1.8480405758854086E-2</t>
  </si>
  <si>
    <t>1.7473214713536633E-2</t>
  </si>
  <si>
    <t>1.6168456585766579E-2</t>
  </si>
  <si>
    <t>1.4541411435764106E-2</t>
  </si>
  <si>
    <t>1.2629795920539713E-2</t>
  </si>
  <si>
    <t>1.0577698319981819E-2</t>
  </si>
  <si>
    <t>8.5379457476282145E-3</t>
  </si>
  <si>
    <t>6.6676337633775947E-3</t>
  </si>
  <si>
    <t>5.0715650412923039E-3</t>
  </si>
  <si>
    <t>3.791207181355317E-3</t>
  </si>
  <si>
    <t>2.8060221356273909E-3</t>
  </si>
  <si>
    <t>2.0531558244239428E-3</t>
  </si>
  <si>
    <t>1.4674491223952159E-3</t>
  </si>
  <si>
    <t>1.0111228852493518E-3</t>
  </si>
  <si>
    <t>6.6939357344994259E-4</t>
  </si>
  <si>
    <t>4.2909401342688843E-4</t>
  </si>
  <si>
    <t>2.0995233426418739E-4</t>
  </si>
  <si>
    <t>1.2976044833173228E-4</t>
  </si>
  <si>
    <t>5.8703972426666395E-5</t>
  </si>
  <si>
    <t>3.5733644851184628E-5</t>
  </si>
  <si>
    <t>2.1806396462205165E-5</t>
  </si>
  <si>
    <t>1.3377363682347417E-5</t>
  </si>
  <si>
    <t>8.2473443023740859E-6</t>
  </si>
  <si>
    <t>2.1012489274085357E-2</t>
  </si>
  <si>
    <t>2.0266759105730146E-2</t>
  </si>
  <si>
    <t>1.9983549782734845E-2</t>
  </si>
  <si>
    <t>1.9694465680217522E-2</t>
  </si>
  <si>
    <t>1.9427395257639382E-2</t>
  </si>
  <si>
    <t>1.916909946235958E-2</t>
  </si>
  <si>
    <t>1.8924916400230626E-2</t>
  </si>
  <si>
    <t>1.8686477812268412E-2</t>
  </si>
  <si>
    <t>1.8472787922677709E-2</t>
  </si>
  <si>
    <t>1.823116364847039E-2</t>
  </si>
  <si>
    <t>1.7915228048479972E-2</t>
  </si>
  <si>
    <t>1.7484293674616385E-2</t>
  </si>
  <si>
    <t>1.6924484467143484E-2</t>
  </si>
  <si>
    <t>1.6245847539828027E-2</t>
  </si>
  <si>
    <t>1.5451625483466307E-2</t>
  </si>
  <si>
    <t>1.4520174649058729E-2</t>
  </si>
  <si>
    <t>1.3434718641306962E-2</t>
  </si>
  <si>
    <t>1.2219824109884227E-2</t>
  </si>
  <si>
    <t>1.0934682786426789E-2</t>
  </si>
  <si>
    <t>9.6408967231083331E-3</t>
  </si>
  <si>
    <t>8.3842788703762366E-3</t>
  </si>
  <si>
    <t>7.199320288266987E-3</t>
  </si>
  <si>
    <t>6.1164044911567531E-3</t>
  </si>
  <si>
    <t>5.1537289104349E-3</t>
  </si>
  <si>
    <t>4.3141243999805026E-3</t>
  </si>
  <si>
    <t>3.5911837071618043E-3</t>
  </si>
  <si>
    <t>2.9740972751970862E-3</t>
  </si>
  <si>
    <t>2.4502515993336379E-3</t>
  </si>
  <si>
    <t>2.0071540238169156E-3</t>
  </si>
  <si>
    <t>1.6335534629079512E-3</t>
  </si>
  <si>
    <t>1.3199101883874576E-3</t>
  </si>
  <si>
    <t>1.0584343527114935E-3</t>
  </si>
  <si>
    <t>8.4272723418963788E-4</t>
  </si>
  <si>
    <t>6.6707406325823841E-4</t>
  </si>
  <si>
    <t>5.2586638284504359E-4</t>
  </si>
  <si>
    <t>4.1346315119975853E-4</t>
  </si>
  <si>
    <t>3.2449927859005073E-4</t>
  </si>
  <si>
    <t>2.5428839314161532E-4</t>
  </si>
  <si>
    <t>1.9900991927107508E-4</t>
  </si>
  <si>
    <t>8.0407918399890471E-5</t>
  </si>
  <si>
    <t>6.2798781459406385E-5</t>
  </si>
  <si>
    <t>0.24573562676863697</t>
  </si>
  <si>
    <t>0.21561001927551032</t>
  </si>
  <si>
    <t>0.21291361801358771</t>
  </si>
  <si>
    <t>0.21085306642240736</t>
  </si>
  <si>
    <t>0.20948141866508102</t>
  </si>
  <si>
    <t>0.20842073111131187</t>
  </si>
  <si>
    <t>0.20757770978577761</t>
  </si>
  <si>
    <t>0.2070838084257344</t>
  </si>
  <si>
    <t>0.20717114986915613</t>
  </si>
  <si>
    <t>0.20791018037609754</t>
  </si>
  <si>
    <t>0.20865051984101415</t>
  </si>
  <si>
    <t>0.20869828285456923</t>
  </si>
  <si>
    <t>0.20810936367593325</t>
  </si>
  <si>
    <t>0.20733716744119898</t>
  </si>
  <si>
    <t>0.2060976393218609</t>
  </si>
  <si>
    <t>0.20328827367512042</t>
  </si>
  <si>
    <t>0.19806905800753183</t>
  </si>
  <si>
    <t>0.19069034989015377</t>
  </si>
  <si>
    <t>0.18228357653097843</t>
  </si>
  <si>
    <t>0.17391828048100752</t>
  </si>
  <si>
    <t>0.16593538908423847</t>
  </si>
  <si>
    <t>0.15838477060092249</t>
  </si>
  <si>
    <t>0.15164561013781508</t>
  </si>
  <si>
    <t>0.14606349463682686</t>
  </si>
  <si>
    <t>0.14164596648706362</t>
  </si>
  <si>
    <t>0.13825595799682547</t>
  </si>
  <si>
    <t>0.13574631039588855</t>
  </si>
  <si>
    <t>0.13395508733763162</t>
  </si>
  <si>
    <t>0.13269716354445618</t>
  </si>
  <si>
    <t>0.131762913374668</t>
  </si>
  <si>
    <t>0.13092394390388673</t>
  </si>
  <si>
    <t>0.12997713845634243</t>
  </si>
  <si>
    <t>0.12882003898397965</t>
  </si>
  <si>
    <t>0.1274923396244047</t>
  </si>
  <si>
    <t>0.12613320709068773</t>
  </si>
  <si>
    <t>0.124879174284783</t>
  </si>
  <si>
    <t>0.12378772327736423</t>
  </si>
  <si>
    <t>0.12283945663467415</t>
  </si>
  <si>
    <t>0.12200121222743295</t>
  </si>
  <si>
    <t>0.12128372021697877</t>
  </si>
  <si>
    <t>0.12074617809426801</t>
  </si>
  <si>
    <t>0.24313643605743346</t>
  </si>
  <si>
    <t>0.21126250673255106</t>
  </si>
  <si>
    <t>0.20569918977720966</t>
  </si>
  <si>
    <t>0.19919413710416731</t>
  </si>
  <si>
    <t>0.19116142336754199</t>
  </si>
  <si>
    <t>0.18043656609338427</t>
  </si>
  <si>
    <t>0.16660352524840211</t>
  </si>
  <si>
    <t>0.1496953632755624</t>
  </si>
  <si>
    <t>0.13058990540730608</t>
  </si>
  <si>
    <t>0.11060212935876729</t>
  </si>
  <si>
    <t>9.0898365658822172E-2</t>
  </si>
  <si>
    <t>7.2659573992064241E-2</t>
  </si>
  <si>
    <t>5.6946120093102168E-2</t>
  </si>
  <si>
    <t>4.4092945317913627E-2</t>
  </si>
  <si>
    <t>3.3591934007082949E-2</t>
  </si>
  <si>
    <t>2.4785462134265506E-2</t>
  </si>
  <si>
    <t>1.7449585642167462E-2</t>
  </si>
  <si>
    <t>1.1691200565439193E-2</t>
  </si>
  <si>
    <t>7.5325134567288737E-3</t>
  </si>
  <si>
    <t>4.372703569056371E-3</t>
  </si>
  <si>
    <t>2.7036394758476055E-3</t>
  </si>
  <si>
    <t>1.2230344315215702E-3</t>
  </si>
  <si>
    <t>7.4403681295558838E-4</t>
  </si>
  <si>
    <t>4.5360055660406153E-4</t>
  </si>
  <si>
    <t>2.7788999267289172E-4</t>
  </si>
  <si>
    <t>1.7103067161924489E-4</t>
  </si>
  <si>
    <t>0.24453473479362478</t>
  </si>
  <si>
    <t>0.2141720389742974</t>
  </si>
  <si>
    <t>0.21108700867139293</t>
  </si>
  <si>
    <t>0.20853263569406003</t>
  </si>
  <si>
    <t>0.20653435771559903</t>
  </si>
  <si>
    <t>0.20455829742329035</t>
  </si>
  <si>
    <t>0.20268525306546006</t>
  </si>
  <si>
    <t>0.20089421182356224</t>
  </si>
  <si>
    <t>0.19934994453329616</t>
  </si>
  <si>
    <t>0.19804114976031373</t>
  </si>
  <si>
    <t>0.19625013828669335</t>
  </si>
  <si>
    <t>0.19323314273223202</t>
  </si>
  <si>
    <t>0.18898607147026522</t>
  </si>
  <si>
    <t>0.18388177706604342</t>
  </si>
  <si>
    <t>0.17760306829219685</t>
  </si>
  <si>
    <t>0.16914152035630337</t>
  </si>
  <si>
    <t>0.15786330522984221</t>
  </si>
  <si>
    <t>0.14423530939608417</t>
  </si>
  <si>
    <t>0.12952210962281485</t>
  </si>
  <si>
    <t>0.11486328574217324</t>
  </si>
  <si>
    <t>0.10072570189108485</t>
  </si>
  <si>
    <t>8.7313568382543172E-2</t>
  </si>
  <si>
    <t>7.501113059424494E-2</t>
  </si>
  <si>
    <t>6.4074608460387955E-2</t>
  </si>
  <si>
    <t>5.4473678855392796E-2</t>
  </si>
  <si>
    <t>4.6077784502553017E-2</t>
  </si>
  <si>
    <t>3.8759141596842718E-2</t>
  </si>
  <si>
    <t>3.2399212702234011E-2</t>
  </si>
  <si>
    <t>2.6890248261176527E-2</t>
  </si>
  <si>
    <t>2.2136318915199172E-2</t>
  </si>
  <si>
    <t>1.8053422885161052E-2</t>
  </si>
  <si>
    <t>1.4573460888539688E-2</t>
  </si>
  <si>
    <t>1.1645297186409487E-2</t>
  </si>
  <si>
    <t>9.22529513832567E-3</t>
  </si>
  <si>
    <t>7.2637392641561596E-3</t>
  </si>
  <si>
    <t>5.6987973308399156E-3</t>
  </si>
  <si>
    <t>4.4620835273489921E-3</t>
  </si>
  <si>
    <t>3.4888690645141079E-3</t>
  </si>
  <si>
    <t>2.7249213620682239E-3</t>
  </si>
  <si>
    <t>1.6678729313204797E-3</t>
  </si>
  <si>
    <t>1.3012537115039452E-3</t>
  </si>
  <si>
    <t>0.72769677499044705</t>
  </si>
  <si>
    <t>0.75693259479857444</t>
  </si>
  <si>
    <t>0.75802790464978431</t>
  </si>
  <si>
    <t>0.7580175011822694</t>
  </si>
  <si>
    <t>0.75670904790267901</t>
  </si>
  <si>
    <t>0.7542890231895486</t>
  </si>
  <si>
    <t>0.75080492675575061</t>
  </si>
  <si>
    <t>0.74590913089346722</t>
  </si>
  <si>
    <t>0.73916220120522202</t>
  </si>
  <si>
    <t>0.73033561549347181</t>
  </si>
  <si>
    <t>0.71987840187354413</t>
  </si>
  <si>
    <t>0.70825846928976233</t>
  </si>
  <si>
    <t>0.69521230761182506</t>
  </si>
  <si>
    <t>0.68014886376475192</t>
  </si>
  <si>
    <t>0.6632887977295483</t>
  </si>
  <si>
    <t>0.6457409610875684</t>
  </si>
  <si>
    <t>0.62846618377831009</t>
  </si>
  <si>
    <t>0.61152473463807144</t>
  </si>
  <si>
    <t>0.59431538866765954</t>
  </si>
  <si>
    <t>0.57644637493745954</t>
  </si>
  <si>
    <t>0.55828880397603198</t>
  </si>
  <si>
    <t>0.54048708169019921</t>
  </si>
  <si>
    <t>0.52329554761009589</t>
  </si>
  <si>
    <t>0.50685557258048197</t>
  </si>
  <si>
    <t>0.49147064357625719</t>
  </si>
  <si>
    <t>0.47743698442796628</t>
  </si>
  <si>
    <t>0.46492815917817448</t>
  </si>
  <si>
    <t>0.45401407504534902</t>
  </si>
  <si>
    <t>0.44469217766099955</t>
  </si>
  <si>
    <t>0.43692160671283448</t>
  </si>
  <si>
    <t>0.43065626903548909</t>
  </si>
  <si>
    <t>0.42583638754671149</t>
  </si>
  <si>
    <t>0.42233454517726987</t>
  </si>
  <si>
    <t>0.41991679356284234</t>
  </si>
  <si>
    <t>0.41827505100815365</t>
  </si>
  <si>
    <t>0.41712000903770835</t>
  </si>
  <si>
    <t>0.4162583636132407</t>
  </si>
  <si>
    <t>0.41559821272497494</t>
  </si>
  <si>
    <t>0.41509101962286493</t>
  </si>
  <si>
    <t>0.41467214047144807</t>
  </si>
  <si>
    <t>0.41424945592305457</t>
  </si>
  <si>
    <t>0.71329629860333976</t>
  </si>
  <si>
    <t>0.73103961379852289</t>
  </si>
  <si>
    <t>0.7151721770456082</t>
  </si>
  <si>
    <t>0.6890173620544553</t>
  </si>
  <si>
    <t>0.64916009692768151</t>
  </si>
  <si>
    <t>0.59316643709560191</t>
  </si>
  <si>
    <t>0.52116953983987535</t>
  </si>
  <si>
    <t>0.43711831089474312</t>
  </si>
  <si>
    <t>0.34890977776925602</t>
  </si>
  <si>
    <t>0.26567202322462641</t>
  </si>
  <si>
    <t>0.19445066100912489</t>
  </si>
  <si>
    <t>0.13828288345947673</t>
  </si>
  <si>
    <t>9.6689321366369874E-2</t>
  </si>
  <si>
    <t>6.7191315416659445E-2</t>
  </si>
  <si>
    <t>4.6698816383523994E-2</t>
  </si>
  <si>
    <t>3.2489035634639535E-2</t>
  </si>
  <si>
    <t>2.2506459121912344E-2</t>
  </si>
  <si>
    <t>1.5854988158243908E-2</t>
  </si>
  <si>
    <t>1.1483224139356102E-2</t>
  </si>
  <si>
    <t>6.0211773744526425E-3</t>
  </si>
  <si>
    <t>5.4137652356695256E-3</t>
  </si>
  <si>
    <t>4.9248087809518701E-3</t>
  </si>
  <si>
    <t>4.9164658579813596E-3</t>
  </si>
  <si>
    <t>4.9858340889455954E-3</t>
  </si>
  <si>
    <t>5.0784762559887928E-3</t>
  </si>
  <si>
    <t>5.1458268128573501E-3</t>
  </si>
  <si>
    <t>5.1017305380944766E-3</t>
  </si>
  <si>
    <t>5.0526241934639882E-3</t>
  </si>
  <si>
    <t>4.9309567569603063E-3</t>
  </si>
  <si>
    <t>4.7674132184333624E-3</t>
  </si>
  <si>
    <t>4.5967694885646103E-3</t>
  </si>
  <si>
    <t>4.4445613831411252E-3</t>
  </si>
  <si>
    <t>4.3203718286707925E-3</t>
  </si>
  <si>
    <t>4.2218553065666541E-3</t>
  </si>
  <si>
    <t>4.1456232363922289E-3</t>
  </si>
  <si>
    <t>4.0956372685102124E-3</t>
  </si>
  <si>
    <t>4.0823314829617459E-3</t>
  </si>
  <si>
    <t>4.1147088900679689E-3</t>
  </si>
  <si>
    <t>4.1930856340713129E-3</t>
  </si>
  <si>
    <t>4.3075234384302519E-3</t>
  </si>
  <si>
    <t>4.4412999848918973E-3</t>
  </si>
  <si>
    <t>0.72242214165007779</t>
  </si>
  <si>
    <t>0.74977083652224408</t>
  </si>
  <si>
    <t>0.74880615222748903</t>
  </si>
  <si>
    <t>0.7461788951300975</t>
  </si>
  <si>
    <t>0.74156357230171188</t>
  </si>
  <si>
    <t>0.73491489236638297</t>
  </si>
  <si>
    <t>0.72617755869327461</t>
  </si>
  <si>
    <t>0.71473901115925431</t>
  </si>
  <si>
    <t>0.69994538186425947</t>
  </si>
  <si>
    <t>0.68135779606621605</t>
  </si>
  <si>
    <t>0.65917939820954385</t>
  </si>
  <si>
    <t>0.63362650242764718</t>
  </si>
  <si>
    <t>0.60431522158310547</t>
  </si>
  <si>
    <t>0.57074527174089307</t>
  </si>
  <si>
    <t>0.53328631096988788</t>
  </si>
  <si>
    <t>0.49309256011378028</t>
  </si>
  <si>
    <t>0.45121058841221823</t>
  </si>
  <si>
    <t>0.40817239800158633</t>
  </si>
  <si>
    <t>0.36437587273825373</t>
  </si>
  <si>
    <t>0.32063068787753291</t>
  </si>
  <si>
    <t>0.2781967778543909</t>
  </si>
  <si>
    <t>0.23827121452527081</t>
  </si>
  <si>
    <t>0.20165500565344188</t>
  </si>
  <si>
    <t>0.1688605504155215</t>
  </si>
  <si>
    <t>0.14014986549434902</t>
  </si>
  <si>
    <t>0.11550053665307501</t>
  </si>
  <si>
    <t>9.4663064152404067E-2</t>
  </si>
  <si>
    <t>7.7259177560409439E-2</t>
  </si>
  <si>
    <t>6.2863904431968751E-2</t>
  </si>
  <si>
    <t>5.1059104424333167E-2</t>
  </si>
  <si>
    <t>4.1458214110536858E-2</t>
  </si>
  <si>
    <t>3.3710235534696147E-2</t>
  </si>
  <si>
    <t>2.7497574678248034E-2</t>
  </si>
  <si>
    <t>2.2538609602207191E-2</t>
  </si>
  <si>
    <t>1.8595095047495121E-2</t>
  </si>
  <si>
    <t>1.5476307637810187E-2</t>
  </si>
  <si>
    <t>1.2844087238929358E-2</t>
  </si>
  <si>
    <t>1.0999400819762964E-2</t>
  </si>
  <si>
    <t>9.5959324737085426E-3</t>
  </si>
  <si>
    <t>5.1073664083168078E-3</t>
  </si>
  <si>
    <t>5.0655865733489269E-3</t>
  </si>
  <si>
    <t>Vehicle stock</t>
  </si>
  <si>
    <t>10349.65005833955</t>
  </si>
  <si>
    <t>18237.562704991895</t>
  </si>
  <si>
    <t>28610.802098663618</t>
  </si>
  <si>
    <t>42018.361970700455</t>
  </si>
  <si>
    <t>59123.492811968579</t>
  </si>
  <si>
    <t>80737.534079826946</t>
  </si>
  <si>
    <t>107863.48316776482</t>
  </si>
  <si>
    <t>141618.42321758386</t>
  </si>
  <si>
    <t>183464.26962597179</t>
  </si>
  <si>
    <t>235075.95772999094</t>
  </si>
  <si>
    <t>298535.25825978332</t>
  </si>
  <si>
    <t>376431.76353556541</t>
  </si>
  <si>
    <t>471895.57902887109</t>
  </si>
  <si>
    <t>588326.9905184689</t>
  </si>
  <si>
    <t>728789.39071854681</t>
  </si>
  <si>
    <t>895765.415744956</t>
  </si>
  <si>
    <t>1091533.1219872772</t>
  </si>
  <si>
    <t>1318568.9155824576</t>
  </si>
  <si>
    <t>1579675.3949165347</t>
  </si>
  <si>
    <t>1878008.0043162927</t>
  </si>
  <si>
    <t>2216517.3661875082</t>
  </si>
  <si>
    <t>2596290.6972345291</t>
  </si>
  <si>
    <t>3014868.9484849144</t>
  </si>
  <si>
    <t>3466705.7489931299</t>
  </si>
  <si>
    <t>3945196.9315915368</t>
  </si>
  <si>
    <t>4443946.9180453094</t>
  </si>
  <si>
    <t>4956920.3112842888</t>
  </si>
  <si>
    <t>5478434.4863733901</t>
  </si>
  <si>
    <t>6003226.8670870652</t>
  </si>
  <si>
    <t>6526425.3155759601</t>
  </si>
  <si>
    <t>7043439.951234322</t>
  </si>
  <si>
    <t>7549850.46150879</t>
  </si>
  <si>
    <t>8041380.5438799821</t>
  </si>
  <si>
    <t>8514157.2589086294</t>
  </si>
  <si>
    <t>8965015.8150592148</t>
  </si>
  <si>
    <t>9391782.5103049483</t>
  </si>
  <si>
    <t>9793265.5673446711</t>
  </si>
  <si>
    <t>10169013.011891691</t>
  </si>
  <si>
    <t>10519028.102964176</t>
  </si>
  <si>
    <t>10843577.640571089</t>
  </si>
  <si>
    <t>11143088.181907516</t>
  </si>
  <si>
    <t>38875.561632487399</t>
  </si>
  <si>
    <t>81569.178079936013</t>
  </si>
  <si>
    <t>152004.90513768123</t>
  </si>
  <si>
    <t>264678.56191518973</t>
  </si>
  <si>
    <t>438945.35899510252</t>
  </si>
  <si>
    <t>698097.67550933512</t>
  </si>
  <si>
    <t>1066017.6136127785</t>
  </si>
  <si>
    <t>1559830.5590654439</t>
  </si>
  <si>
    <t>2187282.6662371224</t>
  </si>
  <si>
    <t>2942734.0519566024</t>
  </si>
  <si>
    <t>3811950.250394742</t>
  </si>
  <si>
    <t>4777242.930658645</t>
  </si>
  <si>
    <t>5821556.1186612435</t>
  </si>
  <si>
    <t>6928858.2218716079</t>
  </si>
  <si>
    <t>8081696.4675342757</t>
  </si>
  <si>
    <t>9262424.1358196754</t>
  </si>
  <si>
    <t>10457618.474220233</t>
  </si>
  <si>
    <t>11659062.187987089</t>
  </si>
  <si>
    <t>12863072.474597501</t>
  </si>
  <si>
    <t>14072220.571168847</t>
  </si>
  <si>
    <t>15277823.973034589</t>
  </si>
  <si>
    <t>16471227.020272018</t>
  </si>
  <si>
    <t>17630729.794462658</t>
  </si>
  <si>
    <t>18729895.624046244</t>
  </si>
  <si>
    <t>19744039.531936407</t>
  </si>
  <si>
    <t>20655069.904306494</t>
  </si>
  <si>
    <t>21453046.785878781</t>
  </si>
  <si>
    <t>22136856.187996611</t>
  </si>
  <si>
    <t>22713843.10570696</t>
  </si>
  <si>
    <t>23197818.238957327</t>
  </si>
  <si>
    <t>23606059.298227299</t>
  </si>
  <si>
    <t>23956272.445206814</t>
  </si>
  <si>
    <t>24264244.39225892</t>
  </si>
  <si>
    <t>24542782.572541077</t>
  </si>
  <si>
    <t>24801439.433460619</t>
  </si>
  <si>
    <t>25046971.282856826</t>
  </si>
  <si>
    <t>25283943.785854883</t>
  </si>
  <si>
    <t>25515357.638742983</t>
  </si>
  <si>
    <t>25743231.811649527</t>
  </si>
  <si>
    <t>25969021.412834756</t>
  </si>
  <si>
    <t>26193715.681926601</t>
  </si>
  <si>
    <t>22781.141868224404</t>
  </si>
  <si>
    <t>40649.195847689065</t>
  </si>
  <si>
    <t>64378.624085330492</t>
  </si>
  <si>
    <t>95336.381791486318</t>
  </si>
  <si>
    <t>135179.49492330337</t>
  </si>
  <si>
    <t>185950.26312426556</t>
  </si>
  <si>
    <t>250200.62135621131</t>
  </si>
  <si>
    <t>330815.73831404926</t>
  </si>
  <si>
    <t>431551.18293758261</t>
  </si>
  <si>
    <t>556690.43370761257</t>
  </si>
  <si>
    <t>711478.34550771408</t>
  </si>
  <si>
    <t>902325.22783237789</t>
  </si>
  <si>
    <t>1136816.8276569429</t>
  </si>
  <si>
    <t>1422976.349096156</t>
  </si>
  <si>
    <t>1767756.8679616146</t>
  </si>
  <si>
    <t>2176487.7689066357</t>
  </si>
  <si>
    <t>2653794.0668408833</t>
  </si>
  <si>
    <t>3204428.7154315882</t>
  </si>
  <si>
    <t>3833372.047368784</t>
  </si>
  <si>
    <t>4545862.9586166171</t>
  </si>
  <si>
    <t>5346333.9443456521</t>
  </si>
  <si>
    <t>6234838.727738414</t>
  </si>
  <si>
    <t>7203342.4271458797</t>
  </si>
  <si>
    <t>8237136.767922109</t>
  </si>
  <si>
    <t>9319889.3688696213</t>
  </si>
  <si>
    <t>10436623.013216848</t>
  </si>
  <si>
    <t>11573906.992076594</t>
  </si>
  <si>
    <t>12719594.838768259</t>
  </si>
  <si>
    <t>13862703.285397325</t>
  </si>
  <si>
    <t>14993127.380205091</t>
  </si>
  <si>
    <t>16101302.518035449</t>
  </si>
  <si>
    <t>17177979.875327569</t>
  </si>
  <si>
    <t>18214255.407663405</t>
  </si>
  <si>
    <t>19202208.311634541</t>
  </si>
  <si>
    <t>20135588.10892272</t>
  </si>
  <si>
    <t>21010422.938106313</t>
  </si>
  <si>
    <t>21825323.519274011</t>
  </si>
  <si>
    <t>22579963.484700613</t>
  </si>
  <si>
    <t>23275615.34547342</t>
  </si>
  <si>
    <t>23920646.579722207</t>
  </si>
  <si>
    <t>24510015.599499434</t>
  </si>
  <si>
    <t>967.4380976928386</t>
  </si>
  <si>
    <t>1761.3453045917945</t>
  </si>
  <si>
    <t>2803.4051971478639</t>
  </si>
  <si>
    <t>4144.1410709525471</t>
  </si>
  <si>
    <t>5842.0141574870813</t>
  </si>
  <si>
    <t>8053.6607193110358</t>
  </si>
  <si>
    <t>10814.917064382462</t>
  </si>
  <si>
    <t>14242.352627784594</t>
  </si>
  <si>
    <t>18493.831735295214</t>
  </si>
  <si>
    <t>23753.036682655078</t>
  </si>
  <si>
    <t>30245.820169163584</t>
  </si>
  <si>
    <t>38245.707808259271</t>
  </si>
  <si>
    <t>48076.450640250448</t>
  </si>
  <si>
    <t>60095.885556367481</t>
  </si>
  <si>
    <t>74652.921668320254</t>
  </si>
  <si>
    <t>92071.546363628062</t>
  </si>
  <si>
    <t>112679.43691845096</t>
  </si>
  <si>
    <t>136825.65253013786</t>
  </si>
  <si>
    <t>164872.8303378979</t>
  </si>
  <si>
    <t>197201.68219202507</t>
  </si>
  <si>
    <t>234177.20721692819</t>
  </si>
  <si>
    <t>275982.8749034754</t>
  </si>
  <si>
    <t>322412.51075967599</t>
  </si>
  <si>
    <t>372903.41839942161</t>
  </si>
  <si>
    <t>426771.03438555426</t>
  </si>
  <si>
    <t>483361.4561542123</t>
  </si>
  <si>
    <t>542069.7015327405</t>
  </si>
  <si>
    <t>602327.63517420436</t>
  </si>
  <si>
    <t>663591.53832601884</t>
  </si>
  <si>
    <t>725319.77412009845</t>
  </si>
  <si>
    <t>786951.5591676489</t>
  </si>
  <si>
    <t>847899.19443575479</t>
  </si>
  <si>
    <t>907561.47878907993</t>
  </si>
  <si>
    <t>965372.45886710321</t>
  </si>
  <si>
    <t>1020848.3523824199</t>
  </si>
  <si>
    <t>1073622.3474793243</t>
  </si>
  <si>
    <t>1123441.8926048512</t>
  </si>
  <si>
    <t>1170143.2096439884</t>
  </si>
  <si>
    <t>1213627.6333625575</t>
  </si>
  <si>
    <t>1253851.2845322313</t>
  </si>
  <si>
    <t>1290820.9414337007</t>
  </si>
  <si>
    <t>3604.5560925113909</t>
  </si>
  <si>
    <t>7698.6901852488854</t>
  </si>
  <si>
    <t>14407.983171033164</t>
  </si>
  <si>
    <t>25042.035422852136</t>
  </si>
  <si>
    <t>41301.648776232745</t>
  </si>
  <si>
    <t>65536.699156661125</t>
  </si>
  <si>
    <t>99692.672935391805</t>
  </si>
  <si>
    <t>145396.73386658836</t>
  </si>
  <si>
    <t>203507.25539551792</t>
  </si>
  <si>
    <t>273704.65604416892</t>
  </si>
  <si>
    <t>355015.26800176472</t>
  </si>
  <si>
    <t>446468.48091774608</t>
  </si>
  <si>
    <t>547629.34566448571</t>
  </si>
  <si>
    <t>658686.08006203466</t>
  </si>
  <si>
    <t>779964.76128651761</t>
  </si>
  <si>
    <t>911282.97040972346</t>
  </si>
  <si>
    <t>1051570.2816889652</t>
  </si>
  <si>
    <t>1199028.8953983353</t>
  </si>
  <si>
    <t>1351785.2268417904</t>
  </si>
  <si>
    <t>1508904.0908933061</t>
  </si>
  <si>
    <t>1668629.247637107</t>
  </si>
  <si>
    <t>1829394.1099917854</t>
  </si>
  <si>
    <t>1988714.5450233552</t>
  </si>
  <si>
    <t>2143622.0964430301</t>
  </si>
  <si>
    <t>2291382.344488211</t>
  </si>
  <si>
    <t>2429831.6155195259</t>
  </si>
  <si>
    <t>2557644.6788622038</t>
  </si>
  <si>
    <t>2673442.5560040567</t>
  </si>
  <si>
    <t>2776808.7422197256</t>
  </si>
  <si>
    <t>2867821.7245420939</t>
  </si>
  <si>
    <t>2946978.8626373834</t>
  </si>
  <si>
    <t>3015140.6071904367</t>
  </si>
  <si>
    <t>3073502.5899516591</t>
  </si>
  <si>
    <t>3123575.7309965533</t>
  </si>
  <si>
    <t>3167053.1878551738</t>
  </si>
  <si>
    <t>3205610.264941629</t>
  </si>
  <si>
    <t>3240700.2467949586</t>
  </si>
  <si>
    <t>3273447.1903743506</t>
  </si>
  <si>
    <t>3304654.7968039047</t>
  </si>
  <si>
    <t>3334876.7238139063</t>
  </si>
  <si>
    <t>3364478.6362037244</t>
  </si>
  <si>
    <t>1991.4413321765576</t>
  </si>
  <si>
    <t>3651.6716656204553</t>
  </si>
  <si>
    <t>5854.7100739078887</t>
  </si>
  <si>
    <t>8719.7102885939548</t>
  </si>
  <si>
    <t>12386.05513582936</t>
  </si>
  <si>
    <t>17364.997173586376</t>
  </si>
  <si>
    <t>23634.918551844014</t>
  </si>
  <si>
    <t>31480.795757820273</t>
  </si>
  <si>
    <t>41286.59067891723</t>
  </si>
  <si>
    <t>53499.488762570465</t>
  </si>
  <si>
    <t>68664.27936061901</t>
  </si>
  <si>
    <t>87432.301969722248</t>
  </si>
  <si>
    <t>110564.63049609843</t>
  </si>
  <si>
    <t>138888.94202697097</t>
  </si>
  <si>
    <t>173185.45011892385</t>
  </si>
  <si>
    <t>214133.98666239309</t>
  </si>
  <si>
    <t>262375.82698097645</t>
  </si>
  <si>
    <t>318564.65920388047</t>
  </si>
  <si>
    <t>383368.15089615819</t>
  </si>
  <si>
    <t>457499.5299248739</t>
  </si>
  <si>
    <t>541658.73717813834</t>
  </si>
  <si>
    <t>636186.19839309133</t>
  </si>
  <si>
    <t>740649.59536855354</t>
  </si>
  <si>
    <t>853957.67940696306</t>
  </si>
  <si>
    <t>974864.77849848871</t>
  </si>
  <si>
    <t>1102257.4810751285</t>
  </si>
  <si>
    <t>1235140.5043425639</t>
  </si>
  <si>
    <t>1372557.4095324336</t>
  </si>
  <si>
    <t>1513518.3098620004</t>
  </si>
  <si>
    <t>1656917.3794632852</t>
  </si>
  <si>
    <t>1801464.5984934391</t>
  </si>
  <si>
    <t>1945669.2343297228</t>
  </si>
  <si>
    <t>2087910.2601097913</t>
  </si>
  <si>
    <t>2226624.4129207577</t>
  </si>
  <si>
    <t>2360488.620062436</t>
  </si>
  <si>
    <t>2488529.5638099988</t>
  </si>
  <si>
    <t>2610093.2018026295</t>
  </si>
  <si>
    <t>2724740.483429654</t>
  </si>
  <si>
    <t>2832164.9283986934</t>
  </si>
  <si>
    <t>2932871.8086102526</t>
  </si>
  <si>
    <t>3025934.5983680105</t>
  </si>
  <si>
    <t>366226.61412164336</t>
  </si>
  <si>
    <t>363050.78769383795</t>
  </si>
  <si>
    <t>357240.17757020367</t>
  </si>
  <si>
    <t>349348.54256653338</t>
  </si>
  <si>
    <t>340155.70116869459</t>
  </si>
  <si>
    <t>330571.83853556268</t>
  </si>
  <si>
    <t>321824.5281218965</t>
  </si>
  <si>
    <t>315431.33336608537</t>
  </si>
  <si>
    <t>313209.74261686718</t>
  </si>
  <si>
    <t>316682.4665026291</t>
  </si>
  <si>
    <t>326675.07883892779</t>
  </si>
  <si>
    <t>342616.3518102165</t>
  </si>
  <si>
    <t>362310.42394649191</t>
  </si>
  <si>
    <t>382880.95394924708</t>
  </si>
  <si>
    <t>402068.13509611442</t>
  </si>
  <si>
    <t>418537.52685638797</t>
  </si>
  <si>
    <t>431553.79318031226</t>
  </si>
  <si>
    <t>440790.90665300767</t>
  </si>
  <si>
    <t>446186.72461820807</t>
  </si>
  <si>
    <t>448003.61236725509</t>
  </si>
  <si>
    <t>447025.49712547701</t>
  </si>
  <si>
    <t>444274.15112104383</t>
  </si>
  <si>
    <t>440455.34864360798</t>
  </si>
  <si>
    <t>435879.35099183873</t>
  </si>
  <si>
    <t>430700.34116896626</t>
  </si>
  <si>
    <t>425038.96745235834</t>
  </si>
  <si>
    <t>419005.04176195496</t>
  </si>
  <si>
    <t>412704.8489516431</t>
  </si>
  <si>
    <t>406246.34039745951</t>
  </si>
  <si>
    <t>399742.04683227092</t>
  </si>
  <si>
    <t>393311.30306009081</t>
  </si>
  <si>
    <t>387078.66506644496</t>
  </si>
  <si>
    <t>381165.29492436437</t>
  </si>
  <si>
    <t>375678.37171104114</t>
  </si>
  <si>
    <t>370699.99904843629</t>
  </si>
  <si>
    <t>366285.03434702824</t>
  </si>
  <si>
    <t>362464.74594669428</t>
  </si>
  <si>
    <t>359253.21196506679</t>
  </si>
  <si>
    <t>356652.85637516348</t>
  </si>
  <si>
    <t>354656.94396862085</t>
  </si>
  <si>
    <t>353249.01027042989</t>
  </si>
  <si>
    <t>365644.20380641741</t>
  </si>
  <si>
    <t>361761.51523316081</t>
  </si>
  <si>
    <t>354745.5609010242</t>
  </si>
  <si>
    <t>344886.39411946788</t>
  </si>
  <si>
    <t>332609.21521345153</t>
  </si>
  <si>
    <t>318379.12038263195</t>
  </si>
  <si>
    <t>302948.99092079076</t>
  </si>
  <si>
    <t>287437.34483590809</t>
  </si>
  <si>
    <t>273389.92361133621</t>
  </si>
  <si>
    <t>262331.33449344872</t>
  </si>
  <si>
    <t>255318.59440842996</t>
  </si>
  <si>
    <t>252156.58665284578</t>
  </si>
  <si>
    <t>251057.69756213759</t>
  </si>
  <si>
    <t>249532.89625530265</t>
  </si>
  <si>
    <t>245733.34789939396</t>
  </si>
  <si>
    <t>238780.63266746333</t>
  </si>
  <si>
    <t>228382.52017616198</t>
  </si>
  <si>
    <t>214573.77516512791</t>
  </si>
  <si>
    <t>197546.122841103</t>
  </si>
  <si>
    <t>177647.4225540724</t>
  </si>
  <si>
    <t>155949.27153686283</t>
  </si>
  <si>
    <t>133697.54345631329</t>
  </si>
  <si>
    <t>112032.85437908693</t>
  </si>
  <si>
    <t>91704.757934545283</t>
  </si>
  <si>
    <t>73240.921182098129</t>
  </si>
  <si>
    <t>57005.436719664773</t>
  </si>
  <si>
    <t>43193.42841214365</t>
  </si>
  <si>
    <t>31853.825210924759</t>
  </si>
  <si>
    <t>22864.396324362904</t>
  </si>
  <si>
    <t>15976.866920355755</t>
  </si>
  <si>
    <t>10868.220461787198</t>
  </si>
  <si>
    <t>7194.041115661832</t>
  </si>
  <si>
    <t>4628.826780084677</t>
  </si>
  <si>
    <t>2888.8120868199007</t>
  </si>
  <si>
    <t>1741.295075149711</t>
  </si>
  <si>
    <t>1005.9052035257579</t>
  </si>
  <si>
    <t>550.31452071443618</t>
  </si>
  <si>
    <t>281.29592992330612</t>
  </si>
  <si>
    <t>133.35652668512816</t>
  </si>
  <si>
    <t>59.14702233773555</t>
  </si>
  <si>
    <t>24.965793395574593</t>
  </si>
  <si>
    <t>365962.14029114187</t>
  </si>
  <si>
    <t>362575.33097666444</t>
  </si>
  <si>
    <t>356485.34890482266</t>
  </si>
  <si>
    <t>348230.57627907535</t>
  </si>
  <si>
    <t>338571.60680760077</t>
  </si>
  <si>
    <t>328386.37445016124</t>
  </si>
  <si>
    <t>318876.95307052619</t>
  </si>
  <si>
    <t>311523.24948880816</t>
  </si>
  <si>
    <t>308090.59665746108</t>
  </si>
  <si>
    <t>310042.05357555905</t>
  </si>
  <si>
    <t>318131.83741121989</t>
  </si>
  <si>
    <t>331704.803093408</t>
  </si>
  <si>
    <t>348467.73535788956</t>
  </si>
  <si>
    <t>365438.737118955</t>
  </si>
  <si>
    <t>380260.91341813171</t>
  </si>
  <si>
    <t>391524.26494631765</t>
  </si>
  <si>
    <t>398437.00994414085</t>
  </si>
  <si>
    <t>400627.29500149278</t>
  </si>
  <si>
    <t>397992.30242266884</t>
  </si>
  <si>
    <t>390754.01336653903</t>
  </si>
  <si>
    <t>379664.99284062913</t>
  </si>
  <si>
    <t>365763.73457127123</t>
  </si>
  <si>
    <t>349861.49938231992</t>
  </si>
  <si>
    <t>332441.41032802052</t>
  </si>
  <si>
    <t>313835.0208235422</t>
  </si>
  <si>
    <t>294312.82696816133</t>
  </si>
  <si>
    <t>274113.06140003307</t>
  </si>
  <si>
    <t>253461.2988891424</t>
  </si>
  <si>
    <t>232584.40242697819</t>
  </si>
  <si>
    <t>211720.83554978011</t>
  </si>
  <si>
    <t>191126.37384708878</t>
  </si>
  <si>
    <t>171069.71825469146</t>
  </si>
  <si>
    <t>151814.57930729265</t>
  </si>
  <si>
    <t>133592.96297906339</t>
  </si>
  <si>
    <t>116581.53983529093</t>
  </si>
  <si>
    <t>100893.1707520552</t>
  </si>
  <si>
    <t>86584.823690365476</t>
  </si>
  <si>
    <t>73673.007155541854</t>
  </si>
  <si>
    <t>62146.242370158165</t>
  </si>
  <si>
    <t>51837.926050826711</t>
  </si>
  <si>
    <t>42854.577020220342</t>
  </si>
  <si>
    <t>4044453.2713683834</t>
  </si>
  <si>
    <t>4155718.6899551884</t>
  </si>
  <si>
    <t>4257136.6519624423</t>
  </si>
  <si>
    <t>4348298.4461232247</t>
  </si>
  <si>
    <t>4430407.1211487027</t>
  </si>
  <si>
    <t>4503857.2656929493</t>
  </si>
  <si>
    <t>4568387.28142446</t>
  </si>
  <si>
    <t>4622737.3829741208</t>
  </si>
  <si>
    <t>4666761.4241482904</t>
  </si>
  <si>
    <t>4699925.8219597936</t>
  </si>
  <si>
    <t>4721901.4623660017</t>
  </si>
  <si>
    <t>4732638.9071686929</t>
  </si>
  <si>
    <t>4733014.7990180291</t>
  </si>
  <si>
    <t>4725268.6407392249</t>
  </si>
  <si>
    <t>4712595.3741630502</t>
  </si>
  <si>
    <t>4698172.7724172082</t>
  </si>
  <si>
    <t>4683758.9013565574</t>
  </si>
  <si>
    <t>4669048.4333379967</t>
  </si>
  <si>
    <t>4652776.0019370196</t>
  </si>
  <si>
    <t>4633452.9581946135</t>
  </si>
  <si>
    <t>4608838.4090726469</t>
  </si>
  <si>
    <t>4576654.9378195405</t>
  </si>
  <si>
    <t>4536021.0906567406</t>
  </si>
  <si>
    <t>4487483.8564212266</t>
  </si>
  <si>
    <t>4432098.3121483568</t>
  </si>
  <si>
    <t>4370967.539499565</t>
  </si>
  <si>
    <t>4305202.0962450812</t>
  </si>
  <si>
    <t>4235959.8695724625</t>
  </si>
  <si>
    <t>4164479.8890258814</t>
  </si>
  <si>
    <t>4092108.2204208681</t>
  </si>
  <si>
    <t>4020340.6751830168</t>
  </si>
  <si>
    <t>3950817.8719469793</t>
  </si>
  <si>
    <t>3885183.0560326227</t>
  </si>
  <si>
    <t>3824865.6489589256</t>
  </si>
  <si>
    <t>3770871.8542516693</t>
  </si>
  <si>
    <t>3723744.917880917</t>
  </si>
  <si>
    <t>3683662.6465039449</t>
  </si>
  <si>
    <t>3650583.6375346561</t>
  </si>
  <si>
    <t>3624350.1602562498</t>
  </si>
  <si>
    <t>3604721.8684423659</t>
  </si>
  <si>
    <t>3591367.2485858141</t>
  </si>
  <si>
    <t>4039847.4560135016</t>
  </si>
  <si>
    <t>4145736.2123655621</t>
  </si>
  <si>
    <t>4237857.089676654</t>
  </si>
  <si>
    <t>4313611.4768875167</t>
  </si>
  <si>
    <t>4371175.0556379985</t>
  </si>
  <si>
    <t>4406902.6806349615</t>
  </si>
  <si>
    <t>4416090.1298948387</t>
  </si>
  <si>
    <t>4393143.2638388881</t>
  </si>
  <si>
    <t>4334209.7680296563</t>
  </si>
  <si>
    <t>4236780.3926097415</t>
  </si>
  <si>
    <t>4100673.0318257599</t>
  </si>
  <si>
    <t>3928060.1119664107</t>
  </si>
  <si>
    <t>3722963.8600690938</t>
  </si>
  <si>
    <t>3490770.4599731984</t>
  </si>
  <si>
    <t>3238668.2425971357</t>
  </si>
  <si>
    <t>2975549.5764766159</t>
  </si>
  <si>
    <t>2709812.4225014527</t>
  </si>
  <si>
    <t>2447014.3604773944</t>
  </si>
  <si>
    <t>2189768.7318441644</t>
  </si>
  <si>
    <t>1938122.3011099247</t>
  </si>
  <si>
    <t>1692406.7966143328</t>
  </si>
  <si>
    <t>1452678.3417937523</t>
  </si>
  <si>
    <t>1223074.8132842558</t>
  </si>
  <si>
    <t>1008328.6509352878</t>
  </si>
  <si>
    <t>812995.9053818807</t>
  </si>
  <si>
    <t>640457.48133920936</t>
  </si>
  <si>
    <t>492445.17413363949</t>
  </si>
  <si>
    <t>369511.69248898572</t>
  </si>
  <si>
    <t>270447.77588461293</t>
  </si>
  <si>
    <t>192898.333932168</t>
  </si>
  <si>
    <t>133877.59409503936</t>
  </si>
  <si>
    <t>90243.170675290239</t>
  </si>
  <si>
    <t>58979.83662807825</t>
  </si>
  <si>
    <t>37320.756550103833</t>
  </si>
  <si>
    <t>22821.508093527897</t>
  </si>
  <si>
    <t>13440.155214915749</t>
  </si>
  <si>
    <t>7585.7857910836938</t>
  </si>
  <si>
    <t>4089.0713750341224</t>
  </si>
  <si>
    <t>2108.8971604359049</t>
  </si>
  <si>
    <t>1042.5995050070546</t>
  </si>
  <si>
    <t>484.95852923415225</t>
  </si>
  <si>
    <t>4042030.7616205616</t>
  </si>
  <si>
    <t>4151517.7990547344</t>
  </si>
  <si>
    <t>4250581.8474458363</t>
  </si>
  <si>
    <t>4338677.1679719919</t>
  </si>
  <si>
    <t>4416837.3905854728</t>
  </si>
  <si>
    <t>4485081.0715246163</t>
  </si>
  <si>
    <t>4543003.3252209779</t>
  </si>
  <si>
    <t>4589017.739521184</t>
  </si>
  <si>
    <t>4622530.1290755142</t>
  </si>
  <si>
    <t>4642458.426610576</t>
  </si>
  <si>
    <t>4647807.2053251471</t>
  </si>
  <si>
    <t>4637745.4382132869</t>
  </si>
  <si>
    <t>4612213.9267377323</t>
  </si>
  <si>
    <t>4572369.5019968869</t>
  </si>
  <si>
    <t>4520377.9783066409</t>
  </si>
  <si>
    <t>4458670.3388029933</t>
  </si>
  <si>
    <t>4388553.0341637032</t>
  </si>
  <si>
    <t>4309392.4731343202</t>
  </si>
  <si>
    <t>4219505.959885411</t>
  </si>
  <si>
    <t>4116780.4366035024</t>
  </si>
  <si>
    <t>3998373.715191057</t>
  </si>
  <si>
    <t>3861921.9245295264</t>
  </si>
  <si>
    <t>3707203.4894487485</t>
  </si>
  <si>
    <t>3535925.6191291423</t>
  </si>
  <si>
    <t>3350402.5552264797</t>
  </si>
  <si>
    <t>3152902.5940096388</t>
  </si>
  <si>
    <t>2945649.7515931213</t>
  </si>
  <si>
    <t>2730950.616018068</t>
  </si>
  <si>
    <t>2511293.2212848053</t>
  </si>
  <si>
    <t>2289445.3257081718</t>
  </si>
  <si>
    <t>2068559.8587604435</t>
  </si>
  <si>
    <t>1852158.2556472309</t>
  </si>
  <si>
    <t>1643838.6148216987</t>
  </si>
  <si>
    <t>1446762.5597106412</t>
  </si>
  <si>
    <t>1263198.4698139082</t>
  </si>
  <si>
    <t>1094393.3183208401</t>
  </si>
  <si>
    <t>940783.31289414549</t>
  </si>
  <si>
    <t>802327.11757604044</t>
  </si>
  <si>
    <t>678735.21945191256</t>
  </si>
  <si>
    <t>568726.05109097739</t>
  </si>
  <si>
    <t>472622.74626130477</t>
  </si>
  <si>
    <t>14545104.026100643</t>
  </si>
  <si>
    <t>14739454.689976281</t>
  </si>
  <si>
    <t>14942420.710135996</t>
  </si>
  <si>
    <t>15150584.641225554</t>
  </si>
  <si>
    <t>15361736.588363191</t>
  </si>
  <si>
    <t>15572398.260504398</t>
  </si>
  <si>
    <t>15780677.456973739</t>
  </si>
  <si>
    <t>15983714.788148783</t>
  </si>
  <si>
    <t>16182458.944169812</t>
  </si>
  <si>
    <t>16373711.506711928</t>
  </si>
  <si>
    <t>16554392.570339032</t>
  </si>
  <si>
    <t>16722050.047983687</t>
  </si>
  <si>
    <t>16874224.324079458</t>
  </si>
  <si>
    <t>17007728.681607854</t>
  </si>
  <si>
    <t>17118246.077574812</t>
  </si>
  <si>
    <t>17201234.449084036</t>
  </si>
  <si>
    <t>17253247.978040699</t>
  </si>
  <si>
    <t>17272357.981183581</t>
  </si>
  <si>
    <t>17256963.771692898</t>
  </si>
  <si>
    <t>17204956.188637953</t>
  </si>
  <si>
    <t>17114660.635666657</t>
  </si>
  <si>
    <t>16986270.763490073</t>
  </si>
  <si>
    <t>16822756.36728454</t>
  </si>
  <si>
    <t>16629536.683532022</t>
  </si>
  <si>
    <t>16412799.667560125</t>
  </si>
  <si>
    <t>16178490.371665724</t>
  </si>
  <si>
    <t>15932147.703360867</t>
  </si>
  <si>
    <t>15678877.068185218</t>
  </si>
  <si>
    <t>15423295.786551781</t>
  </si>
  <si>
    <t>15169488.511543319</t>
  </si>
  <si>
    <t>14921110.541723272</t>
  </si>
  <si>
    <t>14681565.850335026</t>
  </si>
  <si>
    <t>14454081.244495422</t>
  </si>
  <si>
    <t>14241704.639068931</t>
  </si>
  <si>
    <t>14047053.093423879</t>
  </si>
  <si>
    <t>13872108.796868885</t>
  </si>
  <si>
    <t>13718116.409969307</t>
  </si>
  <si>
    <t>13585680.040840084</t>
  </si>
  <si>
    <t>13474984.135713574</t>
  </si>
  <si>
    <t>13385980.335548192</t>
  </si>
  <si>
    <t>13318432.964848796</t>
  </si>
  <si>
    <t>14519129.222201785</t>
  </si>
  <si>
    <t>14681457.479770985</t>
  </si>
  <si>
    <t>14829196.208078066</t>
  </si>
  <si>
    <t>14946175.664611937</t>
  </si>
  <si>
    <t>15013233.63902726</t>
  </si>
  <si>
    <t>15006702.383848462</t>
  </si>
  <si>
    <t>14904818.259388445</t>
  </si>
  <si>
    <t>14691936.378727525</t>
  </si>
  <si>
    <t>14365998.599022606</t>
  </si>
  <si>
    <t>13933598.354483036</t>
  </si>
  <si>
    <t>13408793.045342214</t>
  </si>
  <si>
    <t>12808054.668110777</t>
  </si>
  <si>
    <t>12146314.554756146</t>
  </si>
  <si>
    <t>11436453.494209018</t>
  </si>
  <si>
    <t>10690289.079903524</t>
  </si>
  <si>
    <t>9917744.3950927407</t>
  </si>
  <si>
    <t>9125389.5328964833</t>
  </si>
  <si>
    <t>8317912.6702592308</t>
  </si>
  <si>
    <t>7498302.1673780056</t>
  </si>
  <si>
    <t>6664728.0599819962</t>
  </si>
  <si>
    <t>5826409.8264463302</t>
  </si>
  <si>
    <t>4992476.4090547916</t>
  </si>
  <si>
    <t>4181962.2586801238</t>
  </si>
  <si>
    <t>3418957.9289785209</t>
  </si>
  <si>
    <t>2725907.5838659406</t>
  </si>
  <si>
    <t>2119440.8149322793</t>
  </si>
  <si>
    <t>1609014.7868981601</t>
  </si>
  <si>
    <t>1196639.646556342</t>
  </si>
  <si>
    <t>876876.40125255205</t>
  </si>
  <si>
    <t>638568.70414057036</t>
  </si>
  <si>
    <t>467370.05494683882</t>
  </si>
  <si>
    <t>348361.77910479781</t>
  </si>
  <si>
    <t>268015.97250272782</t>
  </si>
  <si>
    <t>215210.50534007823</t>
  </si>
  <si>
    <t>181433.68968114114</t>
  </si>
  <si>
    <t>160515.99866420784</t>
  </si>
  <si>
    <t>148171.12940783793</t>
  </si>
  <si>
    <t>141497.91545319292</t>
  </si>
  <si>
    <t>138514.02653116503</t>
  </si>
  <si>
    <t>137788.18988649422</t>
  </si>
  <si>
    <t>138254.10459329988</t>
  </si>
  <si>
    <t>14534335.514634598</t>
  </si>
  <si>
    <t>14719829.078090185</t>
  </si>
  <si>
    <t>14910911.216454558</t>
  </si>
  <si>
    <t>15103430.296625819</t>
  </si>
  <si>
    <t>15294290.37019784</t>
  </si>
  <si>
    <t>15478835.853259416</t>
  </si>
  <si>
    <t>15653851.848552682</t>
  </si>
  <si>
    <t>15814906.757252499</t>
  </si>
  <si>
    <t>15960929.712946767</t>
  </si>
  <si>
    <t>16086458.386930678</t>
  </si>
  <si>
    <t>16185668.522368209</t>
  </si>
  <si>
    <t>16252775.007197626</t>
  </si>
  <si>
    <t>16281458.456464441</t>
  </si>
  <si>
    <t>16264627.622132193</t>
  </si>
  <si>
    <t>16194770.689415531</t>
  </si>
  <si>
    <t>16064965.351147871</t>
  </si>
  <si>
    <t>15869613.293553587</t>
  </si>
  <si>
    <t>15604578.746515896</t>
  </si>
  <si>
    <t>15266236.262929542</t>
  </si>
  <si>
    <t>14850725.507196611</t>
  </si>
  <si>
    <t>14355187.725713745</t>
  </si>
  <si>
    <t>13780762.839336358</t>
  </si>
  <si>
    <t>13135457.254483977</t>
  </si>
  <si>
    <t>12433047.581551403</t>
  </si>
  <si>
    <t>11688574.563436408</t>
  </si>
  <si>
    <t>10915709.337547388</t>
  </si>
  <si>
    <t>10126534.544772618</t>
  </si>
  <si>
    <t>9331739.7450490091</t>
  </si>
  <si>
    <t>8540741.202417098</t>
  </si>
  <si>
    <t>7761872.9475661879</t>
  </si>
  <si>
    <t>7002700.681231929</t>
  </si>
  <si>
    <t>6270334.9597337814</t>
  </si>
  <si>
    <t>5571552.7562192827</t>
  </si>
  <si>
    <t>4912590.1302696308</t>
  </si>
  <si>
    <t>4298632.3755312609</t>
  </si>
  <si>
    <t>3733304.6158918971</t>
  </si>
  <si>
    <t>3218166.4047083142</t>
  </si>
  <si>
    <t>2753969.0190136381</t>
  </si>
  <si>
    <t>2339981.1529775341</t>
  </si>
  <si>
    <t>1968705.70758824</t>
  </si>
  <si>
    <t>1645530.8258972857</t>
  </si>
  <si>
    <t>0.18660927638231362</t>
  </si>
  <si>
    <t>0.32650750803173811</t>
  </si>
  <si>
    <t>0.50717913587546393</t>
  </si>
  <si>
    <t>0.73647743600128313</t>
  </si>
  <si>
    <t>1.0242243185884554</t>
  </si>
  <si>
    <t>1.3826382409010525</t>
  </si>
  <si>
    <t>1.8280282284750724</t>
  </si>
  <si>
    <t>2.379715674879229</t>
  </si>
  <si>
    <t>3.0643465493281279</t>
  </si>
  <si>
    <t>3.9137218998284871</t>
  </si>
  <si>
    <t>4.9665671327655927</t>
  </si>
  <si>
    <t>6.2688327018933023</t>
  </si>
  <si>
    <t>7.8749219784726439</t>
  </si>
  <si>
    <t>9.8459065087937852</t>
  </si>
  <si>
    <t>12.238721600013671</t>
  </si>
  <si>
    <t>15.095894860652798</t>
  </si>
  <si>
    <t>18.446141797784009</t>
  </si>
  <si>
    <t>22.313590439668978</t>
  </si>
  <si>
    <t>26.725197083332002</t>
  </si>
  <si>
    <t>31.71918876511716</t>
  </si>
  <si>
    <t>37.327694963324191</t>
  </si>
  <si>
    <t>43.543384924953443</t>
  </si>
  <si>
    <t>50.305041271167319</t>
  </si>
  <si>
    <t>57.513370424303673</t>
  </si>
  <si>
    <t>65.06247283486482</t>
  </si>
  <si>
    <t>72.855423394257301</t>
  </si>
  <si>
    <t>80.802990991728606</t>
  </si>
  <si>
    <t>88.82021472934882</t>
  </si>
  <si>
    <t>96.824005216169411</t>
  </si>
  <si>
    <t>104.73129629082847</t>
  </si>
  <si>
    <t>112.38236200363229</t>
  </si>
  <si>
    <t>119.75066830871108</t>
  </si>
  <si>
    <t>126.76018415132724</t>
  </si>
  <si>
    <t>133.351587835712</t>
  </si>
  <si>
    <t>139.48760331610114</t>
  </si>
  <si>
    <t>145.15304472080174</t>
  </si>
  <si>
    <t>150.34950780498556</t>
  </si>
  <si>
    <t>155.08889621304786</t>
  </si>
  <si>
    <t>159.38897809797348</t>
  </si>
  <si>
    <t>163.2711868378193</t>
  </si>
  <si>
    <t>166.75917671530632</t>
  </si>
  <si>
    <t>0.67568191443630965</t>
  </si>
  <si>
    <t>1.3957276804825554</t>
  </si>
  <si>
    <t>2.5561963223774744</t>
  </si>
  <si>
    <t>4.3712305809233358</t>
  </si>
  <si>
    <t>7.1230960423556811</t>
  </si>
  <si>
    <t>11.15224615567592</t>
  </si>
  <si>
    <t>16.824805872025969</t>
  </si>
  <si>
    <t>24.438679748454931</t>
  </si>
  <si>
    <t>34.188029933852796</t>
  </si>
  <si>
    <t>46.073138004757247</t>
  </si>
  <si>
    <t>59.924200288551475</t>
  </si>
  <si>
    <t>75.447181291223274</t>
  </si>
  <si>
    <t>92.302956681508235</t>
  </si>
  <si>
    <t>110.15243797979268</t>
  </si>
  <si>
    <t>128.61898278089546</t>
  </si>
  <si>
    <t>147.28514373806686</t>
  </si>
  <si>
    <t>165.76762256963971</t>
  </si>
  <si>
    <t>183.79693141805822</t>
  </si>
  <si>
    <t>201.22607137646904</t>
  </si>
  <si>
    <t>218.08656390726543</t>
  </si>
  <si>
    <t>234.26977683482517</t>
  </si>
  <si>
    <t>249.67550832866996</t>
  </si>
  <si>
    <t>264.00318069204656</t>
  </si>
  <si>
    <t>276.98600578708516</t>
  </si>
  <si>
    <t>288.41856353903017</t>
  </si>
  <si>
    <t>298.19215731690207</t>
  </si>
  <si>
    <t>306.29727076558225</t>
  </si>
  <si>
    <t>312.81749112577495</t>
  </si>
  <si>
    <t>317.91902449927477</t>
  </si>
  <si>
    <t>321.82317052030373</t>
  </si>
  <si>
    <t>324.56308430167218</t>
  </si>
  <si>
    <t>326.55508504515808</t>
  </si>
  <si>
    <t>328.00191329328607</t>
  </si>
  <si>
    <t>329.0644536729684</t>
  </si>
  <si>
    <t>329.85942592155925</t>
  </si>
  <si>
    <t>330.46515214380463</t>
  </si>
  <si>
    <t>330.93132067439313</t>
  </si>
  <si>
    <t>331.28997903079073</t>
  </si>
  <si>
    <t>331.56425085754626</t>
  </si>
  <si>
    <t>331.77211912117963</t>
  </si>
  <si>
    <t>331.9255714012624</t>
  </si>
  <si>
    <t>0.41360672274063442</t>
  </si>
  <si>
    <t>0.728433337567713</t>
  </si>
  <si>
    <t>1.1362967197314362</t>
  </si>
  <si>
    <t>1.6553475354546849</t>
  </si>
  <si>
    <t>2.3080751417371674</t>
  </si>
  <si>
    <t>3.1223968999526432</t>
  </si>
  <si>
    <t>4.1352963741385871</t>
  </si>
  <si>
    <t>5.3902526918009102</t>
  </si>
  <si>
    <t>6.9466473968594853</t>
  </si>
  <si>
    <t>8.8741540613586558</t>
  </si>
  <si>
    <t>11.25649410291045</t>
  </si>
  <si>
    <t>14.191476883062244</t>
  </si>
  <si>
    <t>17.792064430376215</t>
  </si>
  <si>
    <t>22.180337784551213</t>
  </si>
  <si>
    <t>27.463727559596407</t>
  </si>
  <si>
    <t>33.715295395527782</t>
  </si>
  <si>
    <t>40.977044390183899</t>
  </si>
  <si>
    <t>49.277613400643794</t>
  </si>
  <si>
    <t>58.644661477064851</t>
  </si>
  <si>
    <t>69.121068065412146</t>
  </si>
  <si>
    <t>80.733728625939605</t>
  </si>
  <si>
    <t>93.429770555569661</t>
  </si>
  <si>
    <t>107.04900331903487</t>
  </si>
  <si>
    <t>121.36190930848679</t>
  </si>
  <si>
    <t>136.1385672626117</t>
  </si>
  <si>
    <t>151.17958108453166</t>
  </si>
  <si>
    <t>166.31004706903926</t>
  </si>
  <si>
    <t>181.36937764639828</t>
  </si>
  <si>
    <t>196.20395821059333</t>
  </si>
  <si>
    <t>210.66171569855393</t>
  </si>
  <si>
    <t>224.4509572018523</t>
  </si>
  <si>
    <t>237.5247053893593</t>
  </si>
  <si>
    <t>249.74652761198942</t>
  </si>
  <si>
    <t>261.01274601497425</t>
  </si>
  <si>
    <t>271.26256666508863</t>
  </si>
  <si>
    <t>280.47808035031369</t>
  </si>
  <si>
    <t>288.6749567146511</t>
  </si>
  <si>
    <t>295.88878246423491</t>
  </si>
  <si>
    <t>302.16918781236518</t>
  </si>
  <si>
    <t>307.64503725434315</t>
  </si>
  <si>
    <t>312.29491576733665</t>
  </si>
  <si>
    <t>0.41326421219411774</t>
  </si>
  <si>
    <t>0.70793350030394442</t>
  </si>
  <si>
    <t>1.1503352780247447</t>
  </si>
  <si>
    <t>1.8005581730353977</t>
  </si>
  <si>
    <t>2.7020974593293365</t>
  </si>
  <si>
    <t>3.8889835797493801</t>
  </si>
  <si>
    <t>5.373906835379552</t>
  </si>
  <si>
    <t>7.1392405619985908</t>
  </si>
  <si>
    <t>9.1533484521786157</t>
  </si>
  <si>
    <t>11.389446472861</t>
  </si>
  <si>
    <t>13.84025303253086</t>
  </si>
  <si>
    <t>16.520445401615635</t>
  </si>
  <si>
    <t>19.451294778072366</t>
  </si>
  <si>
    <t>22.635470951876471</t>
  </si>
  <si>
    <t>26.038724984929928</t>
  </si>
  <si>
    <t>29.596489510476324</t>
  </si>
  <si>
    <t>33.239812170297242</t>
  </si>
  <si>
    <t>36.931630595857619</t>
  </si>
  <si>
    <t>40.620007821107308</t>
  </si>
  <si>
    <t>44.259060645703926</t>
  </si>
  <si>
    <t>47.788999377436852</t>
  </si>
  <si>
    <t>51.15059416941051</t>
  </si>
  <si>
    <t>54.297066948357163</t>
  </si>
  <si>
    <t>57.195330003234176</t>
  </si>
  <si>
    <t>59.831898288322186</t>
  </si>
  <si>
    <t>62.176777663032098</t>
  </si>
  <si>
    <t>64.222196738705264</t>
  </si>
  <si>
    <t>65.967305039096203</t>
  </si>
  <si>
    <t>67.370907232054151</t>
  </si>
  <si>
    <t>68.490316989157932</t>
  </si>
  <si>
    <t>69.35452990548886</t>
  </si>
  <si>
    <t>70.002516739902148</t>
  </si>
  <si>
    <t>70.478192891481143</t>
  </si>
  <si>
    <t>70.823934573617265</t>
  </si>
  <si>
    <t>71.075479309657922</t>
  </si>
  <si>
    <t>71.2600734666498</t>
  </si>
  <si>
    <t>71.397248066626787</t>
  </si>
  <si>
    <t>71.500507170549213</t>
  </si>
  <si>
    <t>71.578723542849843</t>
  </si>
  <si>
    <t>0.16739728677934951</t>
  </si>
  <si>
    <t>0.24541888119555103</t>
  </si>
  <si>
    <t>0.34299825477823109</t>
  </si>
  <si>
    <t>0.47526218270372428</t>
  </si>
  <si>
    <t>0.63906548460296053</t>
  </si>
  <si>
    <t>0.84103337637684372</t>
  </si>
  <si>
    <t>1.090241644350304</t>
  </si>
  <si>
    <t>1.3971390665570356</t>
  </si>
  <si>
    <t>1.7743477906509226</t>
  </si>
  <si>
    <t>2.2367590647821061</t>
  </si>
  <si>
    <t>2.8014849976784255</t>
  </si>
  <si>
    <t>3.486787862338097</t>
  </si>
  <si>
    <t>4.3093034483942372</t>
  </si>
  <si>
    <t>5.2826144229322995</t>
  </si>
  <si>
    <t>6.4184378316752735</t>
  </si>
  <si>
    <t>7.7280522669609581</t>
  </si>
  <si>
    <t>9.2227768911979364</t>
  </si>
  <si>
    <t>10.91574746084987</t>
  </si>
  <si>
    <t>12.819425124238597</t>
  </si>
  <si>
    <t>14.936551037914748</t>
  </si>
  <si>
    <t>17.253168298044393</t>
  </si>
  <si>
    <t>19.743770168931629</t>
  </si>
  <si>
    <t>22.3828739061642</t>
  </si>
  <si>
    <t>25.149751086911952</t>
  </si>
  <si>
    <t>28.026222541531038</t>
  </si>
  <si>
    <t>30.993515863866428</t>
  </si>
  <si>
    <t>34.029700006121239</t>
  </si>
  <si>
    <t>37.107583770964602</t>
  </si>
  <si>
    <t>40.171747023974604</t>
  </si>
  <si>
    <t>43.196541639054352</t>
  </si>
  <si>
    <t>46.139613130809501</t>
  </si>
  <si>
    <t>48.962609367644895</t>
  </si>
  <si>
    <t>51.63578573297486</t>
  </si>
  <si>
    <t>54.139365836661455</t>
  </si>
  <si>
    <t>56.461356117733096</t>
  </si>
  <si>
    <t>58.594390929835747</t>
  </si>
  <si>
    <t>60.533907367295434</t>
  </si>
  <si>
    <t>62.29154951200254</t>
  </si>
  <si>
    <t>63.851420946381474</t>
  </si>
  <si>
    <t>16.052729356483606</t>
  </si>
  <si>
    <t>16.119917833661372</t>
  </si>
  <si>
    <t>16.115520362975172</t>
  </si>
  <si>
    <t>16.060414373240015</t>
  </si>
  <si>
    <t>15.991015568163407</t>
  </si>
  <si>
    <t>15.935328340068644</t>
  </si>
  <si>
    <t>15.940530886561334</t>
  </si>
  <si>
    <t>16.053468866521428</t>
  </si>
  <si>
    <t>16.323189992243865</t>
  </si>
  <si>
    <t>16.78194988808087</t>
  </si>
  <si>
    <t>17.434044434780326</t>
  </si>
  <si>
    <t>18.238579903892639</t>
  </si>
  <si>
    <t>19.108920668700332</t>
  </si>
  <si>
    <t>19.944758394670906</t>
  </si>
  <si>
    <t>20.669467452735272</t>
  </si>
  <si>
    <t>21.240021690533077</t>
  </si>
  <si>
    <t>21.639618538909851</t>
  </si>
  <si>
    <t>21.872035218208314</t>
  </si>
  <si>
    <t>21.949747308263269</t>
  </si>
  <si>
    <t>21.896261405371295</t>
  </si>
  <si>
    <t>21.745486703934262</t>
  </si>
  <si>
    <t>21.530926467618677</t>
  </si>
  <si>
    <t>21.2744283124728</t>
  </si>
  <si>
    <t>20.986372790967362</t>
  </si>
  <si>
    <t>20.673498024171355</t>
  </si>
  <si>
    <t>20.341738515738349</t>
  </si>
  <si>
    <t>19.996603241216725</t>
  </si>
  <si>
    <t>19.64358059718046</t>
  </si>
  <si>
    <t>19.288244635168301</t>
  </si>
  <si>
    <t>18.936509355060103</t>
  </si>
  <si>
    <t>18.583057177837176</t>
  </si>
  <si>
    <t>18.245132905129218</t>
  </si>
  <si>
    <t>17.928578676806005</t>
  </si>
  <si>
    <t>17.637950301072223</t>
  </si>
  <si>
    <t>17.376066338898866</t>
  </si>
  <si>
    <t>17.144128412944955</t>
  </si>
  <si>
    <t>16.942212361092306</t>
  </si>
  <si>
    <t>16.769785635728788</t>
  </si>
  <si>
    <t>16.625990649395291</t>
  </si>
  <si>
    <t>16.509660422820801</t>
  </si>
  <si>
    <t>16.419200745544504</t>
  </si>
  <si>
    <t>16.018767780561731</t>
  </si>
  <si>
    <t>16.037578648128569</t>
  </si>
  <si>
    <t>15.949327949528339</t>
  </si>
  <si>
    <t>15.761226469777984</t>
  </si>
  <si>
    <t>15.491714837909324</t>
  </si>
  <si>
    <t>15.146683985938392</t>
  </si>
  <si>
    <t>14.750240777310287</t>
  </si>
  <si>
    <t>14.330778778610139</t>
  </si>
  <si>
    <t>13.925635658322411</t>
  </si>
  <si>
    <t>13.569937505449285</t>
  </si>
  <si>
    <t>13.282862781076158</t>
  </si>
  <si>
    <t>13.046231328740399</t>
  </si>
  <si>
    <t>12.798125304102308</t>
  </si>
  <si>
    <t>12.461946534678258</t>
  </si>
  <si>
    <t>11.986147413057777</t>
  </si>
  <si>
    <t>11.355545021128023</t>
  </si>
  <si>
    <t>10.58122011967918</t>
  </si>
  <si>
    <t>9.6900539416719234</t>
  </si>
  <si>
    <t>8.7106859750555863</t>
  </si>
  <si>
    <t>7.6697557806169199</t>
  </si>
  <si>
    <t>6.6123375816409107</t>
  </si>
  <si>
    <t>5.5797108671185773</t>
  </si>
  <si>
    <t>4.610882288439405</t>
  </si>
  <si>
    <t>3.7290765041405813</t>
  </si>
  <si>
    <t>2.9487450085141966</t>
  </si>
  <si>
    <t>2.2774535576535859</t>
  </si>
  <si>
    <t>1.7159849338646749</t>
  </si>
  <si>
    <t>1.2609907141371501</t>
  </si>
  <si>
    <t>0.90328967747777067</t>
  </si>
  <si>
    <t>0.63035057228176417</t>
  </si>
  <si>
    <t>0.4277391653130686</t>
  </si>
  <si>
    <t>0.28212519498243727</t>
  </si>
  <si>
    <t>0.18063888197994696</t>
  </si>
  <si>
    <t>0.11209200301428071</t>
  </si>
  <si>
    <t>6.7220154049932937E-2</t>
  </si>
  <si>
    <t>3.876050032301185E-2</t>
  </si>
  <si>
    <t>2.1339741139575371E-2</t>
  </si>
  <si>
    <t>1.1151637031965235E-2</t>
  </si>
  <si>
    <t>5.532642048524483E-3</t>
  </si>
  <si>
    <t>2.61736279838769E-3</t>
  </si>
  <si>
    <t>1.1677380557145259E-3</t>
  </si>
  <si>
    <t>16.037310813857804</t>
  </si>
  <si>
    <t>16.084620549014179</t>
  </si>
  <si>
    <t>16.048748606917769</t>
  </si>
  <si>
    <t>15.950002413578716</t>
  </si>
  <si>
    <t>15.824208146817364</t>
  </si>
  <si>
    <t>15.698172847858149</t>
  </si>
  <si>
    <t>15.618270108243191</t>
  </si>
  <si>
    <t>15.629921897841847</t>
  </si>
  <si>
    <t>15.77971146420545</t>
  </si>
  <si>
    <t>16.097220817158238</t>
  </si>
  <si>
    <t>16.583579019629521</t>
  </si>
  <si>
    <t>17.194280689506755</t>
  </si>
  <si>
    <t>17.838593742136332</t>
  </si>
  <si>
    <t>18.412019791111195</t>
  </si>
  <si>
    <t>18.834874884049505</t>
  </si>
  <si>
    <t>19.063015436658176</t>
  </si>
  <si>
    <t>19.080079773011583</t>
  </si>
  <si>
    <t>18.890775678443447</t>
  </si>
  <si>
    <t>18.508351886174822</t>
  </si>
  <si>
    <t>17.955935761599452</t>
  </si>
  <si>
    <t>17.267290326411754</t>
  </si>
  <si>
    <t>16.478754618846114</t>
  </si>
  <si>
    <t>15.619025628125417</t>
  </si>
  <si>
    <t>14.707469862826732</t>
  </si>
  <si>
    <t>13.758813220269728</t>
  </si>
  <si>
    <t>12.785004962568241</t>
  </si>
  <si>
    <t>11.796368998219094</t>
  </si>
  <si>
    <t>10.802801312252646</t>
  </si>
  <si>
    <t>9.8144399842055279</t>
  </si>
  <si>
    <t>8.8422327140436874</t>
  </si>
  <si>
    <t>7.8923764803841516</t>
  </si>
  <si>
    <t>6.9834994873752745</t>
  </si>
  <si>
    <t>6.1269870298461528</t>
  </si>
  <si>
    <t>5.3316825058879562</t>
  </si>
  <si>
    <t>4.6029242621716691</t>
  </si>
  <si>
    <t>3.9426349540641272</t>
  </si>
  <si>
    <t>3.3502602779877462</t>
  </si>
  <si>
    <t>2.8238289501300464</t>
  </si>
  <si>
    <t>2.3605841772691232</t>
  </si>
  <si>
    <t>1.9522127171836903</t>
  </si>
  <si>
    <t>1.6008874361999672</t>
  </si>
  <si>
    <t>324.48954411484851</t>
  </si>
  <si>
    <t>335.37183314598184</t>
  </si>
  <si>
    <t>345.16277254811183</t>
  </si>
  <si>
    <t>353.84993095846238</t>
  </si>
  <si>
    <t>361.59448808185232</t>
  </si>
  <si>
    <t>368.4054161217818</t>
  </si>
  <si>
    <t>374.53637936786976</t>
  </si>
  <si>
    <t>379.99984394059175</t>
  </si>
  <si>
    <t>384.75908382069207</t>
  </si>
  <si>
    <t>388.79427637242753</t>
  </si>
  <si>
    <t>392.0702860211548</t>
  </si>
  <si>
    <t>394.56767979789919</t>
  </si>
  <si>
    <t>396.30173011894993</t>
  </si>
  <si>
    <t>397.3770402918388</t>
  </si>
  <si>
    <t>397.96364891159465</t>
  </si>
  <si>
    <t>398.22030746241603</t>
  </si>
  <si>
    <t>398.18614723734095</t>
  </si>
  <si>
    <t>397.78540178776922</t>
  </si>
  <si>
    <t>396.87612040166715</t>
  </si>
  <si>
    <t>395.45334062562205</t>
  </si>
  <si>
    <t>393.47626999640761</t>
  </si>
  <si>
    <t>390.84009195956554</t>
  </si>
  <si>
    <t>387.5247608940054</t>
  </si>
  <si>
    <t>383.58537017131084</t>
  </si>
  <si>
    <t>379.10976810926098</t>
  </si>
  <si>
    <t>374.18992261790049</t>
  </si>
  <si>
    <t>368.92002445008825</t>
  </si>
  <si>
    <t>363.40280627515438</t>
  </si>
  <si>
    <t>357.75039613348997</t>
  </si>
  <si>
    <t>352.08834661999435</t>
  </si>
  <si>
    <t>346.18007029073556</t>
  </si>
  <si>
    <t>340.52426588850682</t>
  </si>
  <si>
    <t>335.26423368444631</t>
  </si>
  <si>
    <t>330.5122106404981</t>
  </si>
  <si>
    <t>326.33452613379046</t>
  </si>
  <si>
    <t>322.75332617556182</t>
  </si>
  <si>
    <t>319.7609222804515</t>
  </si>
  <si>
    <t>317.33557677930128</t>
  </si>
  <si>
    <t>315.45014828957881</t>
  </si>
  <si>
    <t>314.07317540409497</t>
  </si>
  <si>
    <t>313.16718020690035</t>
  </si>
  <si>
    <t>324.06301787875572</t>
  </si>
  <si>
    <t>334.31762501745447</t>
  </si>
  <si>
    <t>342.99208854070611</t>
  </si>
  <si>
    <t>349.88536300813996</t>
  </si>
  <si>
    <t>354.90479769583942</t>
  </si>
  <si>
    <t>357.72605013903029</t>
  </si>
  <si>
    <t>358.23662377819574</t>
  </si>
  <si>
    <t>356.09472807958446</t>
  </si>
  <si>
    <t>350.95562470076726</t>
  </si>
  <si>
    <t>342.63217537529698</t>
  </si>
  <si>
    <t>331.09974777544846</t>
  </si>
  <si>
    <t>316.53195181332904</t>
  </si>
  <si>
    <t>299.23434735696082</t>
  </si>
  <si>
    <t>279.63022976453902</t>
  </si>
  <si>
    <t>258.31708485600609</t>
  </si>
  <si>
    <t>236.05743727892093</t>
  </si>
  <si>
    <t>213.58124326748634</t>
  </si>
  <si>
    <t>191.40269715687754</t>
  </si>
  <si>
    <t>169.77434081485663</t>
  </si>
  <si>
    <t>148.798627896016</t>
  </si>
  <si>
    <t>128.60881967770015</t>
  </si>
  <si>
    <t>109.26616361258024</t>
  </si>
  <si>
    <t>91.137364920715356</t>
  </si>
  <si>
    <t>74.525424180405693</t>
  </si>
  <si>
    <t>59.68202493217899</t>
  </si>
  <si>
    <t>46.762439431320509</t>
  </si>
  <si>
    <t>35.799056267013746</t>
  </si>
  <si>
    <t>26.769272470311311</t>
  </si>
  <si>
    <t>19.532106367660599</t>
  </si>
  <si>
    <t>13.885364241984078</t>
  </si>
  <si>
    <t>9.585935568400938</t>
  </si>
  <si>
    <t>6.4208838525866634</t>
  </si>
  <si>
    <t>4.1666483303336719</t>
  </si>
  <si>
    <t>2.6170715698836018</t>
  </si>
  <si>
    <t>1.5893908530578769</t>
  </si>
  <si>
    <t>0.93136994906138226</t>
  </si>
  <si>
    <t>0.52514656107242497</t>
  </si>
  <si>
    <t>0.28464474508422116</t>
  </si>
  <si>
    <t>0.14864080640417698</t>
  </si>
  <si>
    <t>7.4464928732778018E-2</t>
  </si>
  <si>
    <t>3.4738805998255969E-2</t>
  </si>
  <si>
    <t>324.26885598642264</t>
  </si>
  <si>
    <t>334.85749341736556</t>
  </si>
  <si>
    <t>344.16728652498108</t>
  </si>
  <si>
    <t>352.17471795630729</t>
  </si>
  <si>
    <t>359.03054077717263</t>
  </si>
  <si>
    <t>364.71766976694903</t>
  </si>
  <si>
    <t>369.48250675370161</t>
  </si>
  <si>
    <t>373.31494293889011</t>
  </si>
  <si>
    <t>376.14041223642158</t>
  </si>
  <si>
    <t>377.89225317550114</t>
  </si>
  <si>
    <t>378.4803759604564</t>
  </si>
  <si>
    <t>377.82430514132028</t>
  </si>
  <si>
    <t>375.86755811865009</t>
  </si>
  <si>
    <t>372.63496165065624</t>
  </si>
  <si>
    <t>368.23730788915458</t>
  </si>
  <si>
    <t>362.8197679854527</t>
  </si>
  <si>
    <t>356.44585959493054</t>
  </si>
  <si>
    <t>349.06761052172038</t>
  </si>
  <si>
    <t>340.54818648960304</t>
  </si>
  <si>
    <t>330.8382554777607</t>
  </si>
  <si>
    <t>319.84881507449506</t>
  </si>
  <si>
    <t>307.48506296678454</t>
  </si>
  <si>
    <t>293.79595744205898</t>
  </si>
  <si>
    <t>278.93388077144789</t>
  </si>
  <si>
    <t>263.07838590156234</t>
  </si>
  <si>
    <t>246.39907947538822</t>
  </si>
  <si>
    <t>229.0633985758914</t>
  </si>
  <si>
    <t>211.25314308187689</t>
  </si>
  <si>
    <t>193.17327777101303</t>
  </si>
  <si>
    <t>175.0611792512457</t>
  </si>
  <si>
    <t>157.00647326206368</t>
  </si>
  <si>
    <t>139.51506604988512</t>
  </si>
  <si>
    <t>122.88173029563613</t>
  </si>
  <si>
    <t>107.34296927262299</t>
  </si>
  <si>
    <t>93.045194670627254</t>
  </si>
  <si>
    <t>80.045488831558245</t>
  </si>
  <si>
    <t>68.339108251698065</t>
  </si>
  <si>
    <t>57.890634564974761</t>
  </si>
  <si>
    <t>48.651289335029439</t>
  </si>
  <si>
    <t>40.510318789404316</t>
  </si>
  <si>
    <t>33.460393293163975</t>
  </si>
  <si>
    <t>661.41254878093673</t>
  </si>
  <si>
    <t>672.30751934217312</t>
  </si>
  <si>
    <t>683.05363062145204</t>
  </si>
  <si>
    <t>693.45305856968798</t>
  </si>
  <si>
    <t>703.49545466881807</t>
  </si>
  <si>
    <t>713.04178970349199</t>
  </si>
  <si>
    <t>722.12808517822293</t>
  </si>
  <si>
    <t>730.68014389736538</t>
  </si>
  <si>
    <t>738.749920563209</t>
  </si>
  <si>
    <t>746.22179515657353</t>
  </si>
  <si>
    <t>752.9672874592369</t>
  </si>
  <si>
    <t>758.85430119218324</t>
  </si>
  <si>
    <t>763.71114076414824</t>
  </si>
  <si>
    <t>767.31672652778332</t>
  </si>
  <si>
    <t>769.41720370065661</t>
  </si>
  <si>
    <t>769.79539506527681</t>
  </si>
  <si>
    <t>768.33544357327651</t>
  </si>
  <si>
    <t>765.04757079370961</t>
  </si>
  <si>
    <t>759.98116537496014</t>
  </si>
  <si>
    <t>753.23455406471271</t>
  </si>
  <si>
    <t>744.91896744044084</t>
  </si>
  <si>
    <t>735.15943821275857</t>
  </si>
  <si>
    <t>724.14388541892947</t>
  </si>
  <si>
    <t>712.12406892125989</t>
  </si>
  <si>
    <t>699.38090327481427</t>
  </si>
  <si>
    <t>686.18256620306022</t>
  </si>
  <si>
    <t>672.76374060859644</t>
  </si>
  <si>
    <t>659.32595728487229</t>
  </si>
  <si>
    <t>646.04380556440663</t>
  </si>
  <si>
    <t>633.07282311416327</t>
  </si>
  <si>
    <t>620.39814652259747</t>
  </si>
  <si>
    <t>608.30298707974566</t>
  </si>
  <si>
    <t>596.91168953039039</t>
  </si>
  <si>
    <t>586.32956984402733</t>
  </si>
  <si>
    <t>576.63284227888028</t>
  </si>
  <si>
    <t>567.86608967830034</t>
  </si>
  <si>
    <t>560.04614855339071</t>
  </si>
  <si>
    <t>553.17062374230147</t>
  </si>
  <si>
    <t>547.22554317311494</t>
  </si>
  <si>
    <t>542.18772178950394</t>
  </si>
  <si>
    <t>538.02169540469981</t>
  </si>
  <si>
    <t>659.96512265506715</t>
  </si>
  <si>
    <t>668.82428379055636</t>
  </si>
  <si>
    <t>676.05578289597872</t>
  </si>
  <si>
    <t>680.86179892595283</t>
  </si>
  <si>
    <t>682.47363393968533</t>
  </si>
  <si>
    <t>679.8711328699693</t>
  </si>
  <si>
    <t>672.22734324712576</t>
  </si>
  <si>
    <t>658.91728029539377</t>
  </si>
  <si>
    <t>639.86867858560572</t>
  </si>
  <si>
    <t>615.4827033890524</t>
  </si>
  <si>
    <t>586.57059251600981</t>
  </si>
  <si>
    <t>554.10568547672813</t>
  </si>
  <si>
    <t>518.97628262956209</t>
  </si>
  <si>
    <t>481.91478612043966</t>
  </si>
  <si>
    <t>443.56569439109654</t>
  </si>
  <si>
    <t>404.51472145557591</t>
  </si>
  <si>
    <t>365.26857360389283</t>
  </si>
  <si>
    <t>326.27888083065147</t>
  </si>
  <si>
    <t>287.90266758028685</t>
  </si>
  <si>
    <t>250.22995450737</t>
  </si>
  <si>
    <t>213.81381619755064</t>
  </si>
  <si>
    <t>179.04645825089005</t>
  </si>
  <si>
    <t>146.61615619837659</t>
  </si>
  <si>
    <t>117.22729331303977</t>
  </si>
  <si>
    <t>91.422278481720667</t>
  </si>
  <si>
    <t>69.491392403221312</t>
  </si>
  <si>
    <t>51.468668654302334</t>
  </si>
  <si>
    <t>37.178556459023582</t>
  </si>
  <si>
    <t>26.2434220814411</t>
  </si>
  <si>
    <t>18.159100210054628</t>
  </si>
  <si>
    <t>12.367317502397698</t>
  </si>
  <si>
    <t>8.3450847927284322</t>
  </si>
  <si>
    <t>5.6284600500194886</t>
  </si>
  <si>
    <t>3.8417528631947513</t>
  </si>
  <si>
    <t>2.6975638591113702</t>
  </si>
  <si>
    <t>1.9862444984778151</t>
  </si>
  <si>
    <t>1.5610458034653489</t>
  </si>
  <si>
    <t>1.3219296955867039</t>
  </si>
  <si>
    <t>1.2004071465880133</t>
  </si>
  <si>
    <t>1.1481677374104422</t>
  </si>
  <si>
    <t>1.13153647266292</t>
  </si>
  <si>
    <t>660.80580864489059</t>
  </si>
  <si>
    <t>670.92579862313391</t>
  </si>
  <si>
    <t>680.46242509383228</t>
  </si>
  <si>
    <t>689.18914010293031</t>
  </si>
  <si>
    <t>697.07366149870222</t>
  </si>
  <si>
    <t>703.94519892479275</t>
  </si>
  <si>
    <t>709.80300031482284</t>
  </si>
  <si>
    <t>714.52415069700464</t>
  </si>
  <si>
    <t>718.07911945260662</t>
  </si>
  <si>
    <t>720.26217273031102</t>
  </si>
  <si>
    <t>720.83332176626141</t>
  </si>
  <si>
    <t>719.52858787045034</t>
  </si>
  <si>
    <t>716.02957713151454</t>
  </si>
  <si>
    <t>709.97577735015273</t>
  </si>
  <si>
    <t>701.01953855409158</t>
  </si>
  <si>
    <t>688.90279723018352</t>
  </si>
  <si>
    <t>673.49507835244378</t>
  </si>
  <si>
    <t>654.80190411460831</t>
  </si>
  <si>
    <t>632.88436352634255</t>
  </si>
  <si>
    <t>607.86069603479814</t>
  </si>
  <si>
    <t>579.89345143311948</t>
  </si>
  <si>
    <t>549.26962856513831</t>
  </si>
  <si>
    <t>516.51205686021206</t>
  </si>
  <si>
    <t>482.30871844694826</t>
  </si>
  <si>
    <t>447.33655983248218</t>
  </si>
  <si>
    <t>412.16170629443013</t>
  </si>
  <si>
    <t>377.23831980732683</t>
  </si>
  <si>
    <t>342.93498203113575</t>
  </si>
  <si>
    <t>309.55936953341052</t>
  </si>
  <si>
    <t>277.38146181265193</t>
  </si>
  <si>
    <t>246.57292051912171</t>
  </si>
  <si>
    <t>217.45542595400963</t>
  </si>
  <si>
    <t>190.24252848494368</t>
  </si>
  <si>
    <t>165.10498137444463</t>
  </si>
  <si>
    <t>142.15112327998486</t>
  </si>
  <si>
    <t>121.41840093454979</t>
  </si>
  <si>
    <t>102.87882905747583</t>
  </si>
  <si>
    <t>86.464500284874262</t>
  </si>
  <si>
    <t>72.07670045128485</t>
  </si>
  <si>
    <t>59.363653591412046</t>
  </si>
  <si>
    <t>48.486433090943052</t>
  </si>
  <si>
    <t>Class</t>
  </si>
  <si>
    <t>Light vehicle fleet</t>
  </si>
  <si>
    <t>Energy-service efficiency (L-gas.-eq./100-vehicle-km)</t>
  </si>
  <si>
    <t>11.694877511695905</t>
  </si>
  <si>
    <t>11.282891497076022</t>
  </si>
  <si>
    <t>9.688470342105262</t>
  </si>
  <si>
    <t>7.3257246608187128</t>
  </si>
  <si>
    <t>5.1614094883040931</t>
  </si>
  <si>
    <t>3.6440044649122805</t>
  </si>
  <si>
    <t>2.9863790497076019</t>
  </si>
  <si>
    <t>2.7549068362573097</t>
  </si>
  <si>
    <t>2.6125356725146198</t>
  </si>
  <si>
    <t>11.704108187134503</t>
  </si>
  <si>
    <t>11.530839011695907</t>
  </si>
  <si>
    <t>11.005423690058478</t>
  </si>
  <si>
    <t>10.012834353801168</t>
  </si>
  <si>
    <t>8.4814421959064319</t>
  </si>
  <si>
    <t>6.6177869707602328</t>
  </si>
  <si>
    <t>4.9295778187134491</t>
  </si>
  <si>
    <t>3.7029052777777771</t>
  </si>
  <si>
    <t>2.9730414122807014</t>
  </si>
  <si>
    <t>Average new light vehicle</t>
  </si>
  <si>
    <t>11.663959178362573</t>
  </si>
  <si>
    <t>9.5916062894736829</t>
  </si>
  <si>
    <t>5.5762754736842099</t>
  </si>
  <si>
    <t>3.6852942836257312</t>
  </si>
  <si>
    <t>3.120963891812865</t>
  </si>
  <si>
    <t>2.9356953976608184</t>
  </si>
  <si>
    <t>2.8155025964912279</t>
  </si>
  <si>
    <t>2.669729339181286</t>
  </si>
  <si>
    <t>2.5280845584795322</t>
  </si>
  <si>
    <t>11.746328973684211</t>
  </si>
  <si>
    <t>10.812154201754383</t>
  </si>
  <si>
    <t>9.7073371111111122</t>
  </si>
  <si>
    <t>7.9431181374269011</t>
  </si>
  <si>
    <t>5.6322598040935672</t>
  </si>
  <si>
    <t>3.9567037309941515</t>
  </si>
  <si>
    <t>3.1587128947368419</t>
  </si>
  <si>
    <t>2.7711618070175437</t>
  </si>
  <si>
    <t>2.5395949824561401</t>
  </si>
  <si>
    <t>Tailpipe emissions - g-CO2e/km</t>
  </si>
  <si>
    <t>260.37105769999999</t>
  </si>
  <si>
    <t>248.301548</t>
  </si>
  <si>
    <t>200.55043710000001</t>
  </si>
  <si>
    <t>128.92395020000001</t>
  </si>
  <si>
    <t>63.994953850000002</t>
  </si>
  <si>
    <t>19.852562469999999</t>
  </si>
  <si>
    <t>3.2390264979999999</t>
  </si>
  <si>
    <t>0.25815464799999999</t>
  </si>
  <si>
    <t>5.1684779999999998E-3</t>
  </si>
  <si>
    <t>260.66042190000002</t>
  </si>
  <si>
    <t>256.1184998</t>
  </si>
  <si>
    <t>242.36879250000001</t>
  </si>
  <si>
    <t>215.06523419999999</t>
  </si>
  <si>
    <t>171.12524920000001</t>
  </si>
  <si>
    <t>116.2142321</t>
  </si>
  <si>
    <t>66.367992799999996</t>
  </si>
  <si>
    <t>31.099147810000002</t>
  </si>
  <si>
    <t>11.76104645</t>
  </si>
  <si>
    <t>257.94918230000002</t>
  </si>
  <si>
    <t>198.3387214</t>
  </si>
  <si>
    <t>72.716951690000002</t>
  </si>
  <si>
    <t>13.864103030000001</t>
  </si>
  <si>
    <t>1.071133439</t>
  </si>
  <si>
    <t>6.5123969000000004E-2</t>
  </si>
  <si>
    <t>260.58496409999998</t>
  </si>
  <si>
    <t>237.5910236</t>
  </si>
  <si>
    <t>207.0028896</t>
  </si>
  <si>
    <t>154.33923100000001</t>
  </si>
  <si>
    <t>84.482518690000006</t>
  </si>
  <si>
    <t>34.254422069999997</t>
  </si>
  <si>
    <t>11.599582229999999</t>
  </si>
  <si>
    <t>3.4316395580000001</t>
  </si>
  <si>
    <t>0.42349405400000001</t>
  </si>
  <si>
    <t>Years</t>
  </si>
  <si>
    <t>Number of vehicles</t>
  </si>
  <si>
    <t>Very remote</t>
  </si>
  <si>
    <t>124.90685574941776</t>
  </si>
  <si>
    <t>1045.7244435583045</t>
  </si>
  <si>
    <t>4056.4908045058482</t>
  </si>
  <si>
    <t>11916.429024809506</t>
  </si>
  <si>
    <t>28989.8527331078</t>
  </si>
  <si>
    <t>59754.138183092342</t>
  </si>
  <si>
    <t>96241.128097191191</t>
  </si>
  <si>
    <t>128350.45090604023</t>
  </si>
  <si>
    <t>152228.47490063912</t>
  </si>
  <si>
    <t>Remote</t>
  </si>
  <si>
    <t>158.36070094614192</t>
  </si>
  <si>
    <t>1240.2357585116265</t>
  </si>
  <si>
    <t>4658.3926780572838</t>
  </si>
  <si>
    <t>13901.403217674153</t>
  </si>
  <si>
    <t>34221.194764112668</t>
  </si>
  <si>
    <t>69016.21533865502</t>
  </si>
  <si>
    <t>109832.3727965209</t>
  </si>
  <si>
    <t>145994.45166424589</t>
  </si>
  <si>
    <t>172373.33987900324</t>
  </si>
  <si>
    <t>Outer regional</t>
  </si>
  <si>
    <t>1208.8236298129057</t>
  </si>
  <si>
    <t>9225.715753404922</t>
  </si>
  <si>
    <t>34205.358192604654</t>
  </si>
  <si>
    <t>102777.80558827703</t>
  </si>
  <si>
    <t>254802.63249614631</t>
  </si>
  <si>
    <t>511330.67570008681</t>
  </si>
  <si>
    <t>811497.56025159697</t>
  </si>
  <si>
    <t>1079648.5002372048</t>
  </si>
  <si>
    <t>1276211.3127330237</t>
  </si>
  <si>
    <t>Inner regional</t>
  </si>
  <si>
    <t>2309.2535245098816</t>
  </si>
  <si>
    <t>17480.500947996043</t>
  </si>
  <si>
    <t>64394.31667783179</t>
  </si>
  <si>
    <t>194517.70736408525</t>
  </si>
  <si>
    <t>484078.86911780585</t>
  </si>
  <si>
    <t>968238.28645265638</t>
  </si>
  <si>
    <t>1534213.0444797613</t>
  </si>
  <si>
    <t>2045266.4767785855</t>
  </si>
  <si>
    <t>2423268.7433836237</t>
  </si>
  <si>
    <t>Major cities</t>
  </si>
  <si>
    <t>6548.3053476776504</t>
  </si>
  <si>
    <t>51745.357169688104</t>
  </si>
  <si>
    <t>191220.69989523035</t>
  </si>
  <si>
    <t>572652.07053439412</t>
  </si>
  <si>
    <t>1414424.8170411275</t>
  </si>
  <si>
    <t>2835607.6024144106</t>
  </si>
  <si>
    <t>4491655.8453743318</t>
  </si>
  <si>
    <t>5992522.6313728215</t>
  </si>
  <si>
    <t>7119006.3106323108</t>
  </si>
  <si>
    <t>455.22780783584682</t>
  </si>
  <si>
    <t>8951.4858096042099</t>
  </si>
  <si>
    <t>51517.128446207294</t>
  </si>
  <si>
    <t>123570.77904465461</t>
  </si>
  <si>
    <t>201076.40115544977</t>
  </si>
  <si>
    <t>274671.46746190847</t>
  </si>
  <si>
    <t>316576.39165615558</t>
  </si>
  <si>
    <t>337680.68156661518</t>
  </si>
  <si>
    <t>354878.82062414533</t>
  </si>
  <si>
    <t>568.90685935090221</t>
  </si>
  <si>
    <t>10424.920504921487</t>
  </si>
  <si>
    <t>58486.451180100608</t>
  </si>
  <si>
    <t>143010.78543866653</t>
  </si>
  <si>
    <t>235591.73538948048</t>
  </si>
  <si>
    <t>318280.45208770595</t>
  </si>
  <si>
    <t>362975.80346996017</t>
  </si>
  <si>
    <t>384011.66124128882</t>
  </si>
  <si>
    <t>400627.96736764989</t>
  </si>
  <si>
    <t>4357.6249583223816</t>
  </si>
  <si>
    <t>77537.907782991009</t>
  </si>
  <si>
    <t>428893.44767185522</t>
  </si>
  <si>
    <t>1053932.8565245802</t>
  </si>
  <si>
    <t>1745255.1560061409</t>
  </si>
  <si>
    <t>2354581.4822091735</t>
  </si>
  <si>
    <t>2682334.6306418055</t>
  </si>
  <si>
    <t>2837841.3306290386</t>
  </si>
  <si>
    <t>2960747.848954441</t>
  </si>
  <si>
    <t>8449.3169011903537</t>
  </si>
  <si>
    <t>148214.20590785073</t>
  </si>
  <si>
    <t>811421.95353371708</t>
  </si>
  <si>
    <t>1994727.6272939427</t>
  </si>
  <si>
    <t>3309673.4004510981</t>
  </si>
  <si>
    <t>4464560.5153356362</t>
  </si>
  <si>
    <t>5089896.3916851869</t>
  </si>
  <si>
    <t>5392897.6091728928</t>
  </si>
  <si>
    <t>5633445.0360545386</t>
  </si>
  <si>
    <t>25044.485106874519</t>
  </si>
  <si>
    <t>452969.15555427258</t>
  </si>
  <si>
    <t>2461631.269641621</t>
  </si>
  <si>
    <t>5947182.0879999567</t>
  </si>
  <si>
    <t>9786227.2793004289</t>
  </si>
  <si>
    <t>13242975.987370472</t>
  </si>
  <si>
    <t>15154276.081835791</t>
  </si>
  <si>
    <t>16094540.000727165</t>
  </si>
  <si>
    <t>16844016.009297233</t>
  </si>
  <si>
    <t>272.75385895405583</t>
  </si>
  <si>
    <t>2388.175836193655</t>
  </si>
  <si>
    <t>9576.7739172491692</t>
  </si>
  <si>
    <t>28611.612882251291</t>
  </si>
  <si>
    <t>68927.982166838599</t>
  </si>
  <si>
    <t>138455.71576963531</t>
  </si>
  <si>
    <t>217419.07782329572</t>
  </si>
  <si>
    <t>284281.3513685189</t>
  </si>
  <si>
    <t>332029.10742536746</t>
  </si>
  <si>
    <t>344.23134544429507</t>
  </si>
  <si>
    <t>2820.5738759674305</t>
  </si>
  <si>
    <t>10940.260544296216</t>
  </si>
  <si>
    <t>33178.552061527225</t>
  </si>
  <si>
    <t>80994.630808954345</t>
  </si>
  <si>
    <t>159332.92817192568</t>
  </si>
  <si>
    <t>247296.97225639358</t>
  </si>
  <si>
    <t>322328.47903992533</t>
  </si>
  <si>
    <t>374834.86086742958</t>
  </si>
  <si>
    <t>2623.956935788457</t>
  </si>
  <si>
    <t>20962.504560986337</t>
  </si>
  <si>
    <t>80276.942379292275</t>
  </si>
  <si>
    <t>245276.1509070966</t>
  </si>
  <si>
    <t>603399.53961654427</t>
  </si>
  <si>
    <t>1180527.4150254221</t>
  </si>
  <si>
    <t>1826046.5153741788</t>
  </si>
  <si>
    <t>2380996.53467244</t>
  </si>
  <si>
    <t>2770898.8004072616</t>
  </si>
  <si>
    <t>5027.8539502251297</t>
  </si>
  <si>
    <t>39840.44433088474</t>
  </si>
  <si>
    <t>151721.82279507152</t>
  </si>
  <si>
    <t>466756.73670335102</t>
  </si>
  <si>
    <t>1153044.2411086608</t>
  </si>
  <si>
    <t>2246255.9346847427</t>
  </si>
  <si>
    <t>3465813.0526780169</t>
  </si>
  <si>
    <t>4524268.3937575081</t>
  </si>
  <si>
    <t>5273597.1275129179</t>
  </si>
  <si>
    <t>14512.345777480064</t>
  </si>
  <si>
    <t>119938.56451554281</t>
  </si>
  <si>
    <t>458962.54588346073</t>
  </si>
  <si>
    <t>1402664.7163910738</t>
  </si>
  <si>
    <t>3439967.5508433008</t>
  </si>
  <si>
    <t>6712051.0202640742</t>
  </si>
  <si>
    <t>10344726.899795815</t>
  </si>
  <si>
    <t>13498548.178634308</t>
  </si>
  <si>
    <t>15758655.704002034</t>
  </si>
  <si>
    <t>Workplace</t>
  </si>
  <si>
    <t>Total charging power GW</t>
  </si>
  <si>
    <t>1.6385038464008003E-2</t>
  </si>
  <si>
    <t>0.29423001970823004</t>
  </si>
  <si>
    <t>1.6066379198549421</t>
  </si>
  <si>
    <t>3.9038709504337366</t>
  </si>
  <si>
    <t>6.4392055808881548</t>
  </si>
  <si>
    <t>8.7055749329490713</t>
  </si>
  <si>
    <t>9.9493402370551678</t>
  </si>
  <si>
    <t>10.556647174703444</t>
  </si>
  <si>
    <t>11.039970123512756</t>
  </si>
  <si>
    <t>9.6016589875901007E-3</t>
  </si>
  <si>
    <t>7.8373201198084497E-2</t>
  </si>
  <si>
    <t>0.29986962419924346</t>
  </si>
  <si>
    <t>0.91733300592794198</t>
  </si>
  <si>
    <t>2.2533407529294389</t>
  </si>
  <si>
    <t>4.3987652481446027</t>
  </si>
  <si>
    <t>6.7862803774735516</t>
  </si>
  <si>
    <t>8.8553469970883647</t>
  </si>
  <si>
    <t>10.330334315164077</t>
  </si>
  <si>
    <t>Number of charging plugs</t>
  </si>
  <si>
    <t>1974.1010197600001</t>
  </si>
  <si>
    <t>35449.399964846991</t>
  </si>
  <si>
    <t>193570.83371746296</t>
  </si>
  <si>
    <t>470345.89764261915</t>
  </si>
  <si>
    <t>775807.90131182468</t>
  </si>
  <si>
    <t>1048864.4497529003</t>
  </si>
  <si>
    <t>1198715.6912114655</t>
  </si>
  <si>
    <t>1271885.2017714987</t>
  </si>
  <si>
    <t>1330116.8823509344</t>
  </si>
  <si>
    <t>1156.8263840469997</t>
  </si>
  <si>
    <t>9442.5543612150032</t>
  </si>
  <si>
    <t>36128.870385451002</t>
  </si>
  <si>
    <t>110522.04890698103</t>
  </si>
  <si>
    <t>271486.83770234196</t>
  </si>
  <si>
    <t>529971.71664392797</t>
  </si>
  <si>
    <t>817624.14186428336</t>
  </si>
  <si>
    <t>1066909.276757634</t>
  </si>
  <si>
    <t>1244618.5921884424</t>
  </si>
  <si>
    <t>DC fast charger</t>
  </si>
  <si>
    <t>3.0935616902295963E-2</t>
  </si>
  <si>
    <t>0.55551820630506388</t>
  </si>
  <si>
    <t>3.033397531308645</t>
  </si>
  <si>
    <t>7.370666630722857</t>
  </si>
  <si>
    <t>12.15748120423029</t>
  </si>
  <si>
    <t>16.436478427210488</t>
  </si>
  <si>
    <t>18.784757748068852</t>
  </si>
  <si>
    <t>19.931377868526283</t>
  </si>
  <si>
    <t>20.843911191406917</t>
  </si>
  <si>
    <t>1.8128321465004014E-2</t>
  </si>
  <si>
    <t>0.14797178138023201</t>
  </si>
  <si>
    <t>0.56616600823050822</t>
  </si>
  <si>
    <t>1.7319619070176753</t>
  </si>
  <si>
    <t>4.2543986997071093</t>
  </si>
  <si>
    <t>8.3050471295176287</t>
  </si>
  <si>
    <t>12.812772491665111</t>
  </si>
  <si>
    <t>16.719254156734063</t>
  </si>
  <si>
    <t>19.504090014136011</t>
  </si>
  <si>
    <t>266.68635260600001</t>
  </si>
  <si>
    <t>4788.9500543540053</t>
  </si>
  <si>
    <t>26149.97871817799</t>
  </si>
  <si>
    <t>63540.229575196994</t>
  </si>
  <si>
    <t>104805.87245026106</t>
  </si>
  <si>
    <t>141693.77954491792</t>
  </si>
  <si>
    <t>161937.56679369707</t>
  </si>
  <si>
    <t>171822.22300453699</t>
  </si>
  <si>
    <t>179688.88958109409</t>
  </si>
  <si>
    <t>156.27863331900022</t>
  </si>
  <si>
    <t>1275.6188050019978</t>
  </si>
  <si>
    <t>4880.7414502629899</t>
  </si>
  <si>
    <t>14930.706094980005</t>
  </si>
  <si>
    <t>36675.850859543942</t>
  </si>
  <si>
    <t>71595.233875152044</t>
  </si>
  <si>
    <t>110454.93527297507</t>
  </si>
  <si>
    <t>144131.50135115598</t>
  </si>
  <si>
    <t>168138.70701841376</t>
  </si>
  <si>
    <t>Level 2 public</t>
  </si>
  <si>
    <t>1.1041670268397209E-2</t>
  </si>
  <si>
    <t>0.19827789039908444</t>
  </si>
  <si>
    <t>1.0826929818393898</t>
  </si>
  <si>
    <t>2.6307692777256402</t>
  </si>
  <si>
    <t>4.3392992315688987</t>
  </si>
  <si>
    <t>5.8665768847195308</t>
  </si>
  <si>
    <t>6.7047345985280975</t>
  </si>
  <si>
    <t>7.1139910657015895</t>
  </si>
  <si>
    <t>7.4396962903766486</t>
  </si>
  <si>
    <t>6.4704366001179028E-3</t>
  </si>
  <si>
    <t>5.2814709432818241E-2</t>
  </si>
  <si>
    <t>0.20207834856335727</t>
  </si>
  <si>
    <t>0.61817911506532019</t>
  </si>
  <si>
    <t>1.5184978449293314</t>
  </si>
  <si>
    <t>2.9642722881445445</t>
  </si>
  <si>
    <t>4.5731885489101032</t>
  </si>
  <si>
    <t>5.9675063852336496</t>
  </si>
  <si>
    <t>6.9614816908934554</t>
  </si>
  <si>
    <t>1330.3217190840005</t>
  </si>
  <si>
    <t>23888.902457721011</t>
  </si>
  <si>
    <t>130444.93757101099</t>
  </si>
  <si>
    <t>316960.15394284733</t>
  </si>
  <si>
    <t>522807.13633360295</t>
  </si>
  <si>
    <t>706816.49213488412</t>
  </si>
  <si>
    <t>807799.34922025283</t>
  </si>
  <si>
    <t>857107.35731344251</t>
  </si>
  <si>
    <t>896348.95064779022</t>
  </si>
  <si>
    <t>779.57067471299979</t>
  </si>
  <si>
    <t>6363.2180039539971</t>
  </si>
  <si>
    <t>24346.788983537022</t>
  </si>
  <si>
    <t>74479.411453653025</t>
  </si>
  <si>
    <t>182951.54758184709</t>
  </si>
  <si>
    <t>357141.23953548656</t>
  </si>
  <si>
    <t>550986.5721578449</t>
  </si>
  <si>
    <t>718976.6729197161</t>
  </si>
  <si>
    <t>838732.73384258419</t>
  </si>
  <si>
    <t>NSW &amp; ACT</t>
  </si>
  <si>
    <t>Number of non-residential EV charging plugs</t>
  </si>
  <si>
    <t>596.65488134500004</t>
  </si>
  <si>
    <t>10699.707598832003</t>
  </si>
  <si>
    <t>57720.006791249994</t>
  </si>
  <si>
    <t>142504.72773883998</t>
  </si>
  <si>
    <t>235221.045832387</t>
  </si>
  <si>
    <t>316189.91795912501</t>
  </si>
  <si>
    <t>359655.62042483187</t>
  </si>
  <si>
    <t>380411.51608263497</t>
  </si>
  <si>
    <t>396694.05324573896</t>
  </si>
  <si>
    <t>542.30720368700008</t>
  </si>
  <si>
    <t>9436.790449123997</t>
  </si>
  <si>
    <t>51167.622423701003</t>
  </si>
  <si>
    <t>126285.94756959795</t>
  </si>
  <si>
    <t>211695.37982576498</t>
  </si>
  <si>
    <t>287069.1235682941</t>
  </si>
  <si>
    <t>329411.45139674295</t>
  </si>
  <si>
    <t>351608.17803479498</t>
  </si>
  <si>
    <t>369732.1411208309</t>
  </si>
  <si>
    <t>434.21503315300004</t>
  </si>
  <si>
    <t>7865.1482918359998</t>
  </si>
  <si>
    <t>41614.296699830011</t>
  </si>
  <si>
    <t>99431.246122180921</t>
  </si>
  <si>
    <t>165701.84218883404</t>
  </si>
  <si>
    <t>225895.72060289502</t>
  </si>
  <si>
    <t>258680.75562165701</t>
  </si>
  <si>
    <t>274822.76047365513</t>
  </si>
  <si>
    <t>287847.06755567202</t>
  </si>
  <si>
    <t>198.6399169959999</t>
  </si>
  <si>
    <t>4144.2395030160014</t>
  </si>
  <si>
    <t>24472.892287236024</t>
  </si>
  <si>
    <t>57435.349992292962</t>
  </si>
  <si>
    <t>91459.446990576995</t>
  </si>
  <si>
    <t>125604.28294850685</t>
  </si>
  <si>
    <t>145897.23691235814</t>
  </si>
  <si>
    <t>156388.90362106086</t>
  </si>
  <si>
    <t>165008.68172308404</t>
  </si>
  <si>
    <t>135.02294048900001</t>
  </si>
  <si>
    <t>2232.3034679029997</t>
  </si>
  <si>
    <t>12721.325671330993</t>
  </si>
  <si>
    <t>30834.617289308011</t>
  </si>
  <si>
    <t>49321.657589394999</t>
  </si>
  <si>
    <t>64592.800756529985</t>
  </si>
  <si>
    <t>72157.550186159016</t>
  </si>
  <si>
    <t>74663.375720753975</t>
  </si>
  <si>
    <t>76188.852164675962</t>
  </si>
  <si>
    <t>58.168454007999983</t>
  </si>
  <si>
    <t>798.62920485799998</t>
  </si>
  <si>
    <t>4171.2297560779989</t>
  </si>
  <si>
    <t>9867.6136451729963</t>
  </si>
  <si>
    <t>16217.009828275</t>
  </si>
  <si>
    <t>21071.944680058998</t>
  </si>
  <si>
    <t>23092.802524727005</t>
  </si>
  <si>
    <t>23454.135624838997</t>
  </si>
  <si>
    <t>23506.353397201994</t>
  </si>
  <si>
    <t>9.092590082000001</t>
  </si>
  <si>
    <t>272.58144927799998</t>
  </si>
  <si>
    <t>1703.4600880369999</t>
  </si>
  <si>
    <t>3986.3952852260009</t>
  </si>
  <si>
    <t>6191.5190565919984</t>
  </si>
  <si>
    <t>8440.659237490001</t>
  </si>
  <si>
    <t>9820.2741449900004</t>
  </si>
  <si>
    <t>10536.332213760001</t>
  </si>
  <si>
    <t>11139.733143730002</t>
  </si>
  <si>
    <t>80.603633049999928</t>
  </si>
  <si>
    <t>1445.4508493049996</t>
  </si>
  <si>
    <t>7797.5432570359926</t>
  </si>
  <si>
    <t>19251.327930080017</t>
  </si>
  <si>
    <t>31776.612335935966</t>
  </si>
  <si>
    <t>42714.904237336996</t>
  </si>
  <si>
    <t>48586.797088162057</t>
  </si>
  <si>
    <t>51390.764086943964</t>
  </si>
  <si>
    <t>53590.413652743009</t>
  </si>
  <si>
    <t>73.261666355999992</t>
  </si>
  <si>
    <t>1274.8401433990002</t>
  </si>
  <si>
    <t>6912.3649039600023</t>
  </si>
  <si>
    <t>17060.291459758995</t>
  </si>
  <si>
    <t>28598.469980465001</t>
  </si>
  <si>
    <t>38780.901687578014</t>
  </si>
  <si>
    <t>44501.034985793958</t>
  </si>
  <si>
    <t>47499.647524974993</t>
  </si>
  <si>
    <t>49948.060024554965</t>
  </si>
  <si>
    <t>58.659218734999939</t>
  </si>
  <si>
    <t>1062.5229870669996</t>
  </si>
  <si>
    <t>5621.7817126129967</t>
  </si>
  <si>
    <t>13432.421197149011</t>
  </si>
  <si>
    <t>22385.085416184</t>
  </si>
  <si>
    <t>30516.830314482981</t>
  </si>
  <si>
    <t>34945.844497449005</t>
  </si>
  <si>
    <t>37126.509193318001</t>
  </si>
  <si>
    <t>38885.99612911298</t>
  </si>
  <si>
    <t>26.834773958</t>
  </si>
  <si>
    <t>559.85590765300003</t>
  </si>
  <si>
    <t>3306.1055749119987</t>
  </si>
  <si>
    <t>7759.088242494001</t>
  </si>
  <si>
    <t>12355.490475580002</t>
  </si>
  <si>
    <t>16968.203643184002</t>
  </si>
  <si>
    <t>19709.630666761001</t>
  </si>
  <si>
    <t>21126.976739961006</t>
  </si>
  <si>
    <t>22291.444596765003</t>
  </si>
  <si>
    <t>18.240594165999987</t>
  </si>
  <si>
    <t>301.56758151899993</t>
  </si>
  <si>
    <t>1718.5564021829991</t>
  </si>
  <si>
    <t>4165.5272667530035</t>
  </si>
  <si>
    <t>6662.9887959930002</t>
  </si>
  <si>
    <t>8726.0065613459974</t>
  </si>
  <si>
    <t>9747.9478982960118</t>
  </si>
  <si>
    <t>10086.466275145996</t>
  </si>
  <si>
    <t>10292.546787247989</t>
  </si>
  <si>
    <t>7.858125104</t>
  </si>
  <si>
    <t>107.88886068000002</t>
  </si>
  <si>
    <t>563.50208991099976</t>
  </si>
  <si>
    <t>1333.0411501230001</t>
  </si>
  <si>
    <t>2190.7973105159995</t>
  </si>
  <si>
    <t>2846.6628692080003</t>
  </si>
  <si>
    <t>3119.6657211650004</t>
  </si>
  <si>
    <t>3168.4791333080002</t>
  </si>
  <si>
    <t>3175.5333655699997</t>
  </si>
  <si>
    <t>1.2283412370000004</t>
  </si>
  <si>
    <t>36.823724730999992</t>
  </si>
  <si>
    <t>230.12477756300001</t>
  </si>
  <si>
    <t>538.532328839</t>
  </si>
  <si>
    <t>836.42813558700038</t>
  </si>
  <si>
    <t>1140.2702317819997</t>
  </si>
  <si>
    <t>1326.6459360699998</t>
  </si>
  <si>
    <t>1423.3800508850002</t>
  </si>
  <si>
    <t>1504.8950250999999</t>
  </si>
  <si>
    <t>402.07818115999987</t>
  </si>
  <si>
    <t>7210.3976767570039</t>
  </si>
  <si>
    <t>38896.782835836013</t>
  </si>
  <si>
    <t>96032.134369212945</t>
  </si>
  <si>
    <t>158512.48894072406</t>
  </si>
  <si>
    <t>213076.38819390823</t>
  </si>
  <si>
    <t>242367.37555971098</t>
  </si>
  <si>
    <t>256354.51123228087</t>
  </si>
  <si>
    <t>267327.1071720958</t>
  </si>
  <si>
    <t>365.45396828999981</t>
  </si>
  <si>
    <t>6359.3337765980032</t>
  </si>
  <si>
    <t>34481.213851564993</t>
  </si>
  <si>
    <t>85102.503460944092</t>
  </si>
  <si>
    <t>142658.84004729803</t>
  </si>
  <si>
    <t>193452.25302485187</t>
  </si>
  <si>
    <t>221986.21242248404</t>
  </si>
  <si>
    <t>236944.30587574889</t>
  </si>
  <si>
    <t>249157.81545452704</t>
  </si>
  <si>
    <t>292.61202117099998</t>
  </si>
  <si>
    <t>5300.2239966869956</t>
  </si>
  <si>
    <t>28043.348425957985</t>
  </si>
  <si>
    <t>67005.459673231016</t>
  </si>
  <si>
    <t>111664.37652189097</t>
  </si>
  <si>
    <t>152228.27017096698</t>
  </si>
  <si>
    <t>174321.69077184304</t>
  </si>
  <si>
    <t>185199.58375778788</t>
  </si>
  <si>
    <t>193976.4996421361</t>
  </si>
  <si>
    <t>133.86092869999993</t>
  </si>
  <si>
    <t>2792.7506064389995</t>
  </si>
  <si>
    <t>16491.97270714301</t>
  </si>
  <si>
    <t>38704.95621795702</t>
  </si>
  <si>
    <t>61633.365027717031</t>
  </si>
  <si>
    <t>84643.138289013004</t>
  </si>
  <si>
    <t>98318.303413278903</t>
  </si>
  <si>
    <t>105388.50495934694</t>
  </si>
  <si>
    <t>111197.26444592504</t>
  </si>
  <si>
    <t>90.990252519999956</t>
  </si>
  <si>
    <t>1504.3210845219996</t>
  </si>
  <si>
    <t>8572.740536964995</t>
  </si>
  <si>
    <t>20779.058756529983</t>
  </si>
  <si>
    <t>33237.241486656996</t>
  </si>
  <si>
    <t>43528.271798221009</t>
  </si>
  <si>
    <t>48626.060798040031</t>
  </si>
  <si>
    <t>50314.704946370963</t>
  </si>
  <si>
    <t>51342.704235598954</t>
  </si>
  <si>
    <t>39.198985741999998</t>
  </si>
  <si>
    <t>538.18612423399998</t>
  </si>
  <si>
    <t>2810.9389965879996</t>
  </si>
  <si>
    <t>6649.6600810959999</t>
  </si>
  <si>
    <t>10928.437895069002</t>
  </si>
  <si>
    <t>14200.117110916004</t>
  </si>
  <si>
    <t>15561.947664946998</t>
  </si>
  <si>
    <t>15805.445471854999</t>
  </si>
  <si>
    <t>15840.634369027992</t>
  </si>
  <si>
    <t>6.1273815009999995</t>
  </si>
  <si>
    <t>183.68919248400002</t>
  </si>
  <si>
    <t>1147.9402169560005</t>
  </si>
  <si>
    <t>2686.3813838769997</t>
  </si>
  <si>
    <t>4172.386414247002</t>
  </si>
  <si>
    <t>5688.053547006999</t>
  </si>
  <si>
    <t>6617.7585899489995</t>
  </si>
  <si>
    <t>7100.3010700529967</t>
  </si>
  <si>
    <t>7506.9253284790002</t>
  </si>
  <si>
    <t>Wind &amp; solar</t>
  </si>
  <si>
    <t>1</t>
  </si>
  <si>
    <t>4</t>
  </si>
  <si>
    <t>11</t>
  </si>
  <si>
    <t>31</t>
  </si>
  <si>
    <t>63</t>
  </si>
  <si>
    <t>75</t>
  </si>
  <si>
    <t>77</t>
  </si>
  <si>
    <t>14</t>
  </si>
  <si>
    <t>94</t>
  </si>
  <si>
    <t>234</t>
  </si>
  <si>
    <t>284</t>
  </si>
  <si>
    <t>287</t>
  </si>
  <si>
    <t>289</t>
  </si>
  <si>
    <t>276</t>
  </si>
  <si>
    <t>93</t>
  </si>
  <si>
    <t>150</t>
  </si>
  <si>
    <t>201</t>
  </si>
  <si>
    <t>245</t>
  </si>
  <si>
    <t>254</t>
  </si>
  <si>
    <t>251</t>
  </si>
  <si>
    <t>17</t>
  </si>
  <si>
    <t>81</t>
  </si>
  <si>
    <t>749</t>
  </si>
  <si>
    <t>1303</t>
  </si>
  <si>
    <t>1524</t>
  </si>
  <si>
    <t>1717</t>
  </si>
  <si>
    <t>13</t>
  </si>
  <si>
    <t>196</t>
  </si>
  <si>
    <t>233</t>
  </si>
  <si>
    <t>265</t>
  </si>
  <si>
    <t>15</t>
  </si>
  <si>
    <t>89</t>
  </si>
  <si>
    <t>237</t>
  </si>
  <si>
    <t>305</t>
  </si>
  <si>
    <t>329</t>
  </si>
  <si>
    <t>344</t>
  </si>
  <si>
    <t>348</t>
  </si>
  <si>
    <t>21</t>
  </si>
  <si>
    <t>34</t>
  </si>
  <si>
    <t>35</t>
  </si>
  <si>
    <t>42</t>
  </si>
  <si>
    <t>52</t>
  </si>
  <si>
    <t>62</t>
  </si>
  <si>
    <t>66</t>
  </si>
  <si>
    <t>56</t>
  </si>
  <si>
    <t>114</t>
  </si>
  <si>
    <t>301</t>
  </si>
  <si>
    <t>306</t>
  </si>
  <si>
    <t>316</t>
  </si>
  <si>
    <t>304</t>
  </si>
  <si>
    <t>278</t>
  </si>
  <si>
    <t>199</t>
  </si>
  <si>
    <t>134</t>
  </si>
  <si>
    <t>335</t>
  </si>
  <si>
    <t>324</t>
  </si>
  <si>
    <t>338</t>
  </si>
  <si>
    <t>313</t>
  </si>
  <si>
    <t>223</t>
  </si>
  <si>
    <t>50</t>
  </si>
  <si>
    <t>88</t>
  </si>
  <si>
    <t>133</t>
  </si>
  <si>
    <t>156</t>
  </si>
  <si>
    <t>169</t>
  </si>
  <si>
    <t>165</t>
  </si>
  <si>
    <t>153</t>
  </si>
  <si>
    <t>126</t>
  </si>
  <si>
    <t>55</t>
  </si>
  <si>
    <t>119</t>
  </si>
  <si>
    <t>295</t>
  </si>
  <si>
    <t>302</t>
  </si>
  <si>
    <t>297</t>
  </si>
  <si>
    <t>273</t>
  </si>
  <si>
    <t>179</t>
  </si>
  <si>
    <t>124</t>
  </si>
  <si>
    <t>238</t>
  </si>
  <si>
    <t>268</t>
  </si>
  <si>
    <t>292</t>
  </si>
  <si>
    <t>288</t>
  </si>
  <si>
    <t>272</t>
  </si>
  <si>
    <t>204</t>
  </si>
  <si>
    <t>19</t>
  </si>
  <si>
    <t>48</t>
  </si>
  <si>
    <t>61</t>
  </si>
  <si>
    <t>71</t>
  </si>
  <si>
    <t>82</t>
  </si>
  <si>
    <t>92</t>
  </si>
  <si>
    <t>106</t>
  </si>
  <si>
    <t>69</t>
  </si>
  <si>
    <t>91</t>
  </si>
  <si>
    <t>105</t>
  </si>
  <si>
    <t>120</t>
  </si>
  <si>
    <t>33</t>
  </si>
  <si>
    <t>57</t>
  </si>
  <si>
    <t>70</t>
  </si>
  <si>
    <t>80</t>
  </si>
  <si>
    <t>107</t>
  </si>
  <si>
    <t>123</t>
  </si>
  <si>
    <t>43</t>
  </si>
  <si>
    <t>38</t>
  </si>
  <si>
    <t>68</t>
  </si>
  <si>
    <t>7</t>
  </si>
  <si>
    <t>20</t>
  </si>
  <si>
    <t>24</t>
  </si>
  <si>
    <t>27</t>
  </si>
  <si>
    <t>37</t>
  </si>
  <si>
    <t>58</t>
  </si>
  <si>
    <t>170</t>
  </si>
  <si>
    <t>357</t>
  </si>
  <si>
    <t>468</t>
  </si>
  <si>
    <t>496</t>
  </si>
  <si>
    <t>552</t>
  </si>
  <si>
    <t>85</t>
  </si>
  <si>
    <t>151</t>
  </si>
  <si>
    <t>293</t>
  </si>
  <si>
    <t>385</t>
  </si>
  <si>
    <t>579</t>
  </si>
  <si>
    <t>578</t>
  </si>
  <si>
    <t>618</t>
  </si>
  <si>
    <t>100</t>
  </si>
  <si>
    <t>315</t>
  </si>
  <si>
    <t>322</t>
  </si>
  <si>
    <t>310</t>
  </si>
  <si>
    <t>231</t>
  </si>
  <si>
    <t>103</t>
  </si>
  <si>
    <t>202</t>
  </si>
  <si>
    <t>269</t>
  </si>
  <si>
    <t>294</t>
  </si>
  <si>
    <t>379</t>
  </si>
  <si>
    <t>420</t>
  </si>
  <si>
    <t>480</t>
  </si>
  <si>
    <t>64</t>
  </si>
  <si>
    <t>110</t>
  </si>
  <si>
    <t>214</t>
  </si>
  <si>
    <t>367</t>
  </si>
  <si>
    <t>516</t>
  </si>
  <si>
    <t>560</t>
  </si>
  <si>
    <t>654</t>
  </si>
  <si>
    <t>Firm</t>
  </si>
  <si>
    <t>OCGT</t>
  </si>
  <si>
    <t>9</t>
  </si>
  <si>
    <t>8</t>
  </si>
  <si>
    <t>3</t>
  </si>
  <si>
    <t>5</t>
  </si>
  <si>
    <t>6</t>
  </si>
  <si>
    <t>CCGT w/cc</t>
  </si>
  <si>
    <t>32</t>
  </si>
  <si>
    <t>CCGT</t>
  </si>
  <si>
    <t>28</t>
  </si>
  <si>
    <t>40</t>
  </si>
  <si>
    <t>49</t>
  </si>
  <si>
    <t>45</t>
  </si>
  <si>
    <t>10</t>
  </si>
  <si>
    <t>16</t>
  </si>
  <si>
    <t>30</t>
  </si>
  <si>
    <t>22</t>
  </si>
  <si>
    <t>36</t>
  </si>
  <si>
    <t>26</t>
  </si>
  <si>
    <t>Reciprocating engine</t>
  </si>
  <si>
    <t>Steam turbine</t>
  </si>
  <si>
    <t>25</t>
  </si>
  <si>
    <t>Black coal w/cc</t>
  </si>
  <si>
    <t>118</t>
  </si>
  <si>
    <t>104</t>
  </si>
  <si>
    <t>96</t>
  </si>
  <si>
    <t>90</t>
  </si>
  <si>
    <t>53</t>
  </si>
  <si>
    <t>51</t>
  </si>
  <si>
    <t>0.45</t>
  </si>
  <si>
    <t>1.36</t>
  </si>
  <si>
    <t>3.39</t>
  </si>
  <si>
    <t>5.66</t>
  </si>
  <si>
    <t>2.33</t>
  </si>
  <si>
    <t>0.63</t>
  </si>
  <si>
    <t>3.09</t>
  </si>
  <si>
    <t>12.91</t>
  </si>
  <si>
    <t>26.97</t>
  </si>
  <si>
    <t>0.42</t>
  </si>
  <si>
    <t>12.9</t>
  </si>
  <si>
    <t>11.61</t>
  </si>
  <si>
    <t>6.71</t>
  </si>
  <si>
    <t>6.87</t>
  </si>
  <si>
    <t>1.72</t>
  </si>
  <si>
    <t>10.44</t>
  </si>
  <si>
    <t>34.380000000000003</t>
  </si>
  <si>
    <t>81.05</t>
  </si>
  <si>
    <t>94.79</t>
  </si>
  <si>
    <t>42.76</t>
  </si>
  <si>
    <t>35.75</t>
  </si>
  <si>
    <t>19.71</t>
  </si>
  <si>
    <t>2.61</t>
  </si>
  <si>
    <t>2.4900000000000002</t>
  </si>
  <si>
    <t>2.5</t>
  </si>
  <si>
    <t>3.08</t>
  </si>
  <si>
    <t>28.9</t>
  </si>
  <si>
    <t>7.44</t>
  </si>
  <si>
    <t>3.4</t>
  </si>
  <si>
    <t>2.95</t>
  </si>
  <si>
    <t>1.07</t>
  </si>
  <si>
    <t>2.64</t>
  </si>
  <si>
    <t>4.88</t>
  </si>
  <si>
    <t>6.37</t>
  </si>
  <si>
    <t>3.91</t>
  </si>
  <si>
    <t>9.0399999999999991</t>
  </si>
  <si>
    <t>24.69</t>
  </si>
  <si>
    <t>51.94</t>
  </si>
  <si>
    <t>9.01</t>
  </si>
  <si>
    <t>33.369999999999997</t>
  </si>
  <si>
    <t>53.11</t>
  </si>
  <si>
    <t>1.94</t>
  </si>
  <si>
    <t>1.3</t>
  </si>
  <si>
    <t>5.09</t>
  </si>
  <si>
    <t>6.74</t>
  </si>
  <si>
    <t>13.55</t>
  </si>
  <si>
    <t>11.86</t>
  </si>
  <si>
    <t>11.32</t>
  </si>
  <si>
    <t>4.2300000000000004</t>
  </si>
  <si>
    <t>3.14</t>
  </si>
  <si>
    <t>2.93</t>
  </si>
  <si>
    <t>4.79</t>
  </si>
  <si>
    <t>9.02</t>
  </si>
  <si>
    <t>30.07</t>
  </si>
  <si>
    <t>50.13</t>
  </si>
  <si>
    <t>3.33</t>
  </si>
  <si>
    <t>0.21</t>
  </si>
  <si>
    <t>0.3</t>
  </si>
  <si>
    <t>9.0299999999999994</t>
  </si>
  <si>
    <t>26.89</t>
  </si>
  <si>
    <t>34.770000000000003</t>
  </si>
  <si>
    <t>12.72</t>
  </si>
  <si>
    <t>3.92</t>
  </si>
  <si>
    <t>2.34</t>
  </si>
  <si>
    <t>3.61</t>
  </si>
  <si>
    <t>5.81</t>
  </si>
  <si>
    <t>9.58</t>
  </si>
  <si>
    <t>9.18</t>
  </si>
  <si>
    <t>7.97</t>
  </si>
  <si>
    <t>20.6</t>
  </si>
  <si>
    <t>9.11</t>
  </si>
  <si>
    <t>23.3</t>
  </si>
  <si>
    <t>19.98</t>
  </si>
  <si>
    <t>9.19</t>
  </si>
  <si>
    <t>9.1199999999999992</t>
  </si>
  <si>
    <t>19.989999999999998</t>
  </si>
  <si>
    <t>7.96</t>
  </si>
  <si>
    <t>0.22</t>
  </si>
  <si>
    <t>1.2</t>
  </si>
  <si>
    <t>2.4500000000000002</t>
  </si>
  <si>
    <t>3.98</t>
  </si>
  <si>
    <t>6.6</t>
  </si>
  <si>
    <t>2.57</t>
  </si>
  <si>
    <t>17.43</t>
  </si>
  <si>
    <t>38.090000000000003</t>
  </si>
  <si>
    <t>13.98</t>
  </si>
  <si>
    <t>22.72</t>
  </si>
  <si>
    <t>47.21</t>
  </si>
  <si>
    <t>47.99</t>
  </si>
  <si>
    <t>30.25</t>
  </si>
  <si>
    <t>55.2</t>
  </si>
  <si>
    <t>22.61</t>
  </si>
  <si>
    <t>25.4</t>
  </si>
  <si>
    <t>10.78</t>
  </si>
  <si>
    <t>52.4</t>
  </si>
  <si>
    <t>39.380000000000003</t>
  </si>
  <si>
    <t>76.12</t>
  </si>
  <si>
    <t>24.07</t>
  </si>
  <si>
    <t>42.34</t>
  </si>
  <si>
    <t>16.86</t>
  </si>
  <si>
    <t>26.06</t>
  </si>
  <si>
    <t>29.1</t>
  </si>
  <si>
    <t>41.4</t>
  </si>
  <si>
    <t>4.43</t>
  </si>
  <si>
    <t>0.2</t>
  </si>
  <si>
    <t>11.39</t>
  </si>
  <si>
    <t>19.899999999999999</t>
  </si>
  <si>
    <t>39.42</t>
  </si>
  <si>
    <t>19.809999999999999</t>
  </si>
  <si>
    <t>22.08</t>
  </si>
  <si>
    <t>11.07</t>
  </si>
  <si>
    <t>38.33</t>
  </si>
  <si>
    <t>38.29</t>
  </si>
  <si>
    <t>60.15</t>
  </si>
  <si>
    <t>20.92</t>
  </si>
  <si>
    <t>4.45</t>
  </si>
  <si>
    <t>37.24</t>
  </si>
  <si>
    <t>60.39</t>
  </si>
  <si>
    <t>65.12</t>
  </si>
  <si>
    <t>39.659999999999997</t>
  </si>
  <si>
    <t>56.36</t>
  </si>
  <si>
    <t>Firm &amp; storage</t>
  </si>
  <si>
    <t>Battery storage</t>
  </si>
  <si>
    <t>3.19</t>
  </si>
  <si>
    <t>3.17</t>
  </si>
  <si>
    <t>3.47</t>
  </si>
  <si>
    <t>9.17</t>
  </si>
  <si>
    <t>6.67</t>
  </si>
  <si>
    <t>1.49</t>
  </si>
  <si>
    <t>7.66</t>
  </si>
  <si>
    <t>18.52</t>
  </si>
  <si>
    <t>9.2200000000000006</t>
  </si>
  <si>
    <t>14.21</t>
  </si>
  <si>
    <t>21.74</t>
  </si>
  <si>
    <t>16.059999999999999</t>
  </si>
  <si>
    <t>3.69</t>
  </si>
  <si>
    <t>1.33</t>
  </si>
  <si>
    <t>17.670000000000002</t>
  </si>
  <si>
    <t>18.96</t>
  </si>
  <si>
    <t>14.15</t>
  </si>
  <si>
    <t>34.340000000000003</t>
  </si>
  <si>
    <t>12.97</t>
  </si>
  <si>
    <t>23.19</t>
  </si>
  <si>
    <t>5.14</t>
  </si>
  <si>
    <t>10.73</t>
  </si>
  <si>
    <t>31.61</t>
  </si>
  <si>
    <t>24.71</t>
  </si>
  <si>
    <t>0.86</t>
  </si>
  <si>
    <t>6.82</t>
  </si>
  <si>
    <t>26.72</t>
  </si>
  <si>
    <t>23.74</t>
  </si>
  <si>
    <t>2.11</t>
  </si>
  <si>
    <t>7.43</t>
  </si>
  <si>
    <t>25.82</t>
  </si>
  <si>
    <t>16.53</t>
  </si>
  <si>
    <t>2.69</t>
  </si>
  <si>
    <t>21.7</t>
  </si>
  <si>
    <t>29.21</t>
  </si>
  <si>
    <t>25.74</t>
  </si>
  <si>
    <t>5.39</t>
  </si>
  <si>
    <t>11.01</t>
  </si>
  <si>
    <t>16.98</t>
  </si>
  <si>
    <t>24.09</t>
  </si>
  <si>
    <t>29.49</t>
  </si>
  <si>
    <t>16.260000000000002</t>
  </si>
  <si>
    <t>27.45</t>
  </si>
  <si>
    <t>Pumped hydropower</t>
  </si>
  <si>
    <t>6.89</t>
  </si>
  <si>
    <t>0.15</t>
  </si>
  <si>
    <t>6.68</t>
  </si>
  <si>
    <t>3.07</t>
  </si>
  <si>
    <t>6.5</t>
  </si>
  <si>
    <t>6.94</t>
  </si>
  <si>
    <t>0.91</t>
  </si>
  <si>
    <t>0.51</t>
  </si>
  <si>
    <t>4.24</t>
  </si>
  <si>
    <t>6.41</t>
  </si>
  <si>
    <t>3.81</t>
  </si>
  <si>
    <t>5.24</t>
  </si>
  <si>
    <t>0.54</t>
  </si>
  <si>
    <t>10.69</t>
  </si>
  <si>
    <t>5.82</t>
  </si>
  <si>
    <t>5.6</t>
  </si>
  <si>
    <t>5.17</t>
  </si>
  <si>
    <t>0.48</t>
  </si>
  <si>
    <t>1.85</t>
  </si>
  <si>
    <t>0.73</t>
  </si>
  <si>
    <t>6.45</t>
  </si>
  <si>
    <t>6.24</t>
  </si>
  <si>
    <t>4.5599999999999996</t>
  </si>
  <si>
    <t>0.39</t>
  </si>
  <si>
    <t>0.55000000000000004</t>
  </si>
  <si>
    <t>1.1599999999999999</t>
  </si>
  <si>
    <t>15.38</t>
  </si>
  <si>
    <t>10.91</t>
  </si>
  <si>
    <t>12.44</t>
  </si>
  <si>
    <t>9.33</t>
  </si>
  <si>
    <t>6.26</t>
  </si>
  <si>
    <t>5.15</t>
  </si>
  <si>
    <t>2.58</t>
  </si>
  <si>
    <t>5.44</t>
  </si>
  <si>
    <t>10.050000000000001</t>
  </si>
  <si>
    <t>7.98</t>
  </si>
  <si>
    <t>7.42</t>
  </si>
  <si>
    <t>2.31</t>
  </si>
  <si>
    <t>4.2699999999999996</t>
  </si>
  <si>
    <t>0.88</t>
  </si>
  <si>
    <t>2.83</t>
  </si>
  <si>
    <t>1.98</t>
  </si>
  <si>
    <t>3.74</t>
  </si>
  <si>
    <t>6.11</t>
  </si>
  <si>
    <t>1.5</t>
  </si>
  <si>
    <t>1.78</t>
  </si>
  <si>
    <t>3.37</t>
  </si>
  <si>
    <t>7.9</t>
  </si>
  <si>
    <t>2.67</t>
  </si>
  <si>
    <t>6.29</t>
  </si>
  <si>
    <t>1.47</t>
  </si>
  <si>
    <t>3.3</t>
  </si>
  <si>
    <t>6.07</t>
  </si>
  <si>
    <t>Black coal power w/cc</t>
  </si>
  <si>
    <t>Black coal power</t>
  </si>
  <si>
    <t>5.08</t>
  </si>
  <si>
    <t>1.19</t>
  </si>
  <si>
    <t>4.1399999999999997</t>
  </si>
  <si>
    <t>4.22</t>
  </si>
  <si>
    <t>4.3099999999999996</t>
  </si>
  <si>
    <t>4.3899999999999997</t>
  </si>
  <si>
    <t>4.4800000000000004</t>
  </si>
  <si>
    <t>1.84</t>
  </si>
  <si>
    <t>8.6</t>
  </si>
  <si>
    <t>7.38</t>
  </si>
  <si>
    <t>4.76</t>
  </si>
  <si>
    <t>4.8</t>
  </si>
  <si>
    <t>4.84</t>
  </si>
  <si>
    <t>4.92</t>
  </si>
  <si>
    <t>1.22</t>
  </si>
  <si>
    <t>11.74</t>
  </si>
  <si>
    <t>23.64</t>
  </si>
  <si>
    <t>27.7</t>
  </si>
  <si>
    <t>28.3</t>
  </si>
  <si>
    <t>27.37</t>
  </si>
  <si>
    <t>0.52</t>
  </si>
  <si>
    <t>1.03</t>
  </si>
  <si>
    <t>1.32</t>
  </si>
  <si>
    <t>0.81</t>
  </si>
  <si>
    <t>0.8</t>
  </si>
  <si>
    <t>1.06</t>
  </si>
  <si>
    <t>8.2200000000000006</t>
  </si>
  <si>
    <t>15.37</t>
  </si>
  <si>
    <t>16.29</t>
  </si>
  <si>
    <t>15.28</t>
  </si>
  <si>
    <t>15.22</t>
  </si>
  <si>
    <t>8.07</t>
  </si>
  <si>
    <t>1.38</t>
  </si>
  <si>
    <t>2.23</t>
  </si>
  <si>
    <t>1.1000000000000001</t>
  </si>
  <si>
    <t>8.3000000000000007</t>
  </si>
  <si>
    <t>19.32</t>
  </si>
  <si>
    <t>18.68</t>
  </si>
  <si>
    <t>18.690000000000001</t>
  </si>
  <si>
    <t>18.22</t>
  </si>
  <si>
    <t>11.02</t>
  </si>
  <si>
    <t>6.23</t>
  </si>
  <si>
    <t>11.36</t>
  </si>
  <si>
    <t>31.06</t>
  </si>
  <si>
    <t>35.159999999999997</t>
  </si>
  <si>
    <t>33.799999999999997</t>
  </si>
  <si>
    <t>29.54</t>
  </si>
  <si>
    <t>24.42</t>
  </si>
  <si>
    <t>3.11</t>
  </si>
  <si>
    <t>8.0299999999999994</t>
  </si>
  <si>
    <t>11.88</t>
  </si>
  <si>
    <t>25.76</t>
  </si>
  <si>
    <t>24.21</t>
  </si>
  <si>
    <t>22.96</t>
  </si>
  <si>
    <t>18.75</t>
  </si>
  <si>
    <t>14.9</t>
  </si>
  <si>
    <t>2.0499999999999998</t>
  </si>
  <si>
    <t>3.2</t>
  </si>
  <si>
    <t>4.34</t>
  </si>
  <si>
    <t>3.63</t>
  </si>
  <si>
    <t>3.02</t>
  </si>
  <si>
    <t>5.26</t>
  </si>
  <si>
    <t>6.14</t>
  </si>
  <si>
    <t>7.03</t>
  </si>
  <si>
    <t>8.17</t>
  </si>
  <si>
    <t>9.4</t>
  </si>
  <si>
    <t>10.63</t>
  </si>
  <si>
    <t>3.94</t>
  </si>
  <si>
    <t>6.69</t>
  </si>
  <si>
    <t>8.69</t>
  </si>
  <si>
    <t>11.08</t>
  </si>
  <si>
    <t>13.21</t>
  </si>
  <si>
    <t>15.01</t>
  </si>
  <si>
    <t>17.059999999999999</t>
  </si>
  <si>
    <t>19.62</t>
  </si>
  <si>
    <t>22.18</t>
  </si>
  <si>
    <t>3.31</t>
  </si>
  <si>
    <t>7.24</t>
  </si>
  <si>
    <t>10.06</t>
  </si>
  <si>
    <t>12.77</t>
  </si>
  <si>
    <t>15.05</t>
  </si>
  <si>
    <t>17.149999999999999</t>
  </si>
  <si>
    <t>19.86</t>
  </si>
  <si>
    <t>22.84</t>
  </si>
  <si>
    <t>5.85</t>
  </si>
  <si>
    <t>8.5299999999999994</t>
  </si>
  <si>
    <t>10.56</t>
  </si>
  <si>
    <t>12.45</t>
  </si>
  <si>
    <t>14.2</t>
  </si>
  <si>
    <t>21.48</t>
  </si>
  <si>
    <t>0.18</t>
  </si>
  <si>
    <t>1.52</t>
  </si>
  <si>
    <t>2.86</t>
  </si>
  <si>
    <t>3.64</t>
  </si>
  <si>
    <t>4.42</t>
  </si>
  <si>
    <t>5.67</t>
  </si>
  <si>
    <t>6.38</t>
  </si>
  <si>
    <t>7.34</t>
  </si>
  <si>
    <t>3.43</t>
  </si>
  <si>
    <t>11.6</t>
  </si>
  <si>
    <t>32.31</t>
  </si>
  <si>
    <t>49.53</t>
  </si>
  <si>
    <t>50.24</t>
  </si>
  <si>
    <t>48.62</t>
  </si>
  <si>
    <t>1.25</t>
  </si>
  <si>
    <t>1.96</t>
  </si>
  <si>
    <t>4.59</t>
  </si>
  <si>
    <t>12.03</t>
  </si>
  <si>
    <t>19.39</t>
  </si>
  <si>
    <t>19.190000000000001</t>
  </si>
  <si>
    <t>18.670000000000002</t>
  </si>
  <si>
    <t>9.85</t>
  </si>
  <si>
    <t>21.57</t>
  </si>
  <si>
    <t>29.25</t>
  </si>
  <si>
    <t>36.75</t>
  </si>
  <si>
    <t>43.32</t>
  </si>
  <si>
    <t>51.04</t>
  </si>
  <si>
    <t>52.35</t>
  </si>
  <si>
    <t>64.69</t>
  </si>
  <si>
    <t>9.6999999999999993</t>
  </si>
  <si>
    <t>26.8</t>
  </si>
  <si>
    <t>27.74</t>
  </si>
  <si>
    <t>28.63</t>
  </si>
  <si>
    <t>35.65</t>
  </si>
  <si>
    <t>44.14</t>
  </si>
  <si>
    <t>50.31</t>
  </si>
  <si>
    <t>56.53</t>
  </si>
  <si>
    <t>4.53</t>
  </si>
  <si>
    <t>8.23</t>
  </si>
  <si>
    <t>9.94</t>
  </si>
  <si>
    <t>11.14</t>
  </si>
  <si>
    <t>11.16</t>
  </si>
  <si>
    <t>11.21</t>
  </si>
  <si>
    <t>0.82</t>
  </si>
  <si>
    <t>1.51</t>
  </si>
  <si>
    <t>1.29</t>
  </si>
  <si>
    <t>7.29</t>
  </si>
  <si>
    <t>13.24</t>
  </si>
  <si>
    <t>15.03</t>
  </si>
  <si>
    <t>15.78</t>
  </si>
  <si>
    <t>16.329999999999998</t>
  </si>
  <si>
    <t>1.45</t>
  </si>
  <si>
    <t>6.4</t>
  </si>
  <si>
    <t>6.22</t>
  </si>
  <si>
    <t>19.91</t>
  </si>
  <si>
    <t>19.73</t>
  </si>
  <si>
    <t>0.41</t>
  </si>
  <si>
    <t>0.99</t>
  </si>
  <si>
    <t>2.4700000000000002</t>
  </si>
  <si>
    <t>5.7</t>
  </si>
  <si>
    <t>9.27</t>
  </si>
  <si>
    <t>9.1300000000000008</t>
  </si>
  <si>
    <t>8.83</t>
  </si>
  <si>
    <t>4.07</t>
  </si>
  <si>
    <t>12.38</t>
  </si>
  <si>
    <t>14.31</t>
  </si>
  <si>
    <t>15.45</t>
  </si>
  <si>
    <t>18.66</t>
  </si>
  <si>
    <t>20.21</t>
  </si>
  <si>
    <t>26.17</t>
  </si>
  <si>
    <t>5.77</t>
  </si>
  <si>
    <t>6.34</t>
  </si>
  <si>
    <t>6.2</t>
  </si>
  <si>
    <t>7.37</t>
  </si>
  <si>
    <t>11.82</t>
  </si>
  <si>
    <t>2.27</t>
  </si>
  <si>
    <t>4.6900000000000004</t>
  </si>
  <si>
    <t>5.36</t>
  </si>
  <si>
    <t>2.85</t>
  </si>
  <si>
    <t>3.99</t>
  </si>
  <si>
    <t>3.13</t>
  </si>
  <si>
    <t>2.37</t>
  </si>
  <si>
    <t>1.99</t>
  </si>
  <si>
    <t>0.19</t>
  </si>
  <si>
    <t>3.34</t>
  </si>
  <si>
    <t>3.06</t>
  </si>
  <si>
    <t>3.18</t>
  </si>
  <si>
    <t>4.3</t>
  </si>
  <si>
    <t>4.38</t>
  </si>
  <si>
    <t>3.84</t>
  </si>
  <si>
    <t>2.0299999999999998</t>
  </si>
  <si>
    <t>5.62</t>
  </si>
  <si>
    <t>6.91</t>
  </si>
  <si>
    <t>7.18</t>
  </si>
  <si>
    <t>7.77</t>
  </si>
  <si>
    <t>7.81</t>
  </si>
  <si>
    <t>7.8</t>
  </si>
  <si>
    <t>1.97</t>
  </si>
  <si>
    <t>3.5</t>
  </si>
  <si>
    <t>7.14</t>
  </si>
  <si>
    <t>8.7799999999999994</t>
  </si>
  <si>
    <t>9.36</t>
  </si>
  <si>
    <t>9.3699999999999992</t>
  </si>
  <si>
    <t>4.5</t>
  </si>
  <si>
    <t>5.68</t>
  </si>
  <si>
    <t>8.64</t>
  </si>
  <si>
    <t>8.76</t>
  </si>
  <si>
    <t>10.01</t>
  </si>
  <si>
    <t>0.25</t>
  </si>
  <si>
    <t>0.26</t>
  </si>
  <si>
    <t>0.36</t>
  </si>
  <si>
    <t>0.62</t>
  </si>
  <si>
    <t>2.48</t>
  </si>
  <si>
    <t>1.6</t>
  </si>
  <si>
    <t>1.61</t>
  </si>
  <si>
    <t>1.0900000000000001</t>
  </si>
  <si>
    <t>0.59</t>
  </si>
  <si>
    <t>3.21</t>
  </si>
  <si>
    <t>4.72</t>
  </si>
  <si>
    <t>6.32</t>
  </si>
  <si>
    <t>0.34</t>
  </si>
  <si>
    <t>1.04</t>
  </si>
  <si>
    <t>4.82</t>
  </si>
  <si>
    <t>1.57</t>
  </si>
  <si>
    <t>8.1300000000000008</t>
  </si>
  <si>
    <t>5.38</t>
  </si>
  <si>
    <t>1.79</t>
  </si>
  <si>
    <t>10.28</t>
  </si>
  <si>
    <t>2.76</t>
  </si>
  <si>
    <t>2.1800000000000002</t>
  </si>
  <si>
    <t>Electricity generation, by end use (TWh/year)</t>
  </si>
  <si>
    <t>818</t>
  </si>
  <si>
    <t>2124</t>
  </si>
  <si>
    <t>3644</t>
  </si>
  <si>
    <t>5464</t>
  </si>
  <si>
    <t>6797</t>
  </si>
  <si>
    <t>8540</t>
  </si>
  <si>
    <t>1241</t>
  </si>
  <si>
    <t>2488</t>
  </si>
  <si>
    <t>3942</t>
  </si>
  <si>
    <t>5884</t>
  </si>
  <si>
    <t>7183</t>
  </si>
  <si>
    <t>8836</t>
  </si>
  <si>
    <t>340</t>
  </si>
  <si>
    <t>727</t>
  </si>
  <si>
    <t>1558</t>
  </si>
  <si>
    <t>2729</t>
  </si>
  <si>
    <t>3830</t>
  </si>
  <si>
    <t>5115</t>
  </si>
  <si>
    <t>1063</t>
  </si>
  <si>
    <t>2743</t>
  </si>
  <si>
    <t>4434</t>
  </si>
  <si>
    <t>6311</t>
  </si>
  <si>
    <t>7720</t>
  </si>
  <si>
    <t>8947</t>
  </si>
  <si>
    <t>417</t>
  </si>
  <si>
    <t>1142</t>
  </si>
  <si>
    <t>2016</t>
  </si>
  <si>
    <t>3031</t>
  </si>
  <si>
    <t>3777</t>
  </si>
  <si>
    <t>5055</t>
  </si>
  <si>
    <t>Domestic final electricity</t>
  </si>
  <si>
    <t>262</t>
  </si>
  <si>
    <t>280</t>
  </si>
  <si>
    <t>351</t>
  </si>
  <si>
    <t>381</t>
  </si>
  <si>
    <t>412</t>
  </si>
  <si>
    <t>459</t>
  </si>
  <si>
    <t>506</t>
  </si>
  <si>
    <t>534</t>
  </si>
  <si>
    <t>263</t>
  </si>
  <si>
    <t>421</t>
  </si>
  <si>
    <t>522</t>
  </si>
  <si>
    <t>598</t>
  </si>
  <si>
    <t>683</t>
  </si>
  <si>
    <t>707</t>
  </si>
  <si>
    <t>748</t>
  </si>
  <si>
    <t>319</t>
  </si>
  <si>
    <t>408</t>
  </si>
  <si>
    <t>595</t>
  </si>
  <si>
    <t>653</t>
  </si>
  <si>
    <t>681</t>
  </si>
  <si>
    <t>687</t>
  </si>
  <si>
    <t>726</t>
  </si>
  <si>
    <t>442</t>
  </si>
  <si>
    <t>535</t>
  </si>
  <si>
    <t>644</t>
  </si>
  <si>
    <t>691</t>
  </si>
  <si>
    <t>690</t>
  </si>
  <si>
    <t>698</t>
  </si>
  <si>
    <t>713</t>
  </si>
  <si>
    <t>308</t>
  </si>
  <si>
    <t>375</t>
  </si>
  <si>
    <t>416</t>
  </si>
  <si>
    <t>464</t>
  </si>
  <si>
    <t>572</t>
  </si>
  <si>
    <t>632</t>
  </si>
  <si>
    <t>694</t>
  </si>
  <si>
    <t>426</t>
  </si>
  <si>
    <t>521</t>
  </si>
  <si>
    <t>621</t>
  </si>
  <si>
    <t>676</t>
  </si>
  <si>
    <t>705</t>
  </si>
  <si>
    <t>722</t>
  </si>
  <si>
    <t>750</t>
  </si>
  <si>
    <t>Domestic ammonia production</t>
  </si>
  <si>
    <t>18</t>
  </si>
  <si>
    <t>29</t>
  </si>
  <si>
    <t>Domestic hydrogen production</t>
  </si>
  <si>
    <t>197</t>
  </si>
  <si>
    <t>296</t>
  </si>
  <si>
    <t>346</t>
  </si>
  <si>
    <t>378</t>
  </si>
  <si>
    <t>410</t>
  </si>
  <si>
    <t>-16</t>
  </si>
  <si>
    <t>212</t>
  </si>
  <si>
    <t>384</t>
  </si>
  <si>
    <t>430</t>
  </si>
  <si>
    <t>-27</t>
  </si>
  <si>
    <t>-42</t>
  </si>
  <si>
    <t>145</t>
  </si>
  <si>
    <t>163</t>
  </si>
  <si>
    <t>222</t>
  </si>
  <si>
    <t>277</t>
  </si>
  <si>
    <t>-1</t>
  </si>
  <si>
    <t>72</t>
  </si>
  <si>
    <t>218</t>
  </si>
  <si>
    <t>138</t>
  </si>
  <si>
    <t>244</t>
  </si>
  <si>
    <t>298</t>
  </si>
  <si>
    <t>Domestic hydrocarbon fuels</t>
  </si>
  <si>
    <t>-2</t>
  </si>
  <si>
    <t>137</t>
  </si>
  <si>
    <t>693</t>
  </si>
  <si>
    <t>637</t>
  </si>
  <si>
    <t>-7</t>
  </si>
  <si>
    <t>-9</t>
  </si>
  <si>
    <t>-21</t>
  </si>
  <si>
    <t>178</t>
  </si>
  <si>
    <t>-40</t>
  </si>
  <si>
    <t>-30</t>
  </si>
  <si>
    <t>-3</t>
  </si>
  <si>
    <t>186</t>
  </si>
  <si>
    <t>129</t>
  </si>
  <si>
    <t>54</t>
  </si>
  <si>
    <t>121</t>
  </si>
  <si>
    <t>44</t>
  </si>
  <si>
    <t>46</t>
  </si>
  <si>
    <t>12</t>
  </si>
  <si>
    <t>67</t>
  </si>
  <si>
    <t>39</t>
  </si>
  <si>
    <t>173</t>
  </si>
  <si>
    <t>564</t>
  </si>
  <si>
    <t>1072</t>
  </si>
  <si>
    <t>1724</t>
  </si>
  <si>
    <t>2157</t>
  </si>
  <si>
    <t>2712</t>
  </si>
  <si>
    <t>59</t>
  </si>
  <si>
    <t>285</t>
  </si>
  <si>
    <t>674</t>
  </si>
  <si>
    <t>1194</t>
  </si>
  <si>
    <t>1915</t>
  </si>
  <si>
    <t>2368</t>
  </si>
  <si>
    <t>2901</t>
  </si>
  <si>
    <t>219</t>
  </si>
  <si>
    <t>388</t>
  </si>
  <si>
    <t>604</t>
  </si>
  <si>
    <t>860</t>
  </si>
  <si>
    <t>720</t>
  </si>
  <si>
    <t>1346</t>
  </si>
  <si>
    <t>2394</t>
  </si>
  <si>
    <t>2828</t>
  </si>
  <si>
    <t>98</t>
  </si>
  <si>
    <t>554</t>
  </si>
  <si>
    <t>944</t>
  </si>
  <si>
    <t>1175</t>
  </si>
  <si>
    <t>1526</t>
  </si>
  <si>
    <t>Conversion technologies</t>
  </si>
  <si>
    <t>Haber-Bosch</t>
  </si>
  <si>
    <t>198</t>
  </si>
  <si>
    <t>373</t>
  </si>
  <si>
    <t>479</t>
  </si>
  <si>
    <t>47</t>
  </si>
  <si>
    <t>122</t>
  </si>
  <si>
    <t>399</t>
  </si>
  <si>
    <t>494</t>
  </si>
  <si>
    <t>130</t>
  </si>
  <si>
    <t>187</t>
  </si>
  <si>
    <t>413</t>
  </si>
  <si>
    <t>241</t>
  </si>
  <si>
    <t>345</t>
  </si>
  <si>
    <t>409</t>
  </si>
  <si>
    <t>485</t>
  </si>
  <si>
    <t>41</t>
  </si>
  <si>
    <t>Electrolysis</t>
  </si>
  <si>
    <t>323</t>
  </si>
  <si>
    <t>620</t>
  </si>
  <si>
    <t>1011</t>
  </si>
  <si>
    <t>1245</t>
  </si>
  <si>
    <t>1584</t>
  </si>
  <si>
    <t>144</t>
  </si>
  <si>
    <t>1116</t>
  </si>
  <si>
    <t>1354</t>
  </si>
  <si>
    <t>1688</t>
  </si>
  <si>
    <t>220</t>
  </si>
  <si>
    <t>380</t>
  </si>
  <si>
    <t>548</t>
  </si>
  <si>
    <t>794</t>
  </si>
  <si>
    <t>1174</t>
  </si>
  <si>
    <t>1381</t>
  </si>
  <si>
    <t>1649</t>
  </si>
  <si>
    <t>309</t>
  </si>
  <si>
    <t>549</t>
  </si>
  <si>
    <t>668</t>
  </si>
  <si>
    <t>881</t>
  </si>
  <si>
    <t>ATR w/cc</t>
  </si>
  <si>
    <t>76</t>
  </si>
  <si>
    <t>208</t>
  </si>
  <si>
    <t>213</t>
  </si>
  <si>
    <t>311</t>
  </si>
  <si>
    <t>LNG plant</t>
  </si>
  <si>
    <t>141</t>
  </si>
  <si>
    <t>140</t>
  </si>
  <si>
    <t>139</t>
  </si>
  <si>
    <t>125</t>
  </si>
  <si>
    <t>112</t>
  </si>
  <si>
    <t>Storage</t>
  </si>
  <si>
    <t>Hydrogen storage</t>
  </si>
  <si>
    <t>2.5999999999999999E-2</t>
  </si>
  <si>
    <t>0.17599999999999999</t>
  </si>
  <si>
    <t>0.30099999999999999</t>
  </si>
  <si>
    <t>0.63800000000000001</t>
  </si>
  <si>
    <t>0.79600000000000004</t>
  </si>
  <si>
    <t>1.1319999999999999</t>
  </si>
  <si>
    <t>0.221</t>
  </si>
  <si>
    <t>0.39700000000000002</t>
  </si>
  <si>
    <t>0.61099999999999999</t>
  </si>
  <si>
    <t>0.91500000000000004</t>
  </si>
  <si>
    <t>1.1379999999999999</t>
  </si>
  <si>
    <t>1.468</t>
  </si>
  <si>
    <t>1.7999999999999999E-2</t>
  </si>
  <si>
    <t>2.8000000000000001E-2</t>
  </si>
  <si>
    <t>5.0999999999999997E-2</t>
  </si>
  <si>
    <t>9.5000000000000001E-2</t>
  </si>
  <si>
    <t>0.379</t>
  </si>
  <si>
    <t>1E-3</t>
  </si>
  <si>
    <t>7.6999999999999999E-2</t>
  </si>
  <si>
    <t>0.372</t>
  </si>
  <si>
    <t>0.96199999999999997</t>
  </si>
  <si>
    <t>1.014</t>
  </si>
  <si>
    <t>1.44</t>
  </si>
  <si>
    <t>1.0999999999999999E-2</t>
  </si>
  <si>
    <t>4.5999999999999999E-2</t>
  </si>
  <si>
    <t>0.112</t>
  </si>
  <si>
    <t>0.314</t>
  </si>
  <si>
    <t>0.36299999999999999</t>
  </si>
  <si>
    <t>0.60399999999999998</t>
  </si>
  <si>
    <t>Electricity transmission capacity (GW)</t>
  </si>
  <si>
    <t>Inter-regional transmission</t>
  </si>
  <si>
    <t>nsw-central||nsw-south||electricity||1</t>
  </si>
  <si>
    <t>2.77</t>
  </si>
  <si>
    <t>2.8</t>
  </si>
  <si>
    <t>8.4600000000000009</t>
  </si>
  <si>
    <t>4.55</t>
  </si>
  <si>
    <t>6.43</t>
  </si>
  <si>
    <t>6.48</t>
  </si>
  <si>
    <t>6.61</t>
  </si>
  <si>
    <t>3.29</t>
  </si>
  <si>
    <t>4.95</t>
  </si>
  <si>
    <t>7.32</t>
  </si>
  <si>
    <t>14.38</t>
  </si>
  <si>
    <t>15.6</t>
  </si>
  <si>
    <t>3.96</t>
  </si>
  <si>
    <t>6.12</t>
  </si>
  <si>
    <t>6.13</t>
  </si>
  <si>
    <t>7.16</t>
  </si>
  <si>
    <t>8.01</t>
  </si>
  <si>
    <t>10.15</t>
  </si>
  <si>
    <t>10.33</t>
  </si>
  <si>
    <t>nsw-north||nsw-central||electricity||1</t>
  </si>
  <si>
    <t>0.97</t>
  </si>
  <si>
    <t>1.21</t>
  </si>
  <si>
    <t>1.71</t>
  </si>
  <si>
    <t>4.6500000000000004</t>
  </si>
  <si>
    <t>1.82</t>
  </si>
  <si>
    <t>3.65</t>
  </si>
  <si>
    <t>4.1500000000000004</t>
  </si>
  <si>
    <t>5.48</t>
  </si>
  <si>
    <t>6.19</t>
  </si>
  <si>
    <t>5.03</t>
  </si>
  <si>
    <t>nsw-north||nsw-outback||electricity||1</t>
  </si>
  <si>
    <t>nsw-outback||nsw-central||electricity||1</t>
  </si>
  <si>
    <t>nsw-outback||nsw-south||electricity||1</t>
  </si>
  <si>
    <t>nsw-outback||sa||electricity||1</t>
  </si>
  <si>
    <t>0.6</t>
  </si>
  <si>
    <t>nsw-south||vic-east||electricity||1</t>
  </si>
  <si>
    <t>0.79</t>
  </si>
  <si>
    <t>2.35</t>
  </si>
  <si>
    <t>2.68</t>
  </si>
  <si>
    <t>2.99</t>
  </si>
  <si>
    <t>2.02</t>
  </si>
  <si>
    <t>8.86</t>
  </si>
  <si>
    <t>12.2</t>
  </si>
  <si>
    <t>4.6399999999999997</t>
  </si>
  <si>
    <t>4.68</t>
  </si>
  <si>
    <t>6.77</t>
  </si>
  <si>
    <t>5.25</t>
  </si>
  <si>
    <t>nsw-south||vic-west||electricity||1</t>
  </si>
  <si>
    <t>0.7</t>
  </si>
  <si>
    <t>2.09</t>
  </si>
  <si>
    <t>2.21</t>
  </si>
  <si>
    <t>2.2799999999999998</t>
  </si>
  <si>
    <t>2.08</t>
  </si>
  <si>
    <t>1.89</t>
  </si>
  <si>
    <t>4.0599999999999996</t>
  </si>
  <si>
    <t>1.55</t>
  </si>
  <si>
    <t>2.5099999999999998</t>
  </si>
  <si>
    <t>nt||qld-north||electricity||1</t>
  </si>
  <si>
    <t>0.67</t>
  </si>
  <si>
    <t>5.4</t>
  </si>
  <si>
    <t>0.64</t>
  </si>
  <si>
    <t>0.72</t>
  </si>
  <si>
    <t>nt||qld-outback||electricity||1</t>
  </si>
  <si>
    <t>nt||sa||electricity||1</t>
  </si>
  <si>
    <t>0.65</t>
  </si>
  <si>
    <t>1.05</t>
  </si>
  <si>
    <t>2.2999999999999998</t>
  </si>
  <si>
    <t>2.54</t>
  </si>
  <si>
    <t>8.7200000000000006</t>
  </si>
  <si>
    <t>10.47</t>
  </si>
  <si>
    <t>10.58</t>
  </si>
  <si>
    <t>0.77</t>
  </si>
  <si>
    <t>qld-north||qld-outback||electricity||1</t>
  </si>
  <si>
    <t>1.26</t>
  </si>
  <si>
    <t>1.39</t>
  </si>
  <si>
    <t>qld-north||qld-south||electricity||1</t>
  </si>
  <si>
    <t>2.29</t>
  </si>
  <si>
    <t>6.08</t>
  </si>
  <si>
    <t>6.31</t>
  </si>
  <si>
    <t>6.7</t>
  </si>
  <si>
    <t>2.42</t>
  </si>
  <si>
    <t>3.01</t>
  </si>
  <si>
    <t>5.89</t>
  </si>
  <si>
    <t>6.21</t>
  </si>
  <si>
    <t>6.72</t>
  </si>
  <si>
    <t>3.8</t>
  </si>
  <si>
    <t>5.95</t>
  </si>
  <si>
    <t>8.41</t>
  </si>
  <si>
    <t>9.39</t>
  </si>
  <si>
    <t>9.6300000000000008</t>
  </si>
  <si>
    <t>4.49</t>
  </si>
  <si>
    <t>5.46</t>
  </si>
  <si>
    <t>7.25</t>
  </si>
  <si>
    <t>1.64</t>
  </si>
  <si>
    <t>7.48</t>
  </si>
  <si>
    <t>7.92</t>
  </si>
  <si>
    <t>8.34</t>
  </si>
  <si>
    <t>qld-outback||nsw-outback||electricity||1</t>
  </si>
  <si>
    <t>qld-outback||qld-south||electricity||1</t>
  </si>
  <si>
    <t>1.67</t>
  </si>
  <si>
    <t>0.9</t>
  </si>
  <si>
    <t>0.94</t>
  </si>
  <si>
    <t>2.46</t>
  </si>
  <si>
    <t>2.98</t>
  </si>
  <si>
    <t>qld-outback||sa||electricity||1</t>
  </si>
  <si>
    <t>2.36</t>
  </si>
  <si>
    <t>3.55</t>
  </si>
  <si>
    <t>1.4</t>
  </si>
  <si>
    <t>0.35</t>
  </si>
  <si>
    <t>1.62</t>
  </si>
  <si>
    <t>1.87</t>
  </si>
  <si>
    <t>2.91</t>
  </si>
  <si>
    <t>1.7</t>
  </si>
  <si>
    <t>2.7</t>
  </si>
  <si>
    <t>2.88</t>
  </si>
  <si>
    <t>qld-south||nsw-north||electricity||1</t>
  </si>
  <si>
    <t>1.73</t>
  </si>
  <si>
    <t>4.16</t>
  </si>
  <si>
    <t>4.09</t>
  </si>
  <si>
    <t>4.26</t>
  </si>
  <si>
    <t>3.23</t>
  </si>
  <si>
    <t>6.27</t>
  </si>
  <si>
    <t>3.86</t>
  </si>
  <si>
    <t>3.97</t>
  </si>
  <si>
    <t>4.33</t>
  </si>
  <si>
    <t>2.44</t>
  </si>
  <si>
    <t>qld-south||nsw-outback||electricity||1</t>
  </si>
  <si>
    <t>sa||nsw-south||electricity||1</t>
  </si>
  <si>
    <t>vic-east||tas||electricity||1</t>
  </si>
  <si>
    <t>2.14</t>
  </si>
  <si>
    <t>3.03</t>
  </si>
  <si>
    <t>0.49</t>
  </si>
  <si>
    <t>0.69</t>
  </si>
  <si>
    <t>0.96</t>
  </si>
  <si>
    <t>vic-east||vic-west||electricity||1</t>
  </si>
  <si>
    <t>1.75</t>
  </si>
  <si>
    <t>5.0599999999999996</t>
  </si>
  <si>
    <t>5.1100000000000003</t>
  </si>
  <si>
    <t>2.17</t>
  </si>
  <si>
    <t>3.26</t>
  </si>
  <si>
    <t>10.62</t>
  </si>
  <si>
    <t>12.69</t>
  </si>
  <si>
    <t>13.06</t>
  </si>
  <si>
    <t>4.74</t>
  </si>
  <si>
    <t>2.04</t>
  </si>
  <si>
    <t>3.73</t>
  </si>
  <si>
    <t>4.03</t>
  </si>
  <si>
    <t>4.29</t>
  </si>
  <si>
    <t>vic-west||sa||electricity||1</t>
  </si>
  <si>
    <t>0.98</t>
  </si>
  <si>
    <t>1.18</t>
  </si>
  <si>
    <t>3.82</t>
  </si>
  <si>
    <t>4.47</t>
  </si>
  <si>
    <t>4.8499999999999996</t>
  </si>
  <si>
    <t>3.57</t>
  </si>
  <si>
    <t>4.62</t>
  </si>
  <si>
    <t>4.8899999999999997</t>
  </si>
  <si>
    <t>4.37</t>
  </si>
  <si>
    <t>10.76</t>
  </si>
  <si>
    <t>11.2</t>
  </si>
  <si>
    <t>3.88</t>
  </si>
  <si>
    <t>2.6</t>
  </si>
  <si>
    <t>5.27</t>
  </si>
  <si>
    <t>5.33</t>
  </si>
  <si>
    <t>vic-west||tas||electricity||1</t>
  </si>
  <si>
    <t>0.89</t>
  </si>
  <si>
    <t>wa-central||nt||electricity||1</t>
  </si>
  <si>
    <t>1.02</t>
  </si>
  <si>
    <t>wa-central||sa||electricity||1</t>
  </si>
  <si>
    <t>wa-central||wa-north||electricity||1</t>
  </si>
  <si>
    <t>2.2400000000000002</t>
  </si>
  <si>
    <t>4.3499999999999996</t>
  </si>
  <si>
    <t>5.91</t>
  </si>
  <si>
    <t>1.8</t>
  </si>
  <si>
    <t>3.25</t>
  </si>
  <si>
    <t>1.34</t>
  </si>
  <si>
    <t>3.16</t>
  </si>
  <si>
    <t>wa-north||nt||electricity||1</t>
  </si>
  <si>
    <t>wa-south||sa||electricity||1</t>
  </si>
  <si>
    <t>0.95</t>
  </si>
  <si>
    <t>2.74</t>
  </si>
  <si>
    <t>2.79</t>
  </si>
  <si>
    <t>4.97</t>
  </si>
  <si>
    <t>5.59</t>
  </si>
  <si>
    <t>1.86</t>
  </si>
  <si>
    <t>2.3199999999999998</t>
  </si>
  <si>
    <t>wa-south||wa-central||electricity||1</t>
  </si>
  <si>
    <t>3.15</t>
  </si>
  <si>
    <t>2.71</t>
  </si>
  <si>
    <t>5.2</t>
  </si>
  <si>
    <t>5.34</t>
  </si>
  <si>
    <t>6.52</t>
  </si>
  <si>
    <t>1.17</t>
  </si>
  <si>
    <t>1.54</t>
  </si>
  <si>
    <t>1.77</t>
  </si>
  <si>
    <t>2.38</t>
  </si>
  <si>
    <t>Export zone-to-port transmission</t>
  </si>
  <si>
    <t>ex-nsw||port-nsw||electricity||1</t>
  </si>
  <si>
    <t>ex-nt||port-nt||electricity||1</t>
  </si>
  <si>
    <t>2.62</t>
  </si>
  <si>
    <t>2.72</t>
  </si>
  <si>
    <t>2.87</t>
  </si>
  <si>
    <t>13.69</t>
  </si>
  <si>
    <t>18.77</t>
  </si>
  <si>
    <t>21.77</t>
  </si>
  <si>
    <t>23.63</t>
  </si>
  <si>
    <t>27.34</t>
  </si>
  <si>
    <t>8.2899999999999991</t>
  </si>
  <si>
    <t>15.61</t>
  </si>
  <si>
    <t>19.82</t>
  </si>
  <si>
    <t>22.68</t>
  </si>
  <si>
    <t>24.8</t>
  </si>
  <si>
    <t>29.01</t>
  </si>
  <si>
    <t>9.57</t>
  </si>
  <si>
    <t>11.68</t>
  </si>
  <si>
    <t>14.7</t>
  </si>
  <si>
    <t>17.649999999999999</t>
  </si>
  <si>
    <t>15.29</t>
  </si>
  <si>
    <t>19.760000000000002</t>
  </si>
  <si>
    <t>21.67</t>
  </si>
  <si>
    <t>24.62</t>
  </si>
  <si>
    <t>28.11</t>
  </si>
  <si>
    <t>6.42</t>
  </si>
  <si>
    <t>8.2100000000000009</t>
  </si>
  <si>
    <t>11.28</t>
  </si>
  <si>
    <t>12.93</t>
  </si>
  <si>
    <t>16.649999999999999</t>
  </si>
  <si>
    <t>ex-qld||port-qld||electricity||1</t>
  </si>
  <si>
    <t>1.59</t>
  </si>
  <si>
    <t>6.62</t>
  </si>
  <si>
    <t>10.92</t>
  </si>
  <si>
    <t>14.09</t>
  </si>
  <si>
    <t>1.91</t>
  </si>
  <si>
    <t>8.8800000000000008</t>
  </si>
  <si>
    <t>11.58</t>
  </si>
  <si>
    <t>13.93</t>
  </si>
  <si>
    <t>1.74</t>
  </si>
  <si>
    <t>7.52</t>
  </si>
  <si>
    <t>11.33</t>
  </si>
  <si>
    <t>3.56</t>
  </si>
  <si>
    <t>8.25</t>
  </si>
  <si>
    <t>12.82</t>
  </si>
  <si>
    <t>14.1</t>
  </si>
  <si>
    <t>ex-sa||port-sa||electricity||1</t>
  </si>
  <si>
    <t>1.1100000000000001</t>
  </si>
  <si>
    <t>ex-wa||port-wa||electricity||1</t>
  </si>
  <si>
    <t>2.96</t>
  </si>
  <si>
    <t>7.01</t>
  </si>
  <si>
    <t>10.02</t>
  </si>
  <si>
    <t>12.26</t>
  </si>
  <si>
    <t>15.31</t>
  </si>
  <si>
    <t>6.83</t>
  </si>
  <si>
    <t>10.29</t>
  </si>
  <si>
    <t>10.49</t>
  </si>
  <si>
    <t>22.33</t>
  </si>
  <si>
    <t>28.66</t>
  </si>
  <si>
    <t>32.28</t>
  </si>
  <si>
    <t>34.1</t>
  </si>
  <si>
    <t>46.48</t>
  </si>
  <si>
    <t>2.2000000000000002</t>
  </si>
  <si>
    <t>11.06</t>
  </si>
  <si>
    <t>13.1</t>
  </si>
  <si>
    <t>6.57</t>
  </si>
  <si>
    <t>6.92</t>
  </si>
  <si>
    <t>8.44</t>
  </si>
  <si>
    <t>10.119999999999999</t>
  </si>
  <si>
    <t>0.84</t>
  </si>
  <si>
    <t>1.23</t>
  </si>
  <si>
    <t>2.16</t>
  </si>
  <si>
    <t>7.04</t>
  </si>
  <si>
    <t>11.92</t>
  </si>
  <si>
    <t>16.8</t>
  </si>
  <si>
    <t>2.12</t>
  </si>
  <si>
    <t>4.28</t>
  </si>
  <si>
    <t>5.04</t>
  </si>
  <si>
    <t>3.72</t>
  </si>
  <si>
    <t>4.21</t>
  </si>
  <si>
    <t>3.79</t>
  </si>
  <si>
    <t>3.6</t>
  </si>
  <si>
    <t>3.04</t>
  </si>
  <si>
    <t>4.41</t>
  </si>
  <si>
    <t>8.15</t>
  </si>
  <si>
    <t>11.9</t>
  </si>
  <si>
    <t>12.31</t>
  </si>
  <si>
    <t>8.73</t>
  </si>
  <si>
    <t>8.5399999999999991</t>
  </si>
  <si>
    <t>8.4499999999999993</t>
  </si>
  <si>
    <t>4.8600000000000003</t>
  </si>
  <si>
    <t>8.32</t>
  </si>
  <si>
    <t>11.87</t>
  </si>
  <si>
    <t>13.31</t>
  </si>
  <si>
    <t>14.55</t>
  </si>
  <si>
    <t>4.83</t>
  </si>
  <si>
    <t>8.7899999999999991</t>
  </si>
  <si>
    <t>14.83</t>
  </si>
  <si>
    <t>16.89</t>
  </si>
  <si>
    <t>1.81</t>
  </si>
  <si>
    <t>4.46</t>
  </si>
  <si>
    <t>2.5499999999999998</t>
  </si>
  <si>
    <t>2.81</t>
  </si>
  <si>
    <t>4.32</t>
  </si>
  <si>
    <t>4.51</t>
  </si>
  <si>
    <t>1.48</t>
  </si>
  <si>
    <t>1.43</t>
  </si>
  <si>
    <t>1.65</t>
  </si>
  <si>
    <t>3.1</t>
  </si>
  <si>
    <t>1.1499999999999999</t>
  </si>
  <si>
    <t>1.28</t>
  </si>
  <si>
    <t>0.46</t>
  </si>
  <si>
    <t>Tech (renamed)</t>
  </si>
  <si>
    <t>New batteries</t>
  </si>
  <si>
    <t>3.52</t>
  </si>
  <si>
    <t>9.83</t>
  </si>
  <si>
    <t>14.92</t>
  </si>
  <si>
    <t>20.9</t>
  </si>
  <si>
    <t>24.41</t>
  </si>
  <si>
    <t>3.35</t>
  </si>
  <si>
    <t>29.53</t>
  </si>
  <si>
    <t>36.880000000000003</t>
  </si>
  <si>
    <t>49.61</t>
  </si>
  <si>
    <t>65.95</t>
  </si>
  <si>
    <t>69.17</t>
  </si>
  <si>
    <t>76.02</t>
  </si>
  <si>
    <t>1.58</t>
  </si>
  <si>
    <t>5.28</t>
  </si>
  <si>
    <t>24.27</t>
  </si>
  <si>
    <t>41.65</t>
  </si>
  <si>
    <t>52.11</t>
  </si>
  <si>
    <t>85.12</t>
  </si>
  <si>
    <t>80.430000000000007</t>
  </si>
  <si>
    <t>84.65</t>
  </si>
  <si>
    <t>7.09</t>
  </si>
  <si>
    <t>17.82</t>
  </si>
  <si>
    <t>49.43</t>
  </si>
  <si>
    <t>72.2</t>
  </si>
  <si>
    <t>67.92</t>
  </si>
  <si>
    <t>59.11</t>
  </si>
  <si>
    <t>58.14</t>
  </si>
  <si>
    <t>3.93</t>
  </si>
  <si>
    <t>37.17</t>
  </si>
  <si>
    <t>51.88</t>
  </si>
  <si>
    <t>52.47</t>
  </si>
  <si>
    <t>66.739999999999995</t>
  </si>
  <si>
    <t>70.13</t>
  </si>
  <si>
    <t>79.34</t>
  </si>
  <si>
    <t>21.5</t>
  </si>
  <si>
    <t>36.57</t>
  </si>
  <si>
    <t>57.47</t>
  </si>
  <si>
    <t>81.569999999999993</t>
  </si>
  <si>
    <t>86.82</t>
  </si>
  <si>
    <t>97.29</t>
  </si>
  <si>
    <t>New pumped hydropower</t>
  </si>
  <si>
    <t>7.05</t>
  </si>
  <si>
    <t>6.65</t>
  </si>
  <si>
    <t>6.66</t>
  </si>
  <si>
    <t>7.84</t>
  </si>
  <si>
    <t>7.91</t>
  </si>
  <si>
    <t>7.93</t>
  </si>
  <si>
    <t>8.1</t>
  </si>
  <si>
    <t>8.14</t>
  </si>
  <si>
    <t>Existing &amp; Snowy 2.0</t>
  </si>
  <si>
    <t>16.600000000000001</t>
  </si>
  <si>
    <t>41.8</t>
  </si>
  <si>
    <t>97.8</t>
  </si>
  <si>
    <t>138.30000000000001</t>
  </si>
  <si>
    <t>162.5</t>
  </si>
  <si>
    <t>6.1</t>
  </si>
  <si>
    <t>16.2</t>
  </si>
  <si>
    <t>77.5</t>
  </si>
  <si>
    <t>200.3</t>
  </si>
  <si>
    <t>249.8</t>
  </si>
  <si>
    <t>345.8</t>
  </si>
  <si>
    <t>442.4</t>
  </si>
  <si>
    <t>461.2</t>
  </si>
  <si>
    <t>510.4</t>
  </si>
  <si>
    <t>29.8</t>
  </si>
  <si>
    <t>43.7</t>
  </si>
  <si>
    <t>159.19999999999999</t>
  </si>
  <si>
    <t>288.5</t>
  </si>
  <si>
    <t>358.7</t>
  </si>
  <si>
    <t>605.20000000000005</t>
  </si>
  <si>
    <t>563.9</t>
  </si>
  <si>
    <t>588.9</t>
  </si>
  <si>
    <t>6.3</t>
  </si>
  <si>
    <t>39.799999999999997</t>
  </si>
  <si>
    <t>122.8</t>
  </si>
  <si>
    <t>324.60000000000002</t>
  </si>
  <si>
    <t>491.3</t>
  </si>
  <si>
    <t>460.2</t>
  </si>
  <si>
    <t>415</t>
  </si>
  <si>
    <t>382.2</t>
  </si>
  <si>
    <t>364.9</t>
  </si>
  <si>
    <t>5.9</t>
  </si>
  <si>
    <t>18.7</t>
  </si>
  <si>
    <t>82.4</t>
  </si>
  <si>
    <t>248</t>
  </si>
  <si>
    <t>356.3</t>
  </si>
  <si>
    <t>459.6</t>
  </si>
  <si>
    <t>483</t>
  </si>
  <si>
    <t>25.8</t>
  </si>
  <si>
    <t>134.4</t>
  </si>
  <si>
    <t>254.7</t>
  </si>
  <si>
    <t>398</t>
  </si>
  <si>
    <t>553.9</t>
  </si>
  <si>
    <t>593.6</t>
  </si>
  <si>
    <t>665.2</t>
  </si>
  <si>
    <t>73.3</t>
  </si>
  <si>
    <t>97.1</t>
  </si>
  <si>
    <t>118.7</t>
  </si>
  <si>
    <t>58.6</t>
  </si>
  <si>
    <t>70.2</t>
  </si>
  <si>
    <t>79</t>
  </si>
  <si>
    <t>79.8</t>
  </si>
  <si>
    <t>26.2</t>
  </si>
  <si>
    <t>30.4</t>
  </si>
  <si>
    <t>33.200000000000003</t>
  </si>
  <si>
    <t>37.4</t>
  </si>
  <si>
    <t>39.299999999999997</t>
  </si>
  <si>
    <t>39.4</t>
  </si>
  <si>
    <t>56.2</t>
  </si>
  <si>
    <t>86.1</t>
  </si>
  <si>
    <t>92.2</t>
  </si>
  <si>
    <t>103.6</t>
  </si>
  <si>
    <t>103.8</t>
  </si>
  <si>
    <t>103.9</t>
  </si>
  <si>
    <t>106.9</t>
  </si>
  <si>
    <t>60.7</t>
  </si>
  <si>
    <t>81.599999999999994</t>
  </si>
  <si>
    <t>124.9</t>
  </si>
  <si>
    <t>148.30000000000001</t>
  </si>
  <si>
    <t>150.69999999999999</t>
  </si>
  <si>
    <t>154.69999999999999</t>
  </si>
  <si>
    <t>154.9</t>
  </si>
  <si>
    <t>18.100000000000001</t>
  </si>
  <si>
    <t>20.8</t>
  </si>
  <si>
    <t>285.60000000000002</t>
  </si>
  <si>
    <t>285.5</t>
  </si>
  <si>
    <t>285.39999999999998</t>
  </si>
  <si>
    <t>284.89999999999998</t>
  </si>
  <si>
    <t>284.8</t>
  </si>
  <si>
    <t>284.60000000000002</t>
  </si>
  <si>
    <t>284.7</t>
  </si>
  <si>
    <t>To||Outputs Group Detailed (group)</t>
  </si>
  <si>
    <t>23</t>
  </si>
  <si>
    <t>Upstream losses</t>
  </si>
  <si>
    <t>2.1974435363166633</t>
  </si>
  <si>
    <t>2.2141602072638555</t>
  </si>
  <si>
    <t>2.2186710742275171</t>
  </si>
  <si>
    <t>2.1581484000351776</t>
  </si>
  <si>
    <t>1.9444126031832292</t>
  </si>
  <si>
    <t>1.9588160339596228</t>
  </si>
  <si>
    <t>1.9067168402676589</t>
  </si>
  <si>
    <t>1.9968885911761316</t>
  </si>
  <si>
    <t>2.2127751144847374</t>
  </si>
  <si>
    <t>2.9066324271440731</t>
  </si>
  <si>
    <t>3.8432025418500206</t>
  </si>
  <si>
    <t>4.4776121108017755</t>
  </si>
  <si>
    <t>4.7927327201715597</t>
  </si>
  <si>
    <t>4.9351855522996386</t>
  </si>
  <si>
    <t>4.7494507399375427</t>
  </si>
  <si>
    <t>4.5711886561408921</t>
  </si>
  <si>
    <t>3.8219604817417596</t>
  </si>
  <si>
    <t>3.5597166241796674</t>
  </si>
  <si>
    <t>2.739623637679343</t>
  </si>
  <si>
    <t>2.2600066633498765</t>
  </si>
  <si>
    <t>2.2107444964044833</t>
  </si>
  <si>
    <t>2.2358080921902244</t>
  </si>
  <si>
    <t>2.2686705612033893</t>
  </si>
  <si>
    <t>2.2376725513932678</t>
  </si>
  <si>
    <t>3.0891842444295339</t>
  </si>
  <si>
    <t>3.0026532860702706</t>
  </si>
  <si>
    <t>2.908919219392117</t>
  </si>
  <si>
    <t>2.8446194223845027</t>
  </si>
  <si>
    <t>2.7728621786057879</t>
  </si>
  <si>
    <t>2.7300091709189211</t>
  </si>
  <si>
    <t>2.7272785114808924</t>
  </si>
  <si>
    <t>2.7206866977746436</t>
  </si>
  <si>
    <t>3.1748910221139006</t>
  </si>
  <si>
    <t>4.0989111562711384</t>
  </si>
  <si>
    <t>5.2540851302310916</t>
  </si>
  <si>
    <t>5.95390588849971</t>
  </si>
  <si>
    <t>6.2822622126852128</t>
  </si>
  <si>
    <t>6.2767028959526696</t>
  </si>
  <si>
    <t>6.3712626945199622</t>
  </si>
  <si>
    <t>5.8279597283960021</t>
  </si>
  <si>
    <t>5.1777002903019396</t>
  </si>
  <si>
    <t>4.0919811603041563</t>
  </si>
  <si>
    <t>3.3373607914485484</t>
  </si>
  <si>
    <t>3.1466752524838504</t>
  </si>
  <si>
    <t>3.0809480462797545</t>
  </si>
  <si>
    <t>3.1110893265904132</t>
  </si>
  <si>
    <t>3.0814613688888448</t>
  </si>
  <si>
    <t>3.0488325823259994</t>
  </si>
  <si>
    <t>2.9753065311471776</t>
  </si>
  <si>
    <t>2.9232564476078293</t>
  </si>
  <si>
    <t>2.8873644438301289</t>
  </si>
  <si>
    <t>2.8517338321908277</t>
  </si>
  <si>
    <t>2.7572020866906319</t>
  </si>
  <si>
    <t>2.6998783003260205</t>
  </si>
  <si>
    <t>2.6167811041414493</t>
  </si>
  <si>
    <t>2.9158666426354718</t>
  </si>
  <si>
    <t>3.3987943436417152</t>
  </si>
  <si>
    <t>4.2211184442073426</t>
  </si>
  <si>
    <t>5.120312528879694</t>
  </si>
  <si>
    <t>5.4123030224836128</t>
  </si>
  <si>
    <t>5.62756458287285</t>
  </si>
  <si>
    <t>5.8354458329004846</t>
  </si>
  <si>
    <t>5.7710403527430696</t>
  </si>
  <si>
    <t>5.5902381349248298</t>
  </si>
  <si>
    <t>5.4801075008992992</t>
  </si>
  <si>
    <t>4.7931074953396724</t>
  </si>
  <si>
    <t>4.1064035586681067</t>
  </si>
  <si>
    <t>3.3702008581625975</t>
  </si>
  <si>
    <t>3.0060527531614292</t>
  </si>
  <si>
    <t>2.9333331870223756</t>
  </si>
  <si>
    <t>3.0244915300305082</t>
  </si>
  <si>
    <t>3.0074692321640897</t>
  </si>
  <si>
    <t>3.5032399999999999E-3</t>
  </si>
  <si>
    <t>2.4693900000000001E-3</t>
  </si>
  <si>
    <t>2.2520800000000001E-3</t>
  </si>
  <si>
    <t>2.0173299999999999E-3</t>
  </si>
  <si>
    <t>1.85717E-3</t>
  </si>
  <si>
    <t>1.8234100000000001E-3</t>
  </si>
  <si>
    <t>1.7139500000000001E-3</t>
  </si>
  <si>
    <t>1.47314E-3</t>
  </si>
  <si>
    <t>13.813017759999999</t>
  </si>
  <si>
    <t>37.80510211</t>
  </si>
  <si>
    <t>66.203422070000002</t>
  </si>
  <si>
    <t>76.896237260000007</t>
  </si>
  <si>
    <t>81.01802287000001</t>
  </si>
  <si>
    <t>80.694872069999988</t>
  </si>
  <si>
    <t>79.217092349999987</t>
  </si>
  <si>
    <t>78.92869469</t>
  </si>
  <si>
    <t>59.638134409999999</t>
  </si>
  <si>
    <t>36.812342380000004</t>
  </si>
  <si>
    <t>20.67950969</t>
  </si>
  <si>
    <t>1.5573000000000002E-3</t>
  </si>
  <si>
    <t>1.0925799999999999E-3</t>
  </si>
  <si>
    <t>1.1475500000000002E-3</t>
  </si>
  <si>
    <t>1.0515099999999999E-3</t>
  </si>
  <si>
    <t>1.0541400000000001E-3</t>
  </si>
  <si>
    <t>1.1236600000000003E-3</t>
  </si>
  <si>
    <t>1.1452600000000002E-3</t>
  </si>
  <si>
    <t>1.1735800000000002E-3</t>
  </si>
  <si>
    <t>1.1762999999999997E-3</t>
  </si>
  <si>
    <t>1.11181E-3</t>
  </si>
  <si>
    <t>1.11428E-3</t>
  </si>
  <si>
    <t>1.4835900000000001E-3</t>
  </si>
  <si>
    <t>1.4699700000000001E-3</t>
  </si>
  <si>
    <t>5.6447847900000001</t>
  </si>
  <si>
    <t>38.062465719999992</t>
  </si>
  <si>
    <t>67.86222518000001</t>
  </si>
  <si>
    <t>79.911613809999992</t>
  </si>
  <si>
    <t>85.114956809999995</t>
  </si>
  <si>
    <t>85.115136509999999</t>
  </si>
  <si>
    <t>85.115068810000011</t>
  </si>
  <si>
    <t>82.510803850000016</t>
  </si>
  <si>
    <t>67.642740279999998</t>
  </si>
  <si>
    <t>35.340437549999997</t>
  </si>
  <si>
    <t>14.15413948</t>
  </si>
  <si>
    <t>1.0857600000000001E-3</t>
  </si>
  <si>
    <t>1.1131400000000001E-3</t>
  </si>
  <si>
    <t>1.1114499999999999E-3</t>
  </si>
  <si>
    <t>1.1093699999999999E-3</t>
  </si>
  <si>
    <t>1.10596E-3</t>
  </si>
  <si>
    <t>1.0925799999999999E-2</t>
  </si>
  <si>
    <t>1.0960180000000002E-2</t>
  </si>
  <si>
    <t>1.0952159999999997E-2</t>
  </si>
  <si>
    <t>1.0979700000000004E-2</t>
  </si>
  <si>
    <t>1.0995619999999999E-2</t>
  </si>
  <si>
    <t>1.090121E-2</t>
  </si>
  <si>
    <t>1.0768949999999999E-2</t>
  </si>
  <si>
    <t>0.43333505000000005</t>
  </si>
  <si>
    <t>5.9037140200000007</t>
  </si>
  <si>
    <t>28.393471429999998</t>
  </si>
  <si>
    <t>62.391877079999993</t>
  </si>
  <si>
    <t>75.645421020000001</t>
  </si>
  <si>
    <t>77.525379960000009</t>
  </si>
  <si>
    <t>78.591446550000001</t>
  </si>
  <si>
    <t>76.682244389999994</t>
  </si>
  <si>
    <t>75.581539399999997</t>
  </si>
  <si>
    <t>69.995695949999998</t>
  </si>
  <si>
    <t>50.229413839999992</t>
  </si>
  <si>
    <t>27.24748714</t>
  </si>
  <si>
    <t>1.1566494099999998</t>
  </si>
  <si>
    <t>1.326126E-2</t>
  </si>
  <si>
    <t>1.0818690000000002E-2</t>
  </si>
  <si>
    <t>1.1057739999999998E-2</t>
  </si>
  <si>
    <t>1.1204210000000001E-2</t>
  </si>
  <si>
    <t>8.9028999999999996E-4</t>
  </si>
  <si>
    <t>8.9078000000000009E-4</t>
  </si>
  <si>
    <t>9.1223000000000009E-4</t>
  </si>
  <si>
    <t>9.2291000000000009E-4</t>
  </si>
  <si>
    <t>8.8554000000000009E-4</t>
  </si>
  <si>
    <t>8.8404E-4</t>
  </si>
  <si>
    <t>8.7838000000000022E-4</t>
  </si>
  <si>
    <t>9.825700000000001E-4</t>
  </si>
  <si>
    <t>8.443230000000003E-3</t>
  </si>
  <si>
    <t>1.23255862</t>
  </si>
  <si>
    <t>4.7601801699999999</t>
  </si>
  <si>
    <t>7.1583592500000002</t>
  </si>
  <si>
    <t>8.9488452400000007</t>
  </si>
  <si>
    <t>8.6542429300000006</t>
  </si>
  <si>
    <t>7.3360290099999999</t>
  </si>
  <si>
    <t>2.1405117600000003</t>
  </si>
  <si>
    <t>1.43434288</t>
  </si>
  <si>
    <t>1.1800500000000002E-3</t>
  </si>
  <si>
    <t>8.5035000000000015E-4</t>
  </si>
  <si>
    <t>6.8149000000000009E-4</t>
  </si>
  <si>
    <t>6.7277999999999999E-4</t>
  </si>
  <si>
    <t>6.8022999999999998E-4</t>
  </si>
  <si>
    <t>6.5523000000000003E-4</t>
  </si>
  <si>
    <t>6.6004000000000008E-4</t>
  </si>
  <si>
    <t>1.87133E-3</t>
  </si>
  <si>
    <t>1.78056E-3</t>
  </si>
  <si>
    <t>1.6911199999999999E-3</t>
  </si>
  <si>
    <t>1.6445400000000001E-3</t>
  </si>
  <si>
    <t>1.6028800000000001E-3</t>
  </si>
  <si>
    <t>1.5777500000000002E-3</t>
  </si>
  <si>
    <t>1.70057E-3</t>
  </si>
  <si>
    <t>1.6689700000000001E-3</t>
  </si>
  <si>
    <t>3.9036756800000001</t>
  </si>
  <si>
    <t>7.9371822000000005</t>
  </si>
  <si>
    <t>8.1783316400000015</t>
  </si>
  <si>
    <t>9.8158474600000005</t>
  </si>
  <si>
    <t>9.7956267400000012</t>
  </si>
  <si>
    <t>9.7981006300000004</t>
  </si>
  <si>
    <t>9.7934363100000006</t>
  </si>
  <si>
    <t>8.1781521799999997</t>
  </si>
  <si>
    <t>7.9373594700000005</t>
  </si>
  <si>
    <t>1.1353686400000003</t>
  </si>
  <si>
    <t>1.9652600000000004E-3</t>
  </si>
  <si>
    <t>1.79013E-3</t>
  </si>
  <si>
    <t>1.8400700000000001E-3</t>
  </si>
  <si>
    <t>1.89792E-3</t>
  </si>
  <si>
    <t>1.9580800000000001E-3</t>
  </si>
  <si>
    <t>2.05171E-3</t>
  </si>
  <si>
    <t>7.1913300000000001E-3</t>
  </si>
  <si>
    <t>7.1716499999999999E-3</t>
  </si>
  <si>
    <t>7.1766E-3</t>
  </si>
  <si>
    <t>7.1828500000000002E-3</t>
  </si>
  <si>
    <t>7.1813300000000005E-3</t>
  </si>
  <si>
    <t>7.0990200000000002E-3</t>
  </si>
  <si>
    <t>7.0027600000000002E-3</t>
  </si>
  <si>
    <t>3.063007540000001</t>
  </si>
  <si>
    <t>8.6599219600000001</t>
  </si>
  <si>
    <t>8.7850512999999992</t>
  </si>
  <si>
    <t>9.0444343800000002</t>
  </si>
  <si>
    <t>8.8363087499999988</t>
  </si>
  <si>
    <t>8.8618264799999995</t>
  </si>
  <si>
    <t>8.8042382400000001</t>
  </si>
  <si>
    <t>8.8376496199999988</t>
  </si>
  <si>
    <t>8.8076801500000013</t>
  </si>
  <si>
    <t>8.73569101</t>
  </si>
  <si>
    <t>8.6861870599999982</t>
  </si>
  <si>
    <t>5.1466119700000004</t>
  </si>
  <si>
    <t>1.7337250000000002E-2</t>
  </si>
  <si>
    <t>8.6069300000000005E-3</t>
  </si>
  <si>
    <t>7.3696100000000004E-3</t>
  </si>
  <si>
    <t>7.1795000000000001E-3</t>
  </si>
  <si>
    <t>7.2256899999999999E-3</t>
  </si>
  <si>
    <t>Biofuel production</t>
  </si>
  <si>
    <t>0.32007239033245599</t>
  </si>
  <si>
    <t>0.32007239033245588</t>
  </si>
  <si>
    <t>0.32007239033245594</t>
  </si>
  <si>
    <t>16.681801830255903</t>
  </si>
  <si>
    <t>16.570979525167505</t>
  </si>
  <si>
    <t>15.975626523438601</t>
  </si>
  <si>
    <t>15.875016282741603</t>
  </si>
  <si>
    <t>15.770904592792203</t>
  </si>
  <si>
    <t>15.754721425227901</t>
  </si>
  <si>
    <t>15.6342501513417</t>
  </si>
  <si>
    <t>15.6580868258214</t>
  </si>
  <si>
    <t>23.280456181611605</t>
  </si>
  <si>
    <t>33.452139304322394</t>
  </si>
  <si>
    <t>45.921364487875813</t>
  </si>
  <si>
    <t>59.305908207391511</t>
  </si>
  <si>
    <t>67.3109108530968</t>
  </si>
  <si>
    <t>71.601770073452684</t>
  </si>
  <si>
    <t>68.987713009755907</t>
  </si>
  <si>
    <t>65.242570686963305</t>
  </si>
  <si>
    <t>51.332477878454704</t>
  </si>
  <si>
    <t>35.171420262590104</t>
  </si>
  <si>
    <t>23.596274874789906</t>
  </si>
  <si>
    <t>19.767810856740599</t>
  </si>
  <si>
    <t>18.2370353097429</t>
  </si>
  <si>
    <t>19.212505194294</t>
  </si>
  <si>
    <t>19.301865314704202</t>
  </si>
  <si>
    <t>19.941993379222204</t>
  </si>
  <si>
    <t>47.130720518051398</t>
  </si>
  <si>
    <t>46.608879568008305</t>
  </si>
  <si>
    <t>45.794303328396609</t>
  </si>
  <si>
    <t>45.511924974615908</t>
  </si>
  <si>
    <t>45.112769168696097</t>
  </si>
  <si>
    <t>45.04712949589679</t>
  </si>
  <si>
    <t>45.474047917763393</t>
  </si>
  <si>
    <t>47.155371499026899</t>
  </si>
  <si>
    <t>65.613218400229812</t>
  </si>
  <si>
    <t>78.330155290739711</t>
  </si>
  <si>
    <t>102.09569276890529</t>
  </si>
  <si>
    <t>118.7453457973602</t>
  </si>
  <si>
    <t>129.0595312111314</t>
  </si>
  <si>
    <t>129.80423724596821</t>
  </si>
  <si>
    <t>128.83191103382879</t>
  </si>
  <si>
    <t>111.1195569061428</t>
  </si>
  <si>
    <t>92.284900560983687</t>
  </si>
  <si>
    <t>69.438977296918495</t>
  </si>
  <si>
    <t>52.334450881762194</t>
  </si>
  <si>
    <t>47.750041277007291</t>
  </si>
  <si>
    <t>46.502965439146493</t>
  </si>
  <si>
    <t>46.462236337487404</t>
  </si>
  <si>
    <t>45.355859669817008</t>
  </si>
  <si>
    <t>45.059576432618705</t>
  </si>
  <si>
    <t>51.336024959565599</t>
  </si>
  <si>
    <t>51.551606334766205</t>
  </si>
  <si>
    <t>51.334351410217202</t>
  </si>
  <si>
    <t>51.334358475260103</t>
  </si>
  <si>
    <t>51.334413337154402</t>
  </si>
  <si>
    <t>51.3344202502998</t>
  </si>
  <si>
    <t>51.334427790847208</t>
  </si>
  <si>
    <t>54.145341153156302</t>
  </si>
  <si>
    <t>67.253721857140519</t>
  </si>
  <si>
    <t>90.415548509773799</t>
  </si>
  <si>
    <t>93.429702888215402</t>
  </si>
  <si>
    <t>94.117388933763323</t>
  </si>
  <si>
    <t>97.537809968537104</t>
  </si>
  <si>
    <t>101.9021228156949</t>
  </si>
  <si>
    <t>100.8509932248882</t>
  </si>
  <si>
    <t>98.432607462120302</t>
  </si>
  <si>
    <t>93.731972058267601</t>
  </si>
  <si>
    <t>85.635704519358299</t>
  </si>
  <si>
    <t>78.003111704084105</t>
  </si>
  <si>
    <t>63.811074609744608</t>
  </si>
  <si>
    <t>51.597153365758217</t>
  </si>
  <si>
    <t>51.335033027725501</t>
  </si>
  <si>
    <t>51.334532199428097</t>
  </si>
  <si>
    <t>51.3345117168912</t>
  </si>
  <si>
    <t>Direct air capture</t>
  </si>
  <si>
    <t>11.946267630297063</t>
  </si>
  <si>
    <t>11.946267630297061</t>
  </si>
  <si>
    <t>Haber-bosch</t>
  </si>
  <si>
    <t>0.1098450893065845</t>
  </si>
  <si>
    <t>Mining activity</t>
  </si>
  <si>
    <t>0.2115589781851788</t>
  </si>
  <si>
    <t>Bulk domestic load</t>
  </si>
  <si>
    <t>59.966905467456009</t>
  </si>
  <si>
    <t>56.504228359904005</t>
  </si>
  <si>
    <t>53.298413919816014</t>
  </si>
  <si>
    <t>51.107578820895981</t>
  </si>
  <si>
    <t>48.102097278248017</t>
  </si>
  <si>
    <t>45.475932614631986</t>
  </si>
  <si>
    <t>43.486268173919996</t>
  </si>
  <si>
    <t>42.946747954864009</t>
  </si>
  <si>
    <t>43.856542844504006</t>
  </si>
  <si>
    <t>45.81969595476</t>
  </si>
  <si>
    <t>49.832388616504005</t>
  </si>
  <si>
    <t>53.082099724575997</t>
  </si>
  <si>
    <t>54.55747838736</t>
  </si>
  <si>
    <t>54.54853438340799</t>
  </si>
  <si>
    <t>53.743245049000016</t>
  </si>
  <si>
    <t>53.608380161959978</t>
  </si>
  <si>
    <t>54.056651940511983</t>
  </si>
  <si>
    <t>55.575205048271982</t>
  </si>
  <si>
    <t>57.757263711055984</t>
  </si>
  <si>
    <t>59.428439702631977</t>
  </si>
  <si>
    <t>61.301315032360002</t>
  </si>
  <si>
    <t>64.31379635709601</t>
  </si>
  <si>
    <t>65.315151687343985</t>
  </si>
  <si>
    <t>63.517032132319983</t>
  </si>
  <si>
    <t>66.652724585304</t>
  </si>
  <si>
    <t>62.919280587384002</t>
  </si>
  <si>
    <t>59.117289033087978</t>
  </si>
  <si>
    <t>56.137963486488019</t>
  </si>
  <si>
    <t>52.553849053472021</t>
  </si>
  <si>
    <t>49.218970611927986</t>
  </si>
  <si>
    <t>46.546242838159991</t>
  </si>
  <si>
    <t>45.229493061583987</t>
  </si>
  <si>
    <t>45.318690397344014</t>
  </si>
  <si>
    <t>47.416685284695994</t>
  </si>
  <si>
    <t>52.525494614528014</t>
  </si>
  <si>
    <t>57.469721059503996</t>
  </si>
  <si>
    <t>59.547453285008004</t>
  </si>
  <si>
    <t>59.633819503544011</t>
  </si>
  <si>
    <t>58.681089944048004</t>
  </si>
  <si>
    <t>57.889973495536012</t>
  </si>
  <si>
    <t>57.967158825992016</t>
  </si>
  <si>
    <t>58.779684820168001</t>
  </si>
  <si>
    <t>59.136679262543986</t>
  </si>
  <si>
    <t>60.748942149064</t>
  </si>
  <si>
    <t>63.491419256720015</t>
  </si>
  <si>
    <t>67.306087253912011</t>
  </si>
  <si>
    <t>68.329129476503994</t>
  </si>
  <si>
    <t>67.403471695559972</t>
  </si>
  <si>
    <t>59.531547019671997</t>
  </si>
  <si>
    <t>56.599668577504012</t>
  </si>
  <si>
    <t>53.962173693167983</t>
  </si>
  <si>
    <t>51.787813926159998</t>
  </si>
  <si>
    <t>48.479594159256003</t>
  </si>
  <si>
    <t>45.47630238787999</t>
  </si>
  <si>
    <t>44.086197948104001</t>
  </si>
  <si>
    <t>43.759689950496004</t>
  </si>
  <si>
    <t>44.607746396823991</t>
  </si>
  <si>
    <t>47.10295195247199</t>
  </si>
  <si>
    <t>50.391310617648003</t>
  </si>
  <si>
    <t>52.157597502295992</t>
  </si>
  <si>
    <t>53.534967716983999</t>
  </si>
  <si>
    <t>54.422474821208013</t>
  </si>
  <si>
    <t>55.089796594143998</t>
  </si>
  <si>
    <t>55.541925036000016</t>
  </si>
  <si>
    <t>56.645321698576012</t>
  </si>
  <si>
    <t>57.566001919503996</t>
  </si>
  <si>
    <t>59.152377471199998</t>
  </si>
  <si>
    <t>61.009557470264006</t>
  </si>
  <si>
    <t>62.530462134191993</t>
  </si>
  <si>
    <t>62.981761465272008</t>
  </si>
  <si>
    <t>62.772360353975998</t>
  </si>
  <si>
    <t>61.954007463192006</t>
  </si>
  <si>
    <t>4.7541796616953489</t>
  </si>
  <si>
    <t>4.7454873958864416</t>
  </si>
  <si>
    <t>4.7529596695157323</t>
  </si>
  <si>
    <t>4.7311626957542989</t>
  </si>
  <si>
    <t>4.5063910732077019</t>
  </si>
  <si>
    <t>4.4860610929600977</t>
  </si>
  <si>
    <t>4.433793301773747</t>
  </si>
  <si>
    <t>4.0515555669663046</t>
  </si>
  <si>
    <t>3.9778739486779751</t>
  </si>
  <si>
    <t>4.481108207992972</t>
  </si>
  <si>
    <t>4.8118493092735228</t>
  </si>
  <si>
    <t>5.0841480727793131</t>
  </si>
  <si>
    <t>5.1102010338828583</t>
  </si>
  <si>
    <t>4.9211334499022028</t>
  </si>
  <si>
    <t>4.6504478371234566</t>
  </si>
  <si>
    <t>4.8469789847595193</t>
  </si>
  <si>
    <t>4.5926003357877203</t>
  </si>
  <si>
    <t>4.4611734514456467</t>
  </si>
  <si>
    <t>4.1582226258528268</t>
  </si>
  <si>
    <t>3.9030027095774393</t>
  </si>
  <si>
    <t>3.6761339912556479</t>
  </si>
  <si>
    <t>3.995917194953174</t>
  </si>
  <si>
    <t>3.670187818286013</t>
  </si>
  <si>
    <t>3.6062173797012047</t>
  </si>
  <si>
    <t>5.7170539161149723</t>
  </si>
  <si>
    <t>5.6338416926810639</t>
  </si>
  <si>
    <t>5.5783561404675543</t>
  </si>
  <si>
    <t>5.5428697328436023</t>
  </si>
  <si>
    <t>5.4834200270166411</t>
  </si>
  <si>
    <t>5.4380177053740972</t>
  </si>
  <si>
    <t>5.3689067882994603</t>
  </si>
  <si>
    <t>5.2998903917617914</t>
  </si>
  <si>
    <t>5.1594933648254129</t>
  </si>
  <si>
    <t>5.5652812858039571</t>
  </si>
  <si>
    <t>6.3809498498250079</t>
  </si>
  <si>
    <t>6.8286437775361257</t>
  </si>
  <si>
    <t>6.9521338342905405</t>
  </si>
  <si>
    <t>7.0177333700863898</t>
  </si>
  <si>
    <t>7.303679932379362</t>
  </si>
  <si>
    <t>6.7865808351042185</t>
  </si>
  <si>
    <t>6.3115911244752372</t>
  </si>
  <si>
    <t>5.902634649025436</t>
  </si>
  <si>
    <t>5.2669928788491642</t>
  </si>
  <si>
    <t>5.6064236340036846</t>
  </si>
  <si>
    <t>5.6617658160910374</t>
  </si>
  <si>
    <t>5.7418260500559954</t>
  </si>
  <si>
    <t>5.7506809817122324</t>
  </si>
  <si>
    <t>5.7356147207392842</t>
  </si>
  <si>
    <t>4.016787505243256</t>
  </si>
  <si>
    <t>3.9777452111252938</t>
  </si>
  <si>
    <t>3.8009928782990565</t>
  </si>
  <si>
    <t>3.9054937836122954</t>
  </si>
  <si>
    <t>3.6989509003166035</t>
  </si>
  <si>
    <t>3.6803989274432709</t>
  </si>
  <si>
    <t>3.7296645765595429</t>
  </si>
  <si>
    <t>3.6864965899477831</t>
  </si>
  <si>
    <t>4.0870756507955894</t>
  </si>
  <si>
    <t>4.9643802114276783</t>
  </si>
  <si>
    <t>5.4169680264772682</t>
  </si>
  <si>
    <t>5.5478481666226154</t>
  </si>
  <si>
    <t>5.6196153433569034</t>
  </si>
  <si>
    <t>5.7312271089126954</t>
  </si>
  <si>
    <t>5.5335713482090707</t>
  </si>
  <si>
    <t>5.8307392804080909</t>
  </si>
  <si>
    <t>6.0656537150470697</t>
  </si>
  <si>
    <t>5.9604209512026864</t>
  </si>
  <si>
    <t>5.8463192127239374</t>
  </si>
  <si>
    <t>4.8973772196758834</t>
  </si>
  <si>
    <t>4.691960268621556</t>
  </si>
  <si>
    <t>4.6354338409236275</t>
  </si>
  <si>
    <t>3.5318782173098446</t>
  </si>
  <si>
    <t>3.4778069177306388</t>
  </si>
  <si>
    <t>1.7539400000000001E-3</t>
  </si>
  <si>
    <t>2.1755399999999997E-3</t>
  </si>
  <si>
    <t>2.2476900000000001E-3</t>
  </si>
  <si>
    <t>2.25435E-3</t>
  </si>
  <si>
    <t>1.8726200000000002E-3</t>
  </si>
  <si>
    <t>2.2212099999999999E-3</t>
  </si>
  <si>
    <t>2.0691099999999999E-3</t>
  </si>
  <si>
    <t>1.95598E-3</t>
  </si>
  <si>
    <t>6.9412852200000001</t>
  </si>
  <si>
    <t>33.504858069999997</t>
  </si>
  <si>
    <t>55.931627339999999</t>
  </si>
  <si>
    <t>59.441718350000002</t>
  </si>
  <si>
    <t>58.568789799999998</t>
  </si>
  <si>
    <t>57.87604769</t>
  </si>
  <si>
    <t>54.675766070000009</t>
  </si>
  <si>
    <t>50.840799210000007</t>
  </si>
  <si>
    <t>32.432552940000001</t>
  </si>
  <si>
    <t>10.36553838</t>
  </si>
  <si>
    <t>0.19602602999999999</t>
  </si>
  <si>
    <t>1.7831000000000001E-3</t>
  </si>
  <si>
    <t>1.7589900000000002E-3</t>
  </si>
  <si>
    <t>1.7409700000000003E-3</t>
  </si>
  <si>
    <t>1.6916699999999997E-3</t>
  </si>
  <si>
    <t>2.65905E-3</t>
  </si>
  <si>
    <t>1.2097899999999997E-3</t>
  </si>
  <si>
    <t>1.2122400000000001E-3</t>
  </si>
  <si>
    <t>1.2125700000000001E-3</t>
  </si>
  <si>
    <t>1.2109600000000001E-3</t>
  </si>
  <si>
    <t>0.10032394</t>
  </si>
  <si>
    <t>0.54634216000000002</t>
  </si>
  <si>
    <t>1.5246911399999998</t>
  </si>
  <si>
    <t>1.94910641</t>
  </si>
  <si>
    <t>2.4096799499999997</t>
  </si>
  <si>
    <t>16.855111749999999</t>
  </si>
  <si>
    <t>41.162683200000004</t>
  </si>
  <si>
    <t>62.890422459999996</t>
  </si>
  <si>
    <t>63.99791633000001</t>
  </si>
  <si>
    <t>63.997831680000012</t>
  </si>
  <si>
    <t>63.994163960000002</t>
  </si>
  <si>
    <t>53.715551480000002</t>
  </si>
  <si>
    <t>42.451797109999994</t>
  </si>
  <si>
    <t>28.531699360000001</t>
  </si>
  <si>
    <t>0.44769016000000006</t>
  </si>
  <si>
    <t>1.5962499999999998E-3</t>
  </si>
  <si>
    <t>1.1766800000000003E-3</t>
  </si>
  <si>
    <t>1.1447500000000002E-3</t>
  </si>
  <si>
    <t>1.15127E-3</t>
  </si>
  <si>
    <t>1.15375E-3</t>
  </si>
  <si>
    <t>9.4537500000000003E-3</t>
  </si>
  <si>
    <t>9.1209399999999993E-3</t>
  </si>
  <si>
    <t>1.073152E-2</t>
  </si>
  <si>
    <t>9.9721500000000008E-3</t>
  </si>
  <si>
    <t>1.0235560000000001E-2</t>
  </si>
  <si>
    <t>1.006495E-2</t>
  </si>
  <si>
    <t>1.0108220000000001E-2</t>
  </si>
  <si>
    <t>1.2611750000000001E-2</t>
  </si>
  <si>
    <t>2.8494530000000001E-2</t>
  </si>
  <si>
    <t>19.779914620000003</t>
  </si>
  <si>
    <t>41.786424850000003</t>
  </si>
  <si>
    <t>45.186811179999999</t>
  </si>
  <si>
    <t>47.417943160000007</t>
  </si>
  <si>
    <t>48.602541640000005</t>
  </si>
  <si>
    <t>43.047822700000005</t>
  </si>
  <si>
    <t>47.286663800000007</t>
  </si>
  <si>
    <t>43.834490640000006</t>
  </si>
  <si>
    <t>27.807020470000008</t>
  </si>
  <si>
    <t>9.3847761599999995</t>
  </si>
  <si>
    <t>7.926561E-2</t>
  </si>
  <si>
    <t>4.5683769999999999E-2</t>
  </si>
  <si>
    <t>4.6903699999999993E-2</t>
  </si>
  <si>
    <t>5.3625389999999995E-2</t>
  </si>
  <si>
    <t>6.7159060000000007E-2</t>
  </si>
  <si>
    <t>1.2362E-3</t>
  </si>
  <si>
    <t>2.21097E-3</t>
  </si>
  <si>
    <t>2.3163400000000001E-3</t>
  </si>
  <si>
    <t>2.3333E-3</t>
  </si>
  <si>
    <t>1.3368200000000001E-3</t>
  </si>
  <si>
    <t>2.2931499999999999E-3</t>
  </si>
  <si>
    <t>1.5787100000000001E-3</t>
  </si>
  <si>
    <t>1.3990500000000002E-3</t>
  </si>
  <si>
    <t>1.4266655200000002</t>
  </si>
  <si>
    <t>1.5195890999999999</t>
  </si>
  <si>
    <t>2.0661605700000001</t>
  </si>
  <si>
    <t>2.1379237699999996</t>
  </si>
  <si>
    <t>2.1423011600000001</t>
  </si>
  <si>
    <t>2.1075260099999999</t>
  </si>
  <si>
    <t>1.5515512599999999</t>
  </si>
  <si>
    <t>1.5904981700000003</t>
  </si>
  <si>
    <t>0.17678808000000001</t>
  </si>
  <si>
    <t>0.13214702</t>
  </si>
  <si>
    <t>1.4156400000000001E-3</t>
  </si>
  <si>
    <t>1.35045E-3</t>
  </si>
  <si>
    <t>1.35341E-3</t>
  </si>
  <si>
    <t>1.4184000000000002E-3</t>
  </si>
  <si>
    <t>1.3678900000000001E-3</t>
  </si>
  <si>
    <t>1.4100900000000001E-3</t>
  </si>
  <si>
    <t>8.3138000000000005E-4</t>
  </si>
  <si>
    <t>8.3122000000000014E-4</t>
  </si>
  <si>
    <t>8.3076000000000027E-4</t>
  </si>
  <si>
    <t>8.2837000000000015E-4</t>
  </si>
  <si>
    <t>8.2935000000000007E-4</t>
  </si>
  <si>
    <t>8.5170000000000016E-4</t>
  </si>
  <si>
    <t>8.5018000000000018E-4</t>
  </si>
  <si>
    <t>8.5266000000000009E-4</t>
  </si>
  <si>
    <t>1.2954978499999998</t>
  </si>
  <si>
    <t>2.1863322600000004</t>
  </si>
  <si>
    <t>2.5156444699999998</t>
  </si>
  <si>
    <t>2.7889289300000009</t>
  </si>
  <si>
    <t>6.2328172999999998</t>
  </si>
  <si>
    <t>6.2529439399999998</t>
  </si>
  <si>
    <t>5.9643246799999998</t>
  </si>
  <si>
    <t>5.2269056599999999</t>
  </si>
  <si>
    <t>3.0869041300000002</t>
  </si>
  <si>
    <t>4.6872629999999992E-2</t>
  </si>
  <si>
    <t>2.2863300000000005E-3</t>
  </si>
  <si>
    <t>1.17253E-3</t>
  </si>
  <si>
    <t>8.3497999999999992E-4</t>
  </si>
  <si>
    <t>8.2255000000000023E-4</t>
  </si>
  <si>
    <t>8.2987000000000002E-4</t>
  </si>
  <si>
    <t>8.374700000000001E-4</t>
  </si>
  <si>
    <t>7.3382100000000004E-3</t>
  </si>
  <si>
    <t>6.7630400000000005E-3</t>
  </si>
  <si>
    <t>8.3831500000000007E-3</t>
  </si>
  <si>
    <t>7.3589000000000007E-3</t>
  </si>
  <si>
    <t>7.7178000000000004E-3</t>
  </si>
  <si>
    <t>7.4478699999999997E-3</t>
  </si>
  <si>
    <t>7.4576500000000014E-3</t>
  </si>
  <si>
    <t>9.1935100000000002E-3</t>
  </si>
  <si>
    <t>0.24079601</t>
  </si>
  <si>
    <t>1.3020357099999997</t>
  </si>
  <si>
    <t>1.34418237</t>
  </si>
  <si>
    <t>1.20702573</t>
  </si>
  <si>
    <t>1.30127839</t>
  </si>
  <si>
    <t>1.28390436</t>
  </si>
  <si>
    <t>1.1375207200000002</t>
  </si>
  <si>
    <t>1.3285298500000002</t>
  </si>
  <si>
    <t>0.25831757999999999</t>
  </si>
  <si>
    <t>0.25952537000000003</t>
  </si>
  <si>
    <t>0.15975697</t>
  </si>
  <si>
    <t>1.0148170000000001E-2</t>
  </si>
  <si>
    <t>9.8993699999999994E-3</t>
  </si>
  <si>
    <t>1.0139780000000001E-2</t>
  </si>
  <si>
    <t>1.0048330000000001E-2</t>
  </si>
  <si>
    <t>1.0108639999999999E-2</t>
  </si>
  <si>
    <t>Reforming</t>
  </si>
  <si>
    <t>1.8317999773117335</t>
  </si>
  <si>
    <t>0.79898257225733316</t>
  </si>
  <si>
    <t>0.79898257225733327</t>
  </si>
  <si>
    <t>1.8317992568381334</t>
  </si>
  <si>
    <t>0.33580250189766159</t>
  </si>
  <si>
    <t>0.3358025018976617</t>
  </si>
  <si>
    <t>70.201891551020992</t>
  </si>
  <si>
    <t>71.614588708127698</t>
  </si>
  <si>
    <t>76.024124939680192</t>
  </si>
  <si>
    <t>78.089242960528495</t>
  </si>
  <si>
    <t>72.445239825846613</t>
  </si>
  <si>
    <t>73.013286357082492</t>
  </si>
  <si>
    <t>72.002165658477011</t>
  </si>
  <si>
    <t>53.356078707160798</t>
  </si>
  <si>
    <t>48.873193633104293</t>
  </si>
  <si>
    <t>56.366106408598206</t>
  </si>
  <si>
    <t>45.798514010881803</t>
  </si>
  <si>
    <t>38.884971588099297</t>
  </si>
  <si>
    <t>42.662731570492504</t>
  </si>
  <si>
    <t>43.106017665411592</t>
  </si>
  <si>
    <t>39.123347600882397</t>
  </si>
  <si>
    <t>50.669455759725587</t>
  </si>
  <si>
    <t>52.711363442583604</t>
  </si>
  <si>
    <t>53.891957077719908</t>
  </si>
  <si>
    <t>22.101504225294899</t>
  </si>
  <si>
    <t>18.7621688099496</t>
  </si>
  <si>
    <t>15.270137574132001</t>
  </si>
  <si>
    <t>19.819145794272302</t>
  </si>
  <si>
    <t>13.627345890666298</t>
  </si>
  <si>
    <t>11.349177656449799</t>
  </si>
  <si>
    <t>89.421419168297092</t>
  </si>
  <si>
    <t>88.951264924521595</t>
  </si>
  <si>
    <t>89.007583918142103</t>
  </si>
  <si>
    <t>88.063662463544702</t>
  </si>
  <si>
    <t>89.343904985212504</t>
  </si>
  <si>
    <t>90.64319608462921</t>
  </si>
  <si>
    <t>92.598674564665501</t>
  </si>
  <si>
    <t>94.014665524358094</t>
  </si>
  <si>
    <t>101.75044854177901</t>
  </si>
  <si>
    <t>116.7090094433544</t>
  </si>
  <si>
    <t>125.85717691457492</t>
  </si>
  <si>
    <t>127.7467891351548</t>
  </si>
  <si>
    <t>133.3009529973717</t>
  </si>
  <si>
    <t>132.63982066862789</t>
  </si>
  <si>
    <t>127.8400461227727</t>
  </si>
  <si>
    <t>125.19136676752741</t>
  </si>
  <si>
    <t>119.03855381562241</t>
  </si>
  <si>
    <t>116.4301089589563</t>
  </si>
  <si>
    <t>107.8191174677667</t>
  </si>
  <si>
    <t>94.377426878972699</t>
  </si>
  <si>
    <t>93.792674535684299</t>
  </si>
  <si>
    <t>93.584209676740201</t>
  </si>
  <si>
    <t>93.247983506960097</t>
  </si>
  <si>
    <t>93.509349709256696</t>
  </si>
  <si>
    <t>5.5767054002364</t>
  </si>
  <si>
    <t>5.1915280665063017</t>
  </si>
  <si>
    <t>6.2310050995305</t>
  </si>
  <si>
    <t>6.0631650522002998</t>
  </si>
  <si>
    <t>3.0313206343196999</t>
  </si>
  <si>
    <t>2.8955430720291009</t>
  </si>
  <si>
    <t>3.7204627376187003</t>
  </si>
  <si>
    <t>13.984583814638695</t>
  </si>
  <si>
    <t>31.306796130701098</t>
  </si>
  <si>
    <t>35.198072096657405</t>
  </si>
  <si>
    <t>30.603727673961</t>
  </si>
  <si>
    <t>29.376254206580398</t>
  </si>
  <si>
    <t>30.874630998606595</t>
  </si>
  <si>
    <t>39.308568942172499</t>
  </si>
  <si>
    <t>42.814812984055209</t>
  </si>
  <si>
    <t>54.998807732150105</t>
  </si>
  <si>
    <t>68.509319041523099</t>
  </si>
  <si>
    <t>80.294269678375812</t>
  </si>
  <si>
    <t>91.701567792742495</t>
  </si>
  <si>
    <t>81.770738871275711</t>
  </si>
  <si>
    <t>71.317287124631392</t>
  </si>
  <si>
    <t>65.906563148654996</t>
  </si>
  <si>
    <t>20.5667030892618</t>
  </si>
  <si>
    <t>21.1040090310855</t>
  </si>
  <si>
    <t>64.448241400853718</t>
  </si>
  <si>
    <t>64.448241400853703</t>
  </si>
  <si>
    <t>Coal gasification</t>
  </si>
  <si>
    <t>1.1481187215410964E-6</t>
  </si>
  <si>
    <t>1.148118721541096E-6</t>
  </si>
  <si>
    <t>3.5291147764217028</t>
  </si>
  <si>
    <t>0.12931130616744801</t>
  </si>
  <si>
    <t>0.12931130616744799</t>
  </si>
  <si>
    <t>67.306087253911997</t>
  </si>
  <si>
    <t>47.102951952472004</t>
  </si>
  <si>
    <t>From||Outputs Group Detailed (group)</t>
  </si>
  <si>
    <t>27.990822010000002</t>
  </si>
  <si>
    <t>29.573551560000009</t>
  </si>
  <si>
    <t>30.917844689999995</t>
  </si>
  <si>
    <t>31.255173940000002</t>
  </si>
  <si>
    <t>25.77029533</t>
  </si>
  <si>
    <t>26.847867729999997</t>
  </si>
  <si>
    <t>27.488946610000003</t>
  </si>
  <si>
    <t>24.316443750000001</t>
  </si>
  <si>
    <t>22.876355519999997</t>
  </si>
  <si>
    <t>22.585630859999998</t>
  </si>
  <si>
    <t>21.92417167</t>
  </si>
  <si>
    <t>20.455049349999999</t>
  </si>
  <si>
    <t>21.542993499999998</t>
  </si>
  <si>
    <t>23.318219680000006</t>
  </si>
  <si>
    <t>23.927590939999998</t>
  </si>
  <si>
    <t>28.162742559999995</t>
  </si>
  <si>
    <t>30.028908259999998</t>
  </si>
  <si>
    <t>31.30638531</t>
  </si>
  <si>
    <t>30.601633629999991</t>
  </si>
  <si>
    <t>29.143355089999993</t>
  </si>
  <si>
    <t>28.033422650000009</t>
  </si>
  <si>
    <t>30.130469219999995</t>
  </si>
  <si>
    <t>28.470443110000005</t>
  </si>
  <si>
    <t>28.856698309999995</t>
  </si>
  <si>
    <t>36.952465699999998</t>
  </si>
  <si>
    <t>37.179058579999982</t>
  </si>
  <si>
    <t>37.852776229999989</t>
  </si>
  <si>
    <t>38.379584879999996</t>
  </si>
  <si>
    <t>38.54466595000001</t>
  </si>
  <si>
    <t>38.78450208000001</t>
  </si>
  <si>
    <t>39.062798790000002</t>
  </si>
  <si>
    <t>39.536342990000001</t>
  </si>
  <si>
    <t>39.600916950000006</t>
  </si>
  <si>
    <t>39.680159780000011</t>
  </si>
  <si>
    <t>38.724678840000003</t>
  </si>
  <si>
    <t>37.111445629999984</t>
  </si>
  <si>
    <t>36.097690990000004</t>
  </si>
  <si>
    <t>35.866800090000019</t>
  </si>
  <si>
    <t>35.253011180000009</t>
  </si>
  <si>
    <t>35.312307459999992</t>
  </si>
  <si>
    <t>34.148381089999994</t>
  </si>
  <si>
    <t>33.943244929999992</t>
  </si>
  <si>
    <t>34.453089760000005</t>
  </si>
  <si>
    <t>35.353697539999999</t>
  </si>
  <si>
    <t>35.65900328</t>
  </si>
  <si>
    <t>35.031583429999998</t>
  </si>
  <si>
    <t>35.240257559999996</t>
  </si>
  <si>
    <t>36.017109460000007</t>
  </si>
  <si>
    <t>16.242790999999997</t>
  </si>
  <si>
    <t>17.115828760000003</t>
  </si>
  <si>
    <t>18.009329170000001</t>
  </si>
  <si>
    <t>17.26480896</t>
  </si>
  <si>
    <t>15.603600619999996</t>
  </si>
  <si>
    <t>14.956542560000001</t>
  </si>
  <si>
    <t>15.969520639999997</t>
  </si>
  <si>
    <t>18.983445810000003</t>
  </si>
  <si>
    <t>19.286781300000001</t>
  </si>
  <si>
    <t>16.786146679999995</t>
  </si>
  <si>
    <t>13.909455239999998</t>
  </si>
  <si>
    <t>12.900643999999996</t>
  </si>
  <si>
    <t>12.58415619</t>
  </si>
  <si>
    <t>15.334257259999999</t>
  </si>
  <si>
    <t>16.248681350000002</t>
  </si>
  <si>
    <t>18.311545349999999</t>
  </si>
  <si>
    <t>20.337196999999993</t>
  </si>
  <si>
    <t>24.026740839999999</t>
  </si>
  <si>
    <t>28.430635470000006</t>
  </si>
  <si>
    <t>29.24636091</t>
  </si>
  <si>
    <t>28.088814440000004</t>
  </si>
  <si>
    <t>27.579337479999996</t>
  </si>
  <si>
    <t>24.873157840000001</t>
  </si>
  <si>
    <t>24.556229660000003</t>
  </si>
  <si>
    <t>13.144360520000001</t>
  </si>
  <si>
    <t>12.765206619999999</t>
  </si>
  <si>
    <t>11.643010649999997</t>
  </si>
  <si>
    <t>10.975062559999994</t>
  </si>
  <si>
    <t>7.4340136699999979</t>
  </si>
  <si>
    <t>7.9877134499999967</t>
  </si>
  <si>
    <t>8.6281050499999985</t>
  </si>
  <si>
    <t>8.4807662999999991</t>
  </si>
  <si>
    <t>9.0591457200000001</t>
  </si>
  <si>
    <t>12.132099629999999</t>
  </si>
  <si>
    <t>14.553164989999999</t>
  </si>
  <si>
    <t>14.589876310000001</t>
  </si>
  <si>
    <t>13.477702930000001</t>
  </si>
  <si>
    <t>13.875658050000004</t>
  </si>
  <si>
    <t>15.222433299999999</t>
  </si>
  <si>
    <t>15.678825330000002</t>
  </si>
  <si>
    <t>12.546433750000002</t>
  </si>
  <si>
    <t>11.57865599</t>
  </si>
  <si>
    <t>11.11495506</t>
  </si>
  <si>
    <t>10.433761509999997</t>
  </si>
  <si>
    <t>12.549253140000003</t>
  </si>
  <si>
    <t>12.957299180000003</t>
  </si>
  <si>
    <t>10.688151599999999</t>
  </si>
  <si>
    <t>11.584886420000002</t>
  </si>
  <si>
    <t>33.969760430000001</t>
  </si>
  <si>
    <t>34.125514389999992</t>
  </si>
  <si>
    <t>32.680978630000006</t>
  </si>
  <si>
    <t>30.940597359999995</t>
  </si>
  <si>
    <t>26.947714490000003</t>
  </si>
  <si>
    <t>29.58137425</t>
  </si>
  <si>
    <t>32.476492900000004</t>
  </si>
  <si>
    <t>33.363363530000008</t>
  </si>
  <si>
    <t>36.679320279999985</t>
  </si>
  <si>
    <t>49.252427550000021</t>
  </si>
  <si>
    <t>60.661394819999998</t>
  </si>
  <si>
    <t>71.645596429999983</t>
  </si>
  <si>
    <t>75.547825319999987</t>
  </si>
  <si>
    <t>75.440758100000039</t>
  </si>
  <si>
    <t>78.443537739999996</t>
  </si>
  <si>
    <t>76.394875600000006</t>
  </si>
  <si>
    <t>69.203702129999996</t>
  </si>
  <si>
    <t>61.013830439999992</t>
  </si>
  <si>
    <t>53.140577390000004</t>
  </si>
  <si>
    <t>48.325629679999999</t>
  </si>
  <si>
    <t>45.173896939999977</t>
  </si>
  <si>
    <t>41.643624210000006</t>
  </si>
  <si>
    <t>36.15026215000001</t>
  </si>
  <si>
    <t>35.81507156</t>
  </si>
  <si>
    <t>58.46177832999998</t>
  </si>
  <si>
    <t>54.382990610000007</t>
  </si>
  <si>
    <t>52.191256160000002</t>
  </si>
  <si>
    <t>49.130249380000002</t>
  </si>
  <si>
    <t>39.835583870000001</t>
  </si>
  <si>
    <t>37.113023069999997</t>
  </si>
  <si>
    <t>37.374412300000003</t>
  </si>
  <si>
    <t>43.963374569999985</t>
  </si>
  <si>
    <t>50.933272890000005</t>
  </si>
  <si>
    <t>54.883191690000018</t>
  </si>
  <si>
    <t>61.148228549999999</t>
  </si>
  <si>
    <t>54.743748370000013</t>
  </si>
  <si>
    <t>51.728953109999999</t>
  </si>
  <si>
    <t>51.98559127999998</t>
  </si>
  <si>
    <t>53.768337480000007</t>
  </si>
  <si>
    <t>55.708177939999985</t>
  </si>
  <si>
    <t>59.397515509999984</t>
  </si>
  <si>
    <t>59.096114070000006</t>
  </si>
  <si>
    <t>56.124587520000006</t>
  </si>
  <si>
    <t>50.760605870000006</t>
  </si>
  <si>
    <t>47.794282039999992</t>
  </si>
  <si>
    <t>45.815830569999967</t>
  </si>
  <si>
    <t>40.055292739999999</t>
  </si>
  <si>
    <t>38.826617380000002</t>
  </si>
  <si>
    <t>0.91170366999999997</t>
  </si>
  <si>
    <t>5.9024946199999997</t>
  </si>
  <si>
    <t>12.654275809999998</t>
  </si>
  <si>
    <t>20.78162751</t>
  </si>
  <si>
    <t>26.29345996</t>
  </si>
  <si>
    <t>29.323223549999998</t>
  </si>
  <si>
    <t>29.838089849999996</t>
  </si>
  <si>
    <t>26.353776790000005</t>
  </si>
  <si>
    <t>22.067554510000001</t>
  </si>
  <si>
    <t>13.000853429999999</t>
  </si>
  <si>
    <t>5.0732755599999999</t>
  </si>
  <si>
    <t>1.7400968300000001</t>
  </si>
  <si>
    <t>0.24576008999999999</t>
  </si>
  <si>
    <t>0.34319095999999999</t>
  </si>
  <si>
    <t>4.3216625099999995</t>
  </si>
  <si>
    <t>13.847902020000001</t>
  </si>
  <si>
    <t>21.01005722</t>
  </si>
  <si>
    <t>25.095249849999998</t>
  </si>
  <si>
    <t>25.298464039999999</t>
  </si>
  <si>
    <t>27.5571427</t>
  </si>
  <si>
    <t>26.571297519999998</t>
  </si>
  <si>
    <t>18.305258009999999</t>
  </si>
  <si>
    <t>9.06671008</t>
  </si>
  <si>
    <t>3.2891580499999997</t>
  </si>
  <si>
    <t>1.1737065600000001</t>
  </si>
  <si>
    <t>8.4325839999999999E-2</t>
  </si>
  <si>
    <t>1.0318777100000001</t>
  </si>
  <si>
    <t>4.3542031600000008</t>
  </si>
  <si>
    <t>11.44193611</t>
  </si>
  <si>
    <t>17.83410542</t>
  </si>
  <si>
    <t>24.047619250000004</t>
  </si>
  <si>
    <t>26.971641869999999</t>
  </si>
  <si>
    <t>30.013181149999998</t>
  </si>
  <si>
    <t>31.83700361</t>
  </si>
  <si>
    <t>30.29705405</t>
  </si>
  <si>
    <t>25.985675469999997</t>
  </si>
  <si>
    <t>21.178435010000001</t>
  </si>
  <si>
    <t>14.506260299999999</t>
  </si>
  <si>
    <t>6.3295641700000012</t>
  </si>
  <si>
    <t>2.6880647700000004</t>
  </si>
  <si>
    <t>0.64523902999999994</t>
  </si>
  <si>
    <t>8.0174630000000011E-2</t>
  </si>
  <si>
    <t>8.6420366099999999</t>
  </si>
  <si>
    <t>44.602008090000005</t>
  </si>
  <si>
    <t>85.772942479999998</t>
  </si>
  <si>
    <t>125.04237990999999</t>
  </si>
  <si>
    <t>149.04692599000009</t>
  </si>
  <si>
    <t>161.81856677000002</t>
  </si>
  <si>
    <t>162.96462446999996</t>
  </si>
  <si>
    <t>160.38053305000003</t>
  </si>
  <si>
    <t>150.33516391999999</t>
  </si>
  <si>
    <t>125.93993750999996</t>
  </si>
  <si>
    <t>89.183892479999983</t>
  </si>
  <si>
    <t>50.382322760000001</t>
  </si>
  <si>
    <t>18.874952109999999</t>
  </si>
  <si>
    <t>4.1277050600000003</t>
  </si>
  <si>
    <t>40.200896080000007</t>
  </si>
  <si>
    <t>84.141243249999988</t>
  </si>
  <si>
    <t>132.81291380000002</t>
  </si>
  <si>
    <t>157.03685339999996</t>
  </si>
  <si>
    <t>166.76743759000001</t>
  </si>
  <si>
    <t>169.66981436999998</t>
  </si>
  <si>
    <t>167.50910083000002</t>
  </si>
  <si>
    <t>150.39565304999999</t>
  </si>
  <si>
    <t>130.00982794999999</t>
  </si>
  <si>
    <t>81.744062020000001</t>
  </si>
  <si>
    <t>47.128296120000009</t>
  </si>
  <si>
    <t>17.416427069999997</t>
  </si>
  <si>
    <t>4.4840099699999998</t>
  </si>
  <si>
    <t>22.125894720000005</t>
  </si>
  <si>
    <t>47.215055979999988</t>
  </si>
  <si>
    <t>98.283600879999995</t>
  </si>
  <si>
    <t>130.43051544000005</t>
  </si>
  <si>
    <t>150.79598345000002</t>
  </si>
  <si>
    <t>158.14264570999998</t>
  </si>
  <si>
    <t>160.35685114000003</t>
  </si>
  <si>
    <t>156.00180270999999</t>
  </si>
  <si>
    <t>153.02168356000004</t>
  </si>
  <si>
    <t>142.66932148000001</t>
  </si>
  <si>
    <t>118.06612258000001</t>
  </si>
  <si>
    <t>91.459531929999997</t>
  </si>
  <si>
    <t>51.689206720000008</t>
  </si>
  <si>
    <t>19.652797240000002</t>
  </si>
  <si>
    <t>0.68990873999999991</t>
  </si>
  <si>
    <t>44.787510279999999</t>
  </si>
  <si>
    <t>40.604544750000002</t>
  </si>
  <si>
    <t>37.758116920000006</t>
  </si>
  <si>
    <t>35.775180820000003</t>
  </si>
  <si>
    <t>40.573220810000002</t>
  </si>
  <si>
    <t>36.681935970000005</t>
  </si>
  <si>
    <t>33.298452909999995</t>
  </si>
  <si>
    <t>26.50753662</t>
  </si>
  <si>
    <t>12.32916341</t>
  </si>
  <si>
    <t>1.4146800000000002E-3</t>
  </si>
  <si>
    <t>1.1414299999999999E-3</t>
  </si>
  <si>
    <t>9.6903000000000006E-4</t>
  </si>
  <si>
    <t>8.7425000000000003E-4</t>
  </si>
  <si>
    <t>7.9060000000000003E-4</t>
  </si>
  <si>
    <t>8.5070000000000013E-4</t>
  </si>
  <si>
    <t>9.1660999999999999E-4</t>
  </si>
  <si>
    <t>1.1994000000000002E-3</t>
  </si>
  <si>
    <t>2.6880647300000002</t>
  </si>
  <si>
    <t>15.416077859999998</t>
  </si>
  <si>
    <t>26.507684269999999</t>
  </si>
  <si>
    <t>43.145897689999998</t>
  </si>
  <si>
    <t>43.911127149999999</t>
  </si>
  <si>
    <t>48.879589600000003</t>
  </si>
  <si>
    <t>48.097781099999999</t>
  </si>
  <si>
    <t>52.723447399999998</t>
  </si>
  <si>
    <t>48.704178220000003</t>
  </si>
  <si>
    <t>44.415671550000006</t>
  </si>
  <si>
    <t>41.78986776</t>
  </si>
  <si>
    <t>42.049851050000008</t>
  </si>
  <si>
    <t>37.199713580000008</t>
  </si>
  <si>
    <t>32.451240669999997</t>
  </si>
  <si>
    <t>27.778664300000003</t>
  </si>
  <si>
    <t>14.979682159999999</t>
  </si>
  <si>
    <t>1.5851275800000002</t>
  </si>
  <si>
    <t>1.1285899999999998E-3</t>
  </si>
  <si>
    <t>3.4165000000000009E-4</t>
  </si>
  <si>
    <t>4.2246999999999999E-4</t>
  </si>
  <si>
    <t>3.9385000000000001E-4</t>
  </si>
  <si>
    <t>4.0360999999999999E-4</t>
  </si>
  <si>
    <t>1.04648E-3</t>
  </si>
  <si>
    <t>1.4104900000000004E-3</t>
  </si>
  <si>
    <t>1.8466999999999999E-3</t>
  </si>
  <si>
    <t>2.0870446900000004</t>
  </si>
  <si>
    <t>17.937741649999996</t>
  </si>
  <si>
    <t>37.933103460000005</t>
  </si>
  <si>
    <t>46.621917929999988</t>
  </si>
  <si>
    <t>50.930186679999998</t>
  </si>
  <si>
    <t>50.321809970000004</t>
  </si>
  <si>
    <t>42.258290070000001</t>
  </si>
  <si>
    <t>42.490167929999998</t>
  </si>
  <si>
    <t>41.188815490000003</t>
  </si>
  <si>
    <t>42.965187629999988</t>
  </si>
  <si>
    <t>50.105539050000004</t>
  </si>
  <si>
    <t>50.537088750000002</t>
  </si>
  <si>
    <t>42.709603270000002</t>
  </si>
  <si>
    <t>23.18909863</t>
  </si>
  <si>
    <t>9.85288538</t>
  </si>
  <si>
    <t>1.7441409999999997E-2</t>
  </si>
  <si>
    <t>1.5016440000000002E-2</t>
  </si>
  <si>
    <t>1.355313E-2</t>
  </si>
  <si>
    <t>1.1242160000000001E-2</t>
  </si>
  <si>
    <t>9.090560000000001E-3</t>
  </si>
  <si>
    <t>1.510688E-2</t>
  </si>
  <si>
    <t>1.3175320000000001E-2</t>
  </si>
  <si>
    <t>1.8614500000000003E-2</t>
  </si>
  <si>
    <t>1.764143E-2</t>
  </si>
  <si>
    <t>1.8225400000000003E-2</t>
  </si>
  <si>
    <t>5.0338611699999989</t>
  </si>
  <si>
    <t>27.801472720000003</t>
  </si>
  <si>
    <t>48.224865830000006</t>
  </si>
  <si>
    <t>54.533851750000011</t>
  </si>
  <si>
    <t>54.375590869999996</t>
  </si>
  <si>
    <t>2.8132370699999996</t>
  </si>
  <si>
    <t>2.6397238400000003</t>
  </si>
  <si>
    <t>2.08512516</t>
  </si>
  <si>
    <t>2.18855128</t>
  </si>
  <si>
    <t>2.6821953400000007</t>
  </si>
  <si>
    <t>2.5843632899999998</t>
  </si>
  <si>
    <t>2.4664932799999999</t>
  </si>
  <si>
    <t>0.33486983000000003</t>
  </si>
  <si>
    <t>8.5493000000000006E-4</t>
  </si>
  <si>
    <t>8.2972000000000005E-4</t>
  </si>
  <si>
    <t>7.4805E-4</t>
  </si>
  <si>
    <t>6.4618E-4</t>
  </si>
  <si>
    <t>6.195599999999999E-4</t>
  </si>
  <si>
    <t>6.2096000000000004E-4</t>
  </si>
  <si>
    <t>6.7276999999999994E-4</t>
  </si>
  <si>
    <t>7.1564000000000013E-4</t>
  </si>
  <si>
    <t>9.0708E-4</t>
  </si>
  <si>
    <t>1.3566261499999996</t>
  </si>
  <si>
    <t>5.2742659300000003</t>
  </si>
  <si>
    <t>5.5464969600000007</t>
  </si>
  <si>
    <t>7.0523273800000004</t>
  </si>
  <si>
    <t>7.39253508</t>
  </si>
  <si>
    <t>7.2009694700000004</t>
  </si>
  <si>
    <t>5.4847453000000002</t>
  </si>
  <si>
    <t>3.6274880500000002</t>
  </si>
  <si>
    <t>2.7237638400000002</t>
  </si>
  <si>
    <t>2.2553819699999997</t>
  </si>
  <si>
    <t>1.9847023699999999</t>
  </si>
  <si>
    <t>2.0657627600000001</t>
  </si>
  <si>
    <t>1.8565799599999999</t>
  </si>
  <si>
    <t>2.7608939299999995</t>
  </si>
  <si>
    <t>1.9796491700000005</t>
  </si>
  <si>
    <t>8.3234999999999993E-4</t>
  </si>
  <si>
    <t>7.1019000000000008E-4</t>
  </si>
  <si>
    <t>7.1653999999999999E-4</t>
  </si>
  <si>
    <t>4.5131000000000001E-4</t>
  </si>
  <si>
    <t>6.3643E-4</t>
  </si>
  <si>
    <t>5.0015999999999993E-4</t>
  </si>
  <si>
    <t>5.9918999999999999E-4</t>
  </si>
  <si>
    <t>7.5275000000000016E-4</t>
  </si>
  <si>
    <t>7.9933999999999995E-4</t>
  </si>
  <si>
    <t>9.3017000000000002E-4</t>
  </si>
  <si>
    <t>2.2102489199999997</t>
  </si>
  <si>
    <t>3.6323721900000003</t>
  </si>
  <si>
    <t>5.0989730500000015</t>
  </si>
  <si>
    <t>4.0936343600000002</t>
  </si>
  <si>
    <t>4.5431146599999996</t>
  </si>
  <si>
    <t>3.3892997400000002</t>
  </si>
  <si>
    <t>7.6132509400000004</t>
  </si>
  <si>
    <t>7.5402927700000006</t>
  </si>
  <si>
    <t>7.4132908900000016</t>
  </si>
  <si>
    <t>7.3832322900000005</t>
  </si>
  <si>
    <t>7.5698301699999995</t>
  </si>
  <si>
    <t>7.6501039400000028</t>
  </si>
  <si>
    <t>7.6108681499999999</t>
  </si>
  <si>
    <t>1.0416919999999998E-2</t>
  </si>
  <si>
    <t>7.5565099999999998E-3</t>
  </si>
  <si>
    <t>6.2579100000000002E-3</t>
  </si>
  <si>
    <t>6.017419999999999E-3</t>
  </si>
  <si>
    <t>6.7034899999999986E-3</t>
  </si>
  <si>
    <t>6.9517700000000003E-3</t>
  </si>
  <si>
    <t>6.2754799999999991E-3</t>
  </si>
  <si>
    <t>7.0358199999999999E-3</t>
  </si>
  <si>
    <t>6.7650000000000002E-3</t>
  </si>
  <si>
    <t>7.7818600000000007E-3</t>
  </si>
  <si>
    <t>7.8340099999999989E-3</t>
  </si>
  <si>
    <t>8.4088599999999989E-3</t>
  </si>
  <si>
    <t>2.6969885899999997</t>
  </si>
  <si>
    <t>4.7434505400000004</t>
  </si>
  <si>
    <t>6.3853169999999988</t>
  </si>
  <si>
    <t>8.005854750000001</t>
  </si>
  <si>
    <t>8.0533117499999989</t>
  </si>
  <si>
    <t>1.7140999999999996E-4</t>
  </si>
  <si>
    <t>1.7029E-4</t>
  </si>
  <si>
    <t>1.7003999999999999E-4</t>
  </si>
  <si>
    <t>1.6955999999999997E-4</t>
  </si>
  <si>
    <t>1.6954999999999995E-4</t>
  </si>
  <si>
    <t>1.6944999999999994E-4</t>
  </si>
  <si>
    <t>1.7043000000000001E-4</t>
  </si>
  <si>
    <t>1.7284000000000006E-4</t>
  </si>
  <si>
    <t>1.7591000000000001E-4</t>
  </si>
  <si>
    <t>1.7695000000000005E-4</t>
  </si>
  <si>
    <t>1.7524000000000001E-4</t>
  </si>
  <si>
    <t>1.7459000000000002E-4</t>
  </si>
  <si>
    <t>1.7462000000000001E-4</t>
  </si>
  <si>
    <t>1.7465000000000002E-4</t>
  </si>
  <si>
    <t>1.7504E-4</t>
  </si>
  <si>
    <t>1.7715999999999999E-4</t>
  </si>
  <si>
    <t>1.7736E-4</t>
  </si>
  <si>
    <t>1.7450000000000001E-4</t>
  </si>
  <si>
    <t>1.7143E-4</t>
  </si>
  <si>
    <t>1.6998999999999999E-4</t>
  </si>
  <si>
    <t>1.7013E-4</t>
  </si>
  <si>
    <t>1.6982E-4</t>
  </si>
  <si>
    <t>1.6937000000000001E-4</t>
  </si>
  <si>
    <t>1.2518999999999999E-4</t>
  </si>
  <si>
    <t>1.2524000000000001E-4</t>
  </si>
  <si>
    <t>1.2531E-4</t>
  </si>
  <si>
    <t>1.2530000000000001E-4</t>
  </si>
  <si>
    <t>1.2542E-4</t>
  </si>
  <si>
    <t>1.2541000000000001E-4</t>
  </si>
  <si>
    <t>1.2567999999999998E-4</t>
  </si>
  <si>
    <t>1.2611E-4</t>
  </si>
  <si>
    <t>1.2849000000000001E-4</t>
  </si>
  <si>
    <t>1.2907999999999998E-4</t>
  </si>
  <si>
    <t>1.2964000000000001E-4</t>
  </si>
  <si>
    <t>1.136E-4</t>
  </si>
  <si>
    <t>1.1336E-4</t>
  </si>
  <si>
    <t>1.1245999999999999E-4</t>
  </si>
  <si>
    <t>1.122E-4</t>
  </si>
  <si>
    <t>1.2914E-4</t>
  </si>
  <si>
    <t>1.3097E-4</t>
  </si>
  <si>
    <t>1.3177999999999996E-4</t>
  </si>
  <si>
    <t>1.2691999999999998E-4</t>
  </si>
  <si>
    <t>1.2564999999999999E-4</t>
  </si>
  <si>
    <t>1.2433999999999999E-4</t>
  </si>
  <si>
    <t>1.2415999999999998E-4</t>
  </si>
  <si>
    <t>1.2416E-4</t>
  </si>
  <si>
    <t>1.247E-4</t>
  </si>
  <si>
    <t>1.4817499999999998E-3</t>
  </si>
  <si>
    <t>1.51402E-3</t>
  </si>
  <si>
    <t>1.4811600000000002E-3</t>
  </si>
  <si>
    <t>1.4810100000000003E-3</t>
  </si>
  <si>
    <t>1.4815500000000001E-3</t>
  </si>
  <si>
    <t>1.4816000000000002E-3</t>
  </si>
  <si>
    <t>1.4813999999999999E-3</t>
  </si>
  <si>
    <t>1.51845E-3</t>
  </si>
  <si>
    <t>1.5779900000000003E-3</t>
  </si>
  <si>
    <t>1.68329E-3</t>
  </si>
  <si>
    <t>1.6803600000000001E-3</t>
  </si>
  <si>
    <t>1.6698699999999999E-3</t>
  </si>
  <si>
    <t>1.66085E-3</t>
  </si>
  <si>
    <t>1.6390700000000001E-3</t>
  </si>
  <si>
    <t>1.66771E-3</t>
  </si>
  <si>
    <t>1.6729000000000002E-3</t>
  </si>
  <si>
    <t>1.6841500000000001E-3</t>
  </si>
  <si>
    <t>1.6922899999999999E-3</t>
  </si>
  <si>
    <t>1.6978300000000004E-3</t>
  </si>
  <si>
    <t>1.6508600000000001E-3</t>
  </si>
  <si>
    <t>1.5283900000000001E-3</t>
  </si>
  <si>
    <t>1.4821200000000002E-3</t>
  </si>
  <si>
    <t>1.4821699999999999E-3</t>
  </si>
  <si>
    <t>2.4022000000000003E-4</t>
  </si>
  <si>
    <t>2.4020000000000001E-4</t>
  </si>
  <si>
    <t>2.3832000000000004E-4</t>
  </si>
  <si>
    <t>2.3810000000000004E-4</t>
  </si>
  <si>
    <t>2.3785000000000004E-4</t>
  </si>
  <si>
    <t>2.3784000000000004E-4</t>
  </si>
  <si>
    <t>2.3773000000000004E-4</t>
  </si>
  <si>
    <t>2.3836000000000002E-4</t>
  </si>
  <si>
    <t>2.4320000000000003E-4</t>
  </si>
  <si>
    <t>2.4885E-4</t>
  </si>
  <si>
    <t>2.5001E-4</t>
  </si>
  <si>
    <t>2.4572000000000005E-4</t>
  </si>
  <si>
    <t>2.4381000000000007E-4</t>
  </si>
  <si>
    <t>2.4382000000000001E-4</t>
  </si>
  <si>
    <t>2.4380000000000004E-4</t>
  </si>
  <si>
    <t>2.4474000000000002E-4</t>
  </si>
  <si>
    <t>2.5019000000000002E-4</t>
  </si>
  <si>
    <t>2.4918E-4</t>
  </si>
  <si>
    <t>2.4634000000000006E-4</t>
  </si>
  <si>
    <t>2.4237000000000005E-4</t>
  </si>
  <si>
    <t>2.4052000000000003E-4</t>
  </si>
  <si>
    <t>2.4015000000000006E-4</t>
  </si>
  <si>
    <t>2.4057000000000004E-4</t>
  </si>
  <si>
    <t>2.4008000000000005E-4</t>
  </si>
  <si>
    <t>1.7592000000000001E-4</t>
  </si>
  <si>
    <t>1.7598000000000003E-4</t>
  </si>
  <si>
    <t>1.7599000000000003E-4</t>
  </si>
  <si>
    <t>1.7596000000000004E-4</t>
  </si>
  <si>
    <t>1.7630000000000003E-4</t>
  </si>
  <si>
    <t>1.763E-4</t>
  </si>
  <si>
    <t>1.7591000000000004E-4</t>
  </si>
  <si>
    <t>1.7650000000000001E-4</t>
  </si>
  <si>
    <t>1.7888999999999999E-4</t>
  </si>
  <si>
    <t>1.7915999999999996E-4</t>
  </si>
  <si>
    <t>1.7921999999999998E-4</t>
  </si>
  <si>
    <t>1.4793E-4</t>
  </si>
  <si>
    <t>1.4688E-4</t>
  </si>
  <si>
    <t>1.4375000000000002E-4</t>
  </si>
  <si>
    <t>1.4351999999999998E-4</t>
  </si>
  <si>
    <t>1.7768000000000002E-4</t>
  </si>
  <si>
    <t>1.8206999999999997E-4</t>
  </si>
  <si>
    <t>1.8433999999999999E-4</t>
  </si>
  <si>
    <t>1.7918E-4</t>
  </si>
  <si>
    <t>1.7640000000000001E-4</t>
  </si>
  <si>
    <t>1.7451000000000001E-4</t>
  </si>
  <si>
    <t>1.7449000000000002E-4</t>
  </si>
  <si>
    <t>1.7526000000000003E-4</t>
  </si>
  <si>
    <t>2.0242800000000003E-3</t>
  </si>
  <si>
    <t>2.0672400000000001E-3</t>
  </si>
  <si>
    <t>2.0172000000000002E-3</t>
  </si>
  <si>
    <t>2.01673E-3</t>
  </si>
  <si>
    <t>2.0164799999999997E-3</t>
  </si>
  <si>
    <t>2.0165000000000001E-3</t>
  </si>
  <si>
    <t>2.01746E-3</t>
  </si>
  <si>
    <t>2.07099E-3</t>
  </si>
  <si>
    <t>2.1460199999999998E-3</t>
  </si>
  <si>
    <t>2.2834999999999999E-3</t>
  </si>
  <si>
    <t>2.2757500000000004E-3</t>
  </si>
  <si>
    <t>2.2503599999999999E-3</t>
  </si>
  <si>
    <t>2.2280099999999999E-3</t>
  </si>
  <si>
    <t>2.17884E-3</t>
  </si>
  <si>
    <t>2.2400200000000001E-3</t>
  </si>
  <si>
    <t>2.2584700000000003E-3</t>
  </si>
  <si>
    <t>2.2802100000000004E-3</t>
  </si>
  <si>
    <t>2.3024E-3</t>
  </si>
  <si>
    <t>2.3148900000000004E-3</t>
  </si>
  <si>
    <t>2.2560600000000003E-3</t>
  </si>
  <si>
    <t>2.0778400000000001E-3</t>
  </si>
  <si>
    <t>2.0128200000000002E-3</t>
  </si>
  <si>
    <t>2.0146699999999997E-3</t>
  </si>
  <si>
    <t>2.01476E-3</t>
  </si>
  <si>
    <t>6.9599999999999994E-6</t>
  </si>
  <si>
    <t>6.7799999999999995E-6</t>
  </si>
  <si>
    <t>6.6699999999999988E-6</t>
  </si>
  <si>
    <t>6.6099999999999994E-6</t>
  </si>
  <si>
    <t>6.5700000000000006E-6</t>
  </si>
  <si>
    <t>6.9499999999999995E-6</t>
  </si>
  <si>
    <t>5.0499999999999999E-6</t>
  </si>
  <si>
    <t>4.9599999999999999E-6</t>
  </si>
  <si>
    <t>4.9100000000000004E-6</t>
  </si>
  <si>
    <t>4.8899999999999989E-6</t>
  </si>
  <si>
    <t>4.5099999999999992E-6</t>
  </si>
  <si>
    <t>4.5299999999999998E-6</t>
  </si>
  <si>
    <t>4.8600000000000001E-6</t>
  </si>
  <si>
    <t>4.9799999999999998E-6</t>
  </si>
  <si>
    <t>6.217000000000001E-5</t>
  </si>
  <si>
    <t>6.2180000000000004E-5</t>
  </si>
  <si>
    <t>6.0710000000000007E-5</t>
  </si>
  <si>
    <t>5.872E-5</t>
  </si>
  <si>
    <t>5.7160000000000002E-5</t>
  </si>
  <si>
    <t>5.7150000000000007E-5</t>
  </si>
  <si>
    <t>5.7140000000000012E-5</t>
  </si>
  <si>
    <t>5.6630000000000005E-5</t>
  </si>
  <si>
    <t>5.7070000000000008E-5</t>
  </si>
  <si>
    <t>5.7030000000000008E-5</t>
  </si>
  <si>
    <t>5.8140000000000002E-5</t>
  </si>
  <si>
    <t>6.2250000000000009E-5</t>
  </si>
  <si>
    <t>6.2189999999999999E-5</t>
  </si>
  <si>
    <t>2.4045999999999998E-4</t>
  </si>
  <si>
    <t>2.3727000000000001E-4</t>
  </si>
  <si>
    <t>2.3027E-4</t>
  </si>
  <si>
    <t>2.3999000000000001E-4</t>
  </si>
  <si>
    <t>2.4368E-4</t>
  </si>
  <si>
    <t>2.4288000000000001E-4</t>
  </si>
  <si>
    <t>2.3518999999999998E-4</t>
  </si>
  <si>
    <t>1.8972999999999996E-4</t>
  </si>
  <si>
    <t>1.7732000000000002E-4</t>
  </si>
  <si>
    <t>1.7197999999999999E-4</t>
  </si>
  <si>
    <t>1.6990999999999998E-4</t>
  </si>
  <si>
    <t>1.6777E-4</t>
  </si>
  <si>
    <t>1.6676000000000001E-4</t>
  </si>
  <si>
    <t>1.6665999999999995E-4</t>
  </si>
  <si>
    <t>1.6647999999999999E-4</t>
  </si>
  <si>
    <t>1.6697999999999998E-4</t>
  </si>
  <si>
    <t>1.7228E-4</t>
  </si>
  <si>
    <t>2.1452999999999994E-4</t>
  </si>
  <si>
    <t>2.3341000000000003E-4</t>
  </si>
  <si>
    <t>2.4015000000000004E-4</t>
  </si>
  <si>
    <t>2.4259000000000002E-4</t>
  </si>
  <si>
    <t>2.4284E-4</t>
  </si>
  <si>
    <t>2.4420000000000003E-4</t>
  </si>
  <si>
    <t>2.4422999999999996E-4</t>
  </si>
  <si>
    <t>2.0502000000000004E-4</t>
  </si>
  <si>
    <t>2.0514000000000003E-4</t>
  </si>
  <si>
    <t>2.0536000000000003E-4</t>
  </si>
  <si>
    <t>2.0533000000000004E-4</t>
  </si>
  <si>
    <t>2.0459000000000002E-4</t>
  </si>
  <si>
    <t>2.0101000000000003E-4</t>
  </si>
  <si>
    <t>1.8910000000000004E-4</t>
  </si>
  <si>
    <t>1.2242000000000001E-4</t>
  </si>
  <si>
    <t>1.1704E-4</t>
  </si>
  <si>
    <t>1.1010000000000002E-4</t>
  </si>
  <si>
    <t>8.6399999999999999E-5</t>
  </si>
  <si>
    <t>8.5039999999999985E-5</t>
  </si>
  <si>
    <t>8.242E-5</t>
  </si>
  <si>
    <t>8.3549999999999984E-5</t>
  </si>
  <si>
    <t>1.0910000000000001E-4</t>
  </si>
  <si>
    <t>1.1550000000000002E-4</t>
  </si>
  <si>
    <t>1.2703999999999998E-4</t>
  </si>
  <si>
    <t>1.8808999999999997E-4</t>
  </si>
  <si>
    <t>2.0164000000000005E-4</t>
  </si>
  <si>
    <t>2.0492000000000004E-4</t>
  </si>
  <si>
    <t>2.0586000000000004E-4</t>
  </si>
  <si>
    <t>2.0600000000000002E-4</t>
  </si>
  <si>
    <t>2.0546000000000003E-4</t>
  </si>
  <si>
    <t>1.0772800000000001E-3</t>
  </si>
  <si>
    <t>1.07825E-3</t>
  </si>
  <si>
    <t>1.0805299999999999E-3</t>
  </si>
  <si>
    <t>1.08011E-3</t>
  </si>
  <si>
    <t>1.0765900000000001E-3</t>
  </si>
  <si>
    <t>1.0684700000000002E-3</t>
  </si>
  <si>
    <t>1.0528200000000001E-3</t>
  </si>
  <si>
    <t>1.0228699999999999E-3</t>
  </si>
  <si>
    <t>9.8931000000000019E-4</t>
  </si>
  <si>
    <t>9.609200000000002E-4</t>
  </si>
  <si>
    <t>9.4231999999999996E-4</t>
  </si>
  <si>
    <t>9.3183000000000014E-4</t>
  </si>
  <si>
    <t>9.2601000000000001E-4</t>
  </si>
  <si>
    <t>9.2333999999999992E-4</t>
  </si>
  <si>
    <t>9.2545000000000019E-4</t>
  </si>
  <si>
    <t>9.2882000000000034E-4</t>
  </si>
  <si>
    <t>9.3477000000000013E-4</t>
  </si>
  <si>
    <t>9.4434E-4</t>
  </si>
  <si>
    <t>9.5995999999999994E-4</t>
  </si>
  <si>
    <t>9.8732999999999981E-4</t>
  </si>
  <si>
    <t>1.0274200000000002E-3</t>
  </si>
  <si>
    <t>1.0536599999999999E-3</t>
  </si>
  <si>
    <t>1.06758E-3</t>
  </si>
  <si>
    <t>1.0746199999999999E-3</t>
  </si>
  <si>
    <t>1.8305211699999999</t>
  </si>
  <si>
    <t>1.5752533300000002</t>
  </si>
  <si>
    <t>1.1177063700000001</t>
  </si>
  <si>
    <t>1.05088333</t>
  </si>
  <si>
    <t>1.3639715599999997</t>
  </si>
  <si>
    <t>1.1730609000000001</t>
  </si>
  <si>
    <t>1.2312191400000001</t>
  </si>
  <si>
    <t>1.41712949</t>
  </si>
  <si>
    <t>0.94263669999999999</t>
  </si>
  <si>
    <t>0.43087382999999996</t>
  </si>
  <si>
    <t>0.38661746000000002</t>
  </si>
  <si>
    <t>0.38663304999999998</t>
  </si>
  <si>
    <t>0.38659339999999998</t>
  </si>
  <si>
    <t>0.38659243999999998</t>
  </si>
  <si>
    <t>0.38683613</t>
  </si>
  <si>
    <t>0.38686341000000002</t>
  </si>
  <si>
    <t>0.75440593999999994</t>
  </si>
  <si>
    <t>1.40743325</t>
  </si>
  <si>
    <t>2.28234841</t>
  </si>
  <si>
    <t>2.6592327999999998</t>
  </si>
  <si>
    <t>2.8459232500000002</t>
  </si>
  <si>
    <t>3.1208667599999997</t>
  </si>
  <si>
    <t>3.3947634600000001</t>
  </si>
  <si>
    <t>3.3939810599999998</t>
  </si>
  <si>
    <t>1.7404664999999999</t>
  </si>
  <si>
    <t>1.99814472</t>
  </si>
  <si>
    <t>2.8946114999999999</t>
  </si>
  <si>
    <t>3.7629286199999998</t>
  </si>
  <si>
    <t>3.2896285299999999</t>
  </si>
  <si>
    <t>2.15931272</t>
  </si>
  <si>
    <t>0.69500008000000002</t>
  </si>
  <si>
    <t>0.66542751</t>
  </si>
  <si>
    <t>0.56920839000000001</t>
  </si>
  <si>
    <t>0.46597999000000001</t>
  </si>
  <si>
    <t>0.44150865999999994</t>
  </si>
  <si>
    <t>0.38632581999999999</t>
  </si>
  <si>
    <t>0.39575793999999997</t>
  </si>
  <si>
    <t>0.41605837999999995</t>
  </si>
  <si>
    <t>0.41809439000000004</t>
  </si>
  <si>
    <t>0.67933847000000003</t>
  </si>
  <si>
    <t>0.92499549999999997</t>
  </si>
  <si>
    <t>1.0365556999999999</t>
  </si>
  <si>
    <t>1.0716736</t>
  </si>
  <si>
    <t>1.3898432000000001</t>
  </si>
  <si>
    <t>1.5205541</t>
  </si>
  <si>
    <t>1.6574417299999999</t>
  </si>
  <si>
    <t>1.99984015</t>
  </si>
  <si>
    <t>2.0387433800000001</t>
  </si>
  <si>
    <t>2.8130378199999999</t>
  </si>
  <si>
    <t>3.05367941</t>
  </si>
  <si>
    <t>3.1302220100000002</t>
  </si>
  <si>
    <t>3.1919854800000005</t>
  </si>
  <si>
    <t>3.3930405800000005</t>
  </si>
  <si>
    <t>3.3136936500000003</t>
  </si>
  <si>
    <t>2.8446168100000002</t>
  </si>
  <si>
    <t>1.86197444</t>
  </si>
  <si>
    <t>1.2444208999999999</t>
  </si>
  <si>
    <t>0.86719984999999988</t>
  </si>
  <si>
    <t>0.86720064000000008</t>
  </si>
  <si>
    <t>0.86936928000000002</t>
  </si>
  <si>
    <t>0.88183215000000004</t>
  </si>
  <si>
    <t>0.92870763999999995</t>
  </si>
  <si>
    <t>0.88264860000000001</t>
  </si>
  <si>
    <t>0.90532888999999994</t>
  </si>
  <si>
    <t>0.9082432399999999</t>
  </si>
  <si>
    <t>0.92496857999999993</t>
  </si>
  <si>
    <t>0.92033456000000013</t>
  </si>
  <si>
    <t>1.5095009600000002</t>
  </si>
  <si>
    <t>2.1303424600000005</t>
  </si>
  <si>
    <t>2.2828254299999999</t>
  </si>
  <si>
    <t>3.0047452999999997</t>
  </si>
  <si>
    <t>3.4267792799999999</t>
  </si>
  <si>
    <t>162.09074742999999</t>
  </si>
  <si>
    <t>172.11840128999998</t>
  </si>
  <si>
    <t>186.57001907</t>
  </si>
  <si>
    <t>188.18413064000001</t>
  </si>
  <si>
    <t>162.71323470000002</t>
  </si>
  <si>
    <t>160.76742276999997</t>
  </si>
  <si>
    <t>164.34062001999999</t>
  </si>
  <si>
    <t>154.70009325000004</t>
  </si>
  <si>
    <t>138.42253650999999</t>
  </si>
  <si>
    <t>136.27922093000001</t>
  </si>
  <si>
    <t>123.71578496999999</t>
  </si>
  <si>
    <t>103.58156964000001</t>
  </si>
  <si>
    <t>97.032469209999974</t>
  </si>
  <si>
    <t>93.387160679999965</t>
  </si>
  <si>
    <t>86.695786230000024</t>
  </si>
  <si>
    <t>105.69616359000003</t>
  </si>
  <si>
    <t>115.46126539000001</t>
  </si>
  <si>
    <t>125.24382997000002</t>
  </si>
  <si>
    <t>109.52426448</t>
  </si>
  <si>
    <t>102.22900943</t>
  </si>
  <si>
    <t>102.14925254000001</t>
  </si>
  <si>
    <t>114.32385180000003</t>
  </si>
  <si>
    <t>107.10984093</t>
  </si>
  <si>
    <t>103.88680048000001</t>
  </si>
  <si>
    <t>179.08594711999999</t>
  </si>
  <si>
    <t>177.84626668000001</t>
  </si>
  <si>
    <t>178.14184444000003</t>
  </si>
  <si>
    <t>178.23622146</t>
  </si>
  <si>
    <t>179.86096943000001</t>
  </si>
  <si>
    <t>183.45906725000003</t>
  </si>
  <si>
    <t>184.85215869000001</t>
  </si>
  <si>
    <t>182.17976436999999</t>
  </si>
  <si>
    <t>182.14166706999998</t>
  </si>
  <si>
    <t>183.67955763000001</t>
  </si>
  <si>
    <t>182.86719181000007</t>
  </si>
  <si>
    <t>186.14410554999998</t>
  </si>
  <si>
    <t>190.68542534000005</t>
  </si>
  <si>
    <t>179.65657592000002</t>
  </si>
  <si>
    <t>179.24702701999999</t>
  </si>
  <si>
    <t>178.07222300999993</t>
  </si>
  <si>
    <t>180.08793846999998</t>
  </si>
  <si>
    <t>193.57293455999996</t>
  </si>
  <si>
    <t>192.72635135000002</t>
  </si>
  <si>
    <t>186.07607805999999</t>
  </si>
  <si>
    <t>181.72966887000001</t>
  </si>
  <si>
    <t>177.72449050999998</t>
  </si>
  <si>
    <t>178.50054323000001</t>
  </si>
  <si>
    <t>180.45275251999999</t>
  </si>
  <si>
    <t>79.742581500000014</t>
  </si>
  <si>
    <t>80.601363410000005</t>
  </si>
  <si>
    <t>84.831590369999972</t>
  </si>
  <si>
    <t>81.239998659999998</t>
  </si>
  <si>
    <t>79.79651638</t>
  </si>
  <si>
    <t>78.315454960000011</t>
  </si>
  <si>
    <t>79.438452869999992</t>
  </si>
  <si>
    <t>85.66088947999998</t>
  </si>
  <si>
    <t>88.629015759999987</t>
  </si>
  <si>
    <t>79.991675400000005</t>
  </si>
  <si>
    <t>69.674961999999994</t>
  </si>
  <si>
    <t>65.41334578</t>
  </si>
  <si>
    <t>64.608424629999959</t>
  </si>
  <si>
    <t>72.686330219999988</t>
  </si>
  <si>
    <t>80.631383169999992</t>
  </si>
  <si>
    <t>94.623682839999987</t>
  </si>
  <si>
    <t>110.72526094</t>
  </si>
  <si>
    <t>132.81616441999998</t>
  </si>
  <si>
    <t>157.64044183000001</t>
  </si>
  <si>
    <t>167.29686130999997</t>
  </si>
  <si>
    <t>162.79344717999999</t>
  </si>
  <si>
    <t>145.54375812999999</t>
  </si>
  <si>
    <t>109.83217603000001</t>
  </si>
  <si>
    <t>115.37485696000003</t>
  </si>
  <si>
    <t>6.7698017599999991</t>
  </si>
  <si>
    <t>7.1525562500000008</t>
  </si>
  <si>
    <t>6.8118179499999991</t>
  </si>
  <si>
    <t>6.3293227399999994</t>
  </si>
  <si>
    <t>3.9901589100000003</t>
  </si>
  <si>
    <t>4.4139960500000015</t>
  </si>
  <si>
    <t>4.9899762699999988</t>
  </si>
  <si>
    <t>4.8789684199999996</t>
  </si>
  <si>
    <t>5.5042831099999985</t>
  </si>
  <si>
    <t>6.9834273200000005</t>
  </si>
  <si>
    <t>8.8412444300000015</t>
  </si>
  <si>
    <t>8.7655959399999972</t>
  </si>
  <si>
    <t>7.7792726899999973</t>
  </si>
  <si>
    <t>7.7310555899999995</t>
  </si>
  <si>
    <t>9.1314182099999996</t>
  </si>
  <si>
    <t>9.3868662</t>
  </si>
  <si>
    <t>6.6621989700000013</t>
  </si>
  <si>
    <t>6.2172535199999999</t>
  </si>
  <si>
    <t>6.0939460999999993</t>
  </si>
  <si>
    <t>5.3907235699999978</t>
  </si>
  <si>
    <t>6.2200219199999971</t>
  </si>
  <si>
    <t>6.2713177900000003</t>
  </si>
  <si>
    <t>4.8454651199999983</t>
  </si>
  <si>
    <t>5.5448551899999998</t>
  </si>
  <si>
    <t>10.933578959999995</t>
  </si>
  <si>
    <t>11.524309060000006</t>
  </si>
  <si>
    <t>11.706719400000003</t>
  </si>
  <si>
    <t>11.048814220000001</t>
  </si>
  <si>
    <t>9.0047279599999985</t>
  </si>
  <si>
    <t>9.6969912099999984</t>
  </si>
  <si>
    <t>10.831712510000001</t>
  </si>
  <si>
    <t>10.767631240000002</t>
  </si>
  <si>
    <t>12.13853816</t>
  </si>
  <si>
    <t>19.025612620000004</t>
  </si>
  <si>
    <t>26.707822499999995</t>
  </si>
  <si>
    <t>35.549047940000001</t>
  </si>
  <si>
    <t>37.632372049999987</t>
  </si>
  <si>
    <t>38.897531360000009</t>
  </si>
  <si>
    <t>40.598771650000003</t>
  </si>
  <si>
    <t>38.005337059999988</t>
  </si>
  <si>
    <t>34.299626809999999</t>
  </si>
  <si>
    <t>28.735044129999999</t>
  </si>
  <si>
    <t>23.560195109999999</t>
  </si>
  <si>
    <t>19.865361330000002</t>
  </si>
  <si>
    <t>17.57824476</t>
  </si>
  <si>
    <t>15.72945698</t>
  </si>
  <si>
    <t>13.713687659999998</t>
  </si>
  <si>
    <t>13.97853117</t>
  </si>
  <si>
    <t>32.207388530000003</t>
  </si>
  <si>
    <t>29.955053349999993</t>
  </si>
  <si>
    <t>28.512789930000007</t>
  </si>
  <si>
    <t>26.75519293</t>
  </si>
  <si>
    <t>20.352939289999998</t>
  </si>
  <si>
    <t>18.81567067999999</t>
  </si>
  <si>
    <t>18.92447988</t>
  </si>
  <si>
    <t>21.76831072000002</t>
  </si>
  <si>
    <t>24.858739119999996</t>
  </si>
  <si>
    <t>27.305067840000007</t>
  </si>
  <si>
    <t>31.682666379999993</t>
  </si>
  <si>
    <t>29.135362789999999</t>
  </si>
  <si>
    <t>28.297489029999994</t>
  </si>
  <si>
    <t>28.788905600000014</t>
  </si>
  <si>
    <t>29.093648690000009</t>
  </si>
  <si>
    <t>29.38752010999999</t>
  </si>
  <si>
    <t>31.892524099999996</t>
  </si>
  <si>
    <t>31.614982579999992</t>
  </si>
  <si>
    <t>29.800026119999998</t>
  </si>
  <si>
    <t>27.67259748</t>
  </si>
  <si>
    <t>26.047949119999991</t>
  </si>
  <si>
    <t>25.077957010000006</t>
  </si>
  <si>
    <t>22.094495299999991</t>
  </si>
  <si>
    <t>22.100640859999992</t>
  </si>
  <si>
    <t>0.91172240999999998</t>
  </si>
  <si>
    <t>5.9027089999999989</t>
  </si>
  <si>
    <t>12.621151399999999</t>
  </si>
  <si>
    <t>20.723320279999999</t>
  </si>
  <si>
    <t>26.269597049999998</t>
  </si>
  <si>
    <t>29.303992139999995</t>
  </si>
  <si>
    <t>29.820008619999996</t>
  </si>
  <si>
    <t>26.403572470000004</t>
  </si>
  <si>
    <t>22.106125670000001</t>
  </si>
  <si>
    <t>13.001409089999999</t>
  </si>
  <si>
    <t>5.0732936400000002</t>
  </si>
  <si>
    <t>1.7400783</t>
  </si>
  <si>
    <t>0.24575208000000001</t>
  </si>
  <si>
    <t>0.34318302000000001</t>
  </si>
  <si>
    <t>4.3218270399999996</t>
  </si>
  <si>
    <t>13.848639670000001</t>
  </si>
  <si>
    <t>21.011220599999998</t>
  </si>
  <si>
    <t>25.779680049999996</t>
  </si>
  <si>
    <t>24.703647799999999</t>
  </si>
  <si>
    <t>27.000149389999997</t>
  </si>
  <si>
    <t>27.058168200000004</t>
  </si>
  <si>
    <t>18.292255729999997</t>
  </si>
  <si>
    <t>9.0641484900000009</t>
  </si>
  <si>
    <t>3.2891415200000003</t>
  </si>
  <si>
    <t>1.1736959299999998</t>
  </si>
  <si>
    <t>8.4327730000000004E-2</t>
  </si>
  <si>
    <t>1.0322514100000002</t>
  </si>
  <si>
    <t>4.3553158999999999</t>
  </si>
  <si>
    <t>11.44401266</t>
  </si>
  <si>
    <t>17.800022859999999</t>
  </si>
  <si>
    <t>23.992300870000001</t>
  </si>
  <si>
    <t>26.948428079999999</t>
  </si>
  <si>
    <t>29.986766779999993</t>
  </si>
  <si>
    <t>31.842963819999998</t>
  </si>
  <si>
    <t>30.238330449999999</t>
  </si>
  <si>
    <t>25.959177009999998</t>
  </si>
  <si>
    <t>21.157188820000002</t>
  </si>
  <si>
    <t>14.45489422</t>
  </si>
  <si>
    <t>6.3059392399999998</t>
  </si>
  <si>
    <t>2.68905006</t>
  </si>
  <si>
    <t>0.64535487000000002</t>
  </si>
  <si>
    <t>8.0158409999999999E-2</t>
  </si>
  <si>
    <t>2.3863153499999998</t>
  </si>
  <si>
    <t>29.65452526</t>
  </si>
  <si>
    <t>59.73498467999999</t>
  </si>
  <si>
    <t>78.73666741000001</t>
  </si>
  <si>
    <t>92.146294789999999</t>
  </si>
  <si>
    <t>98.807751719999999</t>
  </si>
  <si>
    <t>101.49113111000003</t>
  </si>
  <si>
    <t>103.67797900000001</t>
  </si>
  <si>
    <t>97.666105540000004</t>
  </si>
  <si>
    <t>81.734683899999979</t>
  </si>
  <si>
    <t>58.915676699999992</t>
  </si>
  <si>
    <t>27.566561189999998</t>
  </si>
  <si>
    <t>1.4770850499999999</t>
  </si>
  <si>
    <t>1.18486183</t>
  </si>
  <si>
    <t>16.669989230000002</t>
  </si>
  <si>
    <t>45.581954759999995</t>
  </si>
  <si>
    <t>72.155466699999977</t>
  </si>
  <si>
    <t>84.838060109999986</t>
  </si>
  <si>
    <t>89.394178160000024</t>
  </si>
  <si>
    <t>97.352628610000011</t>
  </si>
  <si>
    <t>92.908269420000011</t>
  </si>
  <si>
    <t>88.013114169999994</t>
  </si>
  <si>
    <t>76.996890640000032</t>
  </si>
  <si>
    <t>52.736919610000029</t>
  </si>
  <si>
    <t>24.000978070000002</t>
  </si>
  <si>
    <t>1.2392934299999998</t>
  </si>
  <si>
    <t>0.87464967999999965</t>
  </si>
  <si>
    <t>5.7710618199999999</t>
  </si>
  <si>
    <t>30.168019180000002</t>
  </si>
  <si>
    <t>59.777200929999992</t>
  </si>
  <si>
    <t>78.598259589999998</t>
  </si>
  <si>
    <t>87.810356740000017</t>
  </si>
  <si>
    <t>91.711194749999976</t>
  </si>
  <si>
    <t>92.293535730000045</t>
  </si>
  <si>
    <t>84.555795230000015</t>
  </si>
  <si>
    <t>91.877549390000013</t>
  </si>
  <si>
    <t>88.632420910000022</t>
  </si>
  <si>
    <t>69.908371760000009</t>
  </si>
  <si>
    <t>49.334742070000011</t>
  </si>
  <si>
    <t>21.908715350000001</t>
  </si>
  <si>
    <t>1.5146852699999995</t>
  </si>
  <si>
    <t>7.8464859999999984E-2</t>
  </si>
  <si>
    <t>35.045821319999995</t>
  </si>
  <si>
    <t>23.43110682</t>
  </si>
  <si>
    <t>10.72694269</t>
  </si>
  <si>
    <t>9.4212047200000004</t>
  </si>
  <si>
    <t>27.79430223</t>
  </si>
  <si>
    <t>27.885242790000007</t>
  </si>
  <si>
    <t>20.651531520000002</t>
  </si>
  <si>
    <t>6.8776345299999999</t>
  </si>
  <si>
    <t>2.2498300000000004E-3</t>
  </si>
  <si>
    <t>1.9006100000000001E-3</t>
  </si>
  <si>
    <t>1.6842000000000001E-3</t>
  </si>
  <si>
    <t>1.36958E-3</t>
  </si>
  <si>
    <t>1.31996E-3</t>
  </si>
  <si>
    <t>1.3640500000000001E-3</t>
  </si>
  <si>
    <t>1.639E-3</t>
  </si>
  <si>
    <t>1.61786E-3</t>
  </si>
  <si>
    <t>1.75333E-3</t>
  </si>
  <si>
    <t>1.9242099999999998E-3</t>
  </si>
  <si>
    <t>8.3190458199999959</t>
  </si>
  <si>
    <t>40.363082839999997</t>
  </si>
  <si>
    <t>38.538714500000005</t>
  </si>
  <si>
    <t>35.439515650000004</t>
  </si>
  <si>
    <t>37.826511480000008</t>
  </si>
  <si>
    <t>35.343534919999996</t>
  </si>
  <si>
    <t>35.247045960000008</t>
  </si>
  <si>
    <t>32.398290740000007</t>
  </si>
  <si>
    <t>29.068611400000002</t>
  </si>
  <si>
    <t>26.445188490000003</t>
  </si>
  <si>
    <t>25.13814825</t>
  </si>
  <si>
    <t>20.109966889999999</t>
  </si>
  <si>
    <t>18.356202810000003</t>
  </si>
  <si>
    <t>20.885730670000004</t>
  </si>
  <si>
    <t>11.556986780000001</t>
  </si>
  <si>
    <t>2.4338900000000002E-3</t>
  </si>
  <si>
    <t>2.1640700000000001E-3</t>
  </si>
  <si>
    <t>1.2913100000000002E-3</t>
  </si>
  <si>
    <t>1.4739000000000001E-4</t>
  </si>
  <si>
    <t>1.6902E-4</t>
  </si>
  <si>
    <t>5.6336999999999999E-4</t>
  </si>
  <si>
    <t>1.38616E-3</t>
  </si>
  <si>
    <t>2.5216899999999996E-3</t>
  </si>
  <si>
    <t>2.8420699999999999E-3</t>
  </si>
  <si>
    <t>0.43695913999999997</t>
  </si>
  <si>
    <t>20.876953350000001</t>
  </si>
  <si>
    <t>29.3678852</t>
  </si>
  <si>
    <t>36.725059619999996</t>
  </si>
  <si>
    <t>37.082123169999988</t>
  </si>
  <si>
    <t>34.189496049999995</t>
  </si>
  <si>
    <t>28.430321439999997</t>
  </si>
  <si>
    <t>26.597965319999997</t>
  </si>
  <si>
    <t>23.356024349999998</t>
  </si>
  <si>
    <t>25.956796800000006</t>
  </si>
  <si>
    <t>28.246194670000001</t>
  </si>
  <si>
    <t>28.167071290000003</t>
  </si>
  <si>
    <t>24.987773879999999</t>
  </si>
  <si>
    <t>17.801006090000001</t>
  </si>
  <si>
    <t>0.37377060000000006</t>
  </si>
  <si>
    <t>1.1117480000000001E-2</t>
  </si>
  <si>
    <t>1.0187470000000001E-2</t>
  </si>
  <si>
    <t>1.0177279999999999E-2</t>
  </si>
  <si>
    <t>9.6192900000000026E-3</t>
  </si>
  <si>
    <t>9.4123399999999999E-3</t>
  </si>
  <si>
    <t>9.3310399999999988E-3</t>
  </si>
  <si>
    <t>9.7006699999999998E-3</t>
  </si>
  <si>
    <t>1.0268569999999998E-2</t>
  </si>
  <si>
    <t>1.048638E-2</t>
  </si>
  <si>
    <t>1.3582989999999998E-2</t>
  </si>
  <si>
    <t>2.7435491799999996</t>
  </si>
  <si>
    <t>22.111217289999999</t>
  </si>
  <si>
    <t>37.533342330000011</t>
  </si>
  <si>
    <t>28.823728890000002</t>
  </si>
  <si>
    <t>23.124518539999997</t>
  </si>
  <si>
    <t>8.812869000000001E-2</t>
  </si>
  <si>
    <t>2.5295870000000002E-2</t>
  </si>
  <si>
    <t>2.3060769999999998E-2</t>
  </si>
  <si>
    <t>2.1503220000000003E-2</t>
  </si>
  <si>
    <t>4.741604E-2</t>
  </si>
  <si>
    <t>2.6629139999999999E-2</t>
  </si>
  <si>
    <t>2.7552700000000003E-2</t>
  </si>
  <si>
    <t>2.8694560000000001E-2</t>
  </si>
  <si>
    <t>1.1890999999999998E-3</t>
  </si>
  <si>
    <t>1.0144000000000002E-3</t>
  </si>
  <si>
    <t>9.1318000000000009E-4</t>
  </si>
  <si>
    <t>8.560200000000002E-4</t>
  </si>
  <si>
    <t>8.5571000000000009E-4</t>
  </si>
  <si>
    <t>8.6956999999999996E-4</t>
  </si>
  <si>
    <t>9.7313999999999994E-4</t>
  </si>
  <si>
    <t>9.4993000000000009E-4</t>
  </si>
  <si>
    <t>1.0477599999999998E-3</t>
  </si>
  <si>
    <t>1.12791E-3</t>
  </si>
  <si>
    <t>1.2261346499999999</t>
  </si>
  <si>
    <t>1.7032653299999998</t>
  </si>
  <si>
    <t>1.8504605900000002</t>
  </si>
  <si>
    <t>1.82694303</t>
  </si>
  <si>
    <t>1.5819551299999999</t>
  </si>
  <si>
    <t>1.6192722400000001</t>
  </si>
  <si>
    <t>2.31295589</t>
  </si>
  <si>
    <t>1.2593421199999999</t>
  </si>
  <si>
    <t>0.66510389000000014</t>
  </si>
  <si>
    <t>0.68633493000000001</t>
  </si>
  <si>
    <t>0.57927278999999998</t>
  </si>
  <si>
    <t>1.6958015099999999</t>
  </si>
  <si>
    <t>1.6737227999999997</t>
  </si>
  <si>
    <t>1.4748516299999999</t>
  </si>
  <si>
    <t>1.9038900000000001E-3</t>
  </si>
  <si>
    <t>1.1304500000000001E-3</t>
  </si>
  <si>
    <t>1.1864200000000001E-3</t>
  </si>
  <si>
    <t>1.07481E-3</t>
  </si>
  <si>
    <t>4.5581000000000002E-4</t>
  </si>
  <si>
    <t>4.8243E-4</t>
  </si>
  <si>
    <t>6.1797999999999996E-4</t>
  </si>
  <si>
    <t>1.0247100000000003E-3</t>
  </si>
  <si>
    <t>1.85177E-3</t>
  </si>
  <si>
    <t>1.7535700000000001E-3</t>
  </si>
  <si>
    <t>1.9804900000000001E-3</t>
  </si>
  <si>
    <t>1.3536867700000002</t>
  </si>
  <si>
    <t>1.34255323</t>
  </si>
  <si>
    <t>1.6946337699999998</t>
  </si>
  <si>
    <t>2.2749558899999998</t>
  </si>
  <si>
    <t>1.8200737300000001</t>
  </si>
  <si>
    <t>0.35608159</t>
  </si>
  <si>
    <t>0.32888757000000002</t>
  </si>
  <si>
    <t>0.13991753000000001</t>
  </si>
  <si>
    <t>0.17086846999999999</t>
  </si>
  <si>
    <t>0.31337138999999997</t>
  </si>
  <si>
    <t>0.30176694999999998</t>
  </si>
  <si>
    <t>0.29905185000000001</t>
  </si>
  <si>
    <t>8.4416870000000005E-2</t>
  </si>
  <si>
    <t>8.8013600000000011E-3</t>
  </si>
  <si>
    <t>6.3315799999999998E-3</t>
  </si>
  <si>
    <t>5.8273800000000001E-3</t>
  </si>
  <si>
    <t>5.9128000000000002E-3</t>
  </si>
  <si>
    <t>5.90728E-3</t>
  </si>
  <si>
    <t>5.8928000000000001E-3</t>
  </si>
  <si>
    <t>5.7741100000000007E-3</t>
  </si>
  <si>
    <t>5.8014800000000004E-3</t>
  </si>
  <si>
    <t>5.98541E-3</t>
  </si>
  <si>
    <t>5.9996099999999998E-3</t>
  </si>
  <si>
    <t>8.3524400000000009E-3</t>
  </si>
  <si>
    <t>9.9544199999999999E-2</t>
  </si>
  <si>
    <t>0.41390758000000005</t>
  </si>
  <si>
    <t>0.39749144999999997</t>
  </si>
  <si>
    <t>0.39162418999999993</t>
  </si>
  <si>
    <t>0.10719106</t>
  </si>
  <si>
    <t>1.9295000000000006E-4</t>
  </si>
  <si>
    <t>1.9397999999999998E-4</t>
  </si>
  <si>
    <t>1.9405E-4</t>
  </si>
  <si>
    <t>1.9406E-4</t>
  </si>
  <si>
    <t>1.9312000000000002E-4</t>
  </si>
  <si>
    <t>1.9383000000000001E-4</t>
  </si>
  <si>
    <t>1.9395E-4</t>
  </si>
  <si>
    <t>1.9405000000000003E-4</t>
  </si>
  <si>
    <t>2.1267000000000001E-4</t>
  </si>
  <si>
    <t>2.1729000000000003E-4</t>
  </si>
  <si>
    <t>2.1830999999999999E-4</t>
  </si>
  <si>
    <t>2.2598000000000003E-4</t>
  </si>
  <si>
    <t>2.2811000000000001E-4</t>
  </si>
  <si>
    <t>2.2717000000000001E-4</t>
  </si>
  <si>
    <t>2.2796000000000003E-4</t>
  </si>
  <si>
    <t>2.2825999999999999E-4</t>
  </si>
  <si>
    <t>2.2228999999999999E-4</t>
  </si>
  <si>
    <t>2.1406000000000002E-4</t>
  </si>
  <si>
    <t>2.0107E-4</t>
  </si>
  <si>
    <t>1.9595000000000002E-4</t>
  </si>
  <si>
    <t>1.9537000000000002E-4</t>
  </si>
  <si>
    <t>1.9500000000000002E-4</t>
  </si>
  <si>
    <t>1.9493000000000003E-4</t>
  </si>
  <si>
    <t>1.4513999999999998E-4</t>
  </si>
  <si>
    <t>1.4516999999999997E-4</t>
  </si>
  <si>
    <t>1.4526999999999997E-4</t>
  </si>
  <si>
    <t>1.4617999999999999E-4</t>
  </si>
  <si>
    <t>1.4745999999999997E-4</t>
  </si>
  <si>
    <t>1.4750000000000001E-4</t>
  </si>
  <si>
    <t>1.4754999999999995E-4</t>
  </si>
  <si>
    <t>1.5311E-4</t>
  </si>
  <si>
    <t>1.5867E-4</t>
  </si>
  <si>
    <t>1.6092999999999999E-4</t>
  </si>
  <si>
    <t>1.7423999999999999E-4</t>
  </si>
  <si>
    <t>3.7412999999999997E-4</t>
  </si>
  <si>
    <t>1.6116000000000004E-4</t>
  </si>
  <si>
    <t>1.6616000000000002E-4</t>
  </si>
  <si>
    <t>1.6778E-4</t>
  </si>
  <si>
    <t>1.707E-4</t>
  </si>
  <si>
    <t>1.5572999999999997E-4</t>
  </si>
  <si>
    <t>1.4632999999999999E-4</t>
  </si>
  <si>
    <t>1.4604E-4</t>
  </si>
  <si>
    <t>1.4622999999999996E-4</t>
  </si>
  <si>
    <t>1.4595999999999999E-4</t>
  </si>
  <si>
    <t>1.8233400000000001E-3</t>
  </si>
  <si>
    <t>1.8235700000000001E-3</t>
  </si>
  <si>
    <t>1.8188799999999999E-3</t>
  </si>
  <si>
    <t>1.8209699999999999E-3</t>
  </si>
  <si>
    <t>1.8190599999999999E-3</t>
  </si>
  <si>
    <t>1.8205300000000003E-3</t>
  </si>
  <si>
    <t>1.8191200000000005E-3</t>
  </si>
  <si>
    <t>1.8224000000000001E-3</t>
  </si>
  <si>
    <t>1.8276300000000002E-3</t>
  </si>
  <si>
    <t>1.8996799999999999E-3</t>
  </si>
  <si>
    <t>1.9001000000000001E-3</t>
  </si>
  <si>
    <t>1.9554499999999996E-3</t>
  </si>
  <si>
    <t>1.97394E-3</t>
  </si>
  <si>
    <t>1.9676500000000005E-3</t>
  </si>
  <si>
    <t>1.9668100000000003E-3</t>
  </si>
  <si>
    <t>1.9749799999999999E-3</t>
  </si>
  <si>
    <t>1.9662E-3</t>
  </si>
  <si>
    <t>1.9626400000000003E-3</t>
  </si>
  <si>
    <t>1.9018999999999998E-3</t>
  </si>
  <si>
    <t>1.85356E-3</t>
  </si>
  <si>
    <t>1.8373499999999997E-3</t>
  </si>
  <si>
    <t>1.8348600000000002E-3</t>
  </si>
  <si>
    <t>1.8399399999999998E-3</t>
  </si>
  <si>
    <t>1.8404999999999999E-3</t>
  </si>
  <si>
    <t>6.9713000000000023E-4</t>
  </si>
  <si>
    <t>6.8357000000000021E-4</t>
  </si>
  <si>
    <t>6.8204000000000019E-4</t>
  </si>
  <si>
    <t>6.8197000000000017E-4</t>
  </si>
  <si>
    <t>6.9003000000000022E-4</t>
  </si>
  <si>
    <t>6.8307999999999997E-4</t>
  </si>
  <si>
    <t>6.827300000000001E-4</t>
  </si>
  <si>
    <t>6.7880999999999996E-4</t>
  </si>
  <si>
    <t>6.324900000000002E-4</t>
  </si>
  <si>
    <t>6.1833000000000005E-4</t>
  </si>
  <si>
    <t>6.1277E-4</t>
  </si>
  <si>
    <t>6.1690000000000009E-4</t>
  </si>
  <si>
    <t>6.1839999999999985E-4</t>
  </si>
  <si>
    <t>6.179200000000001E-4</t>
  </si>
  <si>
    <t>6.29E-4</t>
  </si>
  <si>
    <t>6.3329E-4</t>
  </si>
  <si>
    <t>6.3167999999999992E-4</t>
  </si>
  <si>
    <t>6.3056000000000006E-4</t>
  </si>
  <si>
    <t>6.7103000000000019E-4</t>
  </si>
  <si>
    <t>6.8401000000000009E-4</t>
  </si>
  <si>
    <t>6.8818000000000015E-4</t>
  </si>
  <si>
    <t>6.8930000000000011E-4</t>
  </si>
  <si>
    <t>6.9084000000000007E-4</t>
  </si>
  <si>
    <t>6.8984000000000005E-4</t>
  </si>
  <si>
    <t>3.1117641300000001</t>
  </si>
  <si>
    <t>3.5120297299999987</t>
  </si>
  <si>
    <t>3.3496595199999999</t>
  </si>
  <si>
    <t>2.9493930399999999</t>
  </si>
  <si>
    <t>2.5491037400000001</t>
  </si>
  <si>
    <t>2.1488076299999994</t>
  </si>
  <si>
    <t>1.7485103500000003</t>
  </si>
  <si>
    <t>1.3482096200000002</t>
  </si>
  <si>
    <t>0.94788452000000001</t>
  </si>
  <si>
    <t>0.5475488599999998</t>
  </si>
  <si>
    <t>0.14724826999999993</t>
  </si>
  <si>
    <t>4.5214000000000007E-4</t>
  </si>
  <si>
    <t>5.9145999999999992E-4</t>
  </si>
  <si>
    <t>3.4928999999999993E-4</t>
  </si>
  <si>
    <t>4.0891999999999995E-4</t>
  </si>
  <si>
    <t>4.3648E-4</t>
  </si>
  <si>
    <t>4.5003999999999997E-4</t>
  </si>
  <si>
    <t>0.30963323999999998</t>
  </si>
  <si>
    <t>0.70992524000000023</t>
  </si>
  <si>
    <t>1.1102812499999997</t>
  </si>
  <si>
    <t>1.5105879099999999</t>
  </si>
  <si>
    <t>1.9108873699999998</t>
  </si>
  <si>
    <t>2.3111837</t>
  </si>
  <si>
    <t>2.7114760399999995</t>
  </si>
  <si>
    <t>0.10208573</t>
  </si>
  <si>
    <t>0.18326175000000003</t>
  </si>
  <si>
    <t>0.26048463999999999</t>
  </si>
  <si>
    <t>0.34286594000000004</t>
  </si>
  <si>
    <t>0.33291641</t>
  </si>
  <si>
    <t>0.26152533000000006</t>
  </si>
  <si>
    <t>0.18040758000000001</t>
  </si>
  <si>
    <t>9.7331410000000007E-2</t>
  </si>
  <si>
    <t>1.4948350000000001E-2</t>
  </si>
  <si>
    <t>9.5053700000000026E-3</t>
  </si>
  <si>
    <t>8.5170599999999999E-3</t>
  </si>
  <si>
    <t>8.3783E-3</t>
  </si>
  <si>
    <t>8.3052500000000001E-3</t>
  </si>
  <si>
    <t>8.1717500000000002E-3</t>
  </si>
  <si>
    <t>7.7676799999999999E-3</t>
  </si>
  <si>
    <t>7.6318199999999984E-3</t>
  </si>
  <si>
    <t>7.63739E-3</t>
  </si>
  <si>
    <t>7.7596000000000019E-3</t>
  </si>
  <si>
    <t>8.1234399999999991E-3</t>
  </si>
  <si>
    <t>1.1965580000000002E-2</t>
  </si>
  <si>
    <t>1.2419019999999998E-2</t>
  </si>
  <si>
    <t>1.2281200000000001E-2</t>
  </si>
  <si>
    <t>1.3140380000000002E-2</t>
  </si>
  <si>
    <t>1.7777629999999999E-2</t>
  </si>
  <si>
    <t>1.56E-5</t>
  </si>
  <si>
    <t>1.535E-5</t>
  </si>
  <si>
    <t>1.5319999999999999E-5</t>
  </si>
  <si>
    <t>1.5700000000000002E-5</t>
  </si>
  <si>
    <t>1.446E-5</t>
  </si>
  <si>
    <t>1.4400000000000001E-5</t>
  </si>
  <si>
    <t>1.4389999999999999E-5</t>
  </si>
  <si>
    <t>1.418E-5</t>
  </si>
  <si>
    <t>1.4239999999999999E-5</t>
  </si>
  <si>
    <t>1.4360000000000001E-5</t>
  </si>
  <si>
    <t>1.4449999999999999E-5</t>
  </si>
  <si>
    <t>1.5310000000000001E-5</t>
  </si>
  <si>
    <t>1.5339999999999999E-5</t>
  </si>
  <si>
    <t>1.0669999999999999E-5</t>
  </si>
  <si>
    <t>1.0589999999999999E-5</t>
  </si>
  <si>
    <t>9.1500000000000005E-6</t>
  </si>
  <si>
    <t>9.1600000000000004E-6</t>
  </si>
  <si>
    <t>1.043E-5</t>
  </si>
  <si>
    <t>1.0739999999999999E-5</t>
  </si>
  <si>
    <t>1.0679999999999999E-5</t>
  </si>
  <si>
    <t>1.0779999999999998E-5</t>
  </si>
  <si>
    <t>1.5607000000000002E-4</t>
  </si>
  <si>
    <t>1.5742000000000002E-4</t>
  </si>
  <si>
    <t>1.5377000000000001E-4</t>
  </si>
  <si>
    <t>1.5337E-4</t>
  </si>
  <si>
    <t>1.5371000000000002E-4</t>
  </si>
  <si>
    <t>1.5396000000000002E-4</t>
  </si>
  <si>
    <t>1.5352000000000003E-4</t>
  </si>
  <si>
    <t>1.5155000000000002E-4</t>
  </si>
  <si>
    <t>1.4932000000000001E-4</t>
  </si>
  <si>
    <t>1.4754999999999998E-4</t>
  </si>
  <si>
    <t>1.4199000000000001E-4</t>
  </si>
  <si>
    <t>1.4196E-4</t>
  </si>
  <si>
    <t>1.4197000000000002E-4</t>
  </si>
  <si>
    <t>1.4192000000000002E-4</t>
  </si>
  <si>
    <t>1.4188000000000002E-4</t>
  </si>
  <si>
    <t>1.4161000000000002E-4</t>
  </si>
  <si>
    <t>1.4143000000000001E-4</t>
  </si>
  <si>
    <t>1.4133E-4</t>
  </si>
  <si>
    <t>1.4229000000000002E-4</t>
  </si>
  <si>
    <t>1.4845E-4</t>
  </si>
  <si>
    <t>1.5138E-4</t>
  </si>
  <si>
    <t>1.5141000000000002E-4</t>
  </si>
  <si>
    <t>1.5139999999999999E-4</t>
  </si>
  <si>
    <t>1.5142000000000001E-4</t>
  </si>
  <si>
    <t>6.7316999999999995E-4</t>
  </si>
  <si>
    <t>6.6981000000000007E-4</t>
  </si>
  <si>
    <t>6.6601000000000008E-4</t>
  </si>
  <si>
    <t>6.6120000000000013E-4</t>
  </si>
  <si>
    <t>6.5600000000000022E-4</t>
  </si>
  <si>
    <t>6.4496000000000009E-4</t>
  </si>
  <si>
    <t>6.3062000000000014E-4</t>
  </si>
  <si>
    <t>6.0510000000000013E-4</t>
  </si>
  <si>
    <t>5.5893000000000013E-4</t>
  </si>
  <si>
    <t>5.3387000000000009E-4</t>
  </si>
  <si>
    <t>5.1673000000000018E-4</t>
  </si>
  <si>
    <t>5.0636000000000008E-4</t>
  </si>
  <si>
    <t>5.0224000000000015E-4</t>
  </si>
  <si>
    <t>5.0362000000000009E-4</t>
  </si>
  <si>
    <t>5.1079000000000012E-4</t>
  </si>
  <si>
    <t>5.2165000000000002E-4</t>
  </si>
  <si>
    <t>5.4178000000000006E-4</t>
  </si>
  <si>
    <t>5.6599000000000016E-4</t>
  </si>
  <si>
    <t>6.1147000000000013E-4</t>
  </si>
  <si>
    <t>6.3435E-4</t>
  </si>
  <si>
    <t>6.4995000000000005E-4</t>
  </si>
  <si>
    <t>6.6060999999999995E-4</t>
  </si>
  <si>
    <t>6.6761000000000012E-4</t>
  </si>
  <si>
    <t>6.714300000000002E-4</t>
  </si>
  <si>
    <t>5.9837000000000009E-4</t>
  </si>
  <si>
    <t>6.0131000000000008E-4</t>
  </si>
  <si>
    <t>6.0040999999999979E-4</t>
  </si>
  <si>
    <t>5.9533999999999998E-4</t>
  </si>
  <si>
    <t>5.8485999999999987E-4</t>
  </si>
  <si>
    <t>5.6862999999999998E-4</t>
  </si>
  <si>
    <t>5.4788000000000016E-4</t>
  </si>
  <si>
    <t>5.2046000000000004E-4</t>
  </si>
  <si>
    <t>4.6857000000000002E-4</t>
  </si>
  <si>
    <t>4.2673000000000011E-4</t>
  </si>
  <si>
    <t>3.8925E-4</t>
  </si>
  <si>
    <t>3.3984999999999994E-4</t>
  </si>
  <si>
    <t>2.8051999999999998E-4</t>
  </si>
  <si>
    <t>2.7500000000000007E-4</t>
  </si>
  <si>
    <t>3.1656000000000002E-4</t>
  </si>
  <si>
    <t>3.5753000000000011E-4</t>
  </si>
  <si>
    <t>3.8752000000000003E-4</t>
  </si>
  <si>
    <t>4.2102999999999997E-4</t>
  </si>
  <si>
    <t>4.609800000000001E-4</t>
  </si>
  <si>
    <t>5.1248999999999999E-4</t>
  </si>
  <si>
    <t>5.4133000000000002E-4</t>
  </si>
  <si>
    <t>5.6293000000000001E-4</t>
  </si>
  <si>
    <t>5.7904000000000007E-4</t>
  </si>
  <si>
    <t>5.9045000000000007E-4</t>
  </si>
  <si>
    <t>2.5353899999999998E-3</t>
  </si>
  <si>
    <t>2.5403499999999998E-3</t>
  </si>
  <si>
    <t>2.5416600000000003E-3</t>
  </si>
  <si>
    <t>2.54375E-3</t>
  </si>
  <si>
    <t>2.5482400000000011E-3</t>
  </si>
  <si>
    <t>2.5458699999999996E-3</t>
  </si>
  <si>
    <t>2.5345100000000002E-3</t>
  </si>
  <si>
    <t>2.4992199999999999E-3</t>
  </si>
  <si>
    <t>2.4038700000000002E-3</t>
  </si>
  <si>
    <t>2.3257099999999999E-3</t>
  </si>
  <si>
    <t>2.3041899999999998E-3</t>
  </si>
  <si>
    <t>2.2936600000000003E-3</t>
  </si>
  <si>
    <t>2.2866999999999996E-3</t>
  </si>
  <si>
    <t>2.2818200000000008E-3</t>
  </si>
  <si>
    <t>2.2805099999999999E-3</t>
  </si>
  <si>
    <t>2.2829700000000001E-3</t>
  </si>
  <si>
    <t>2.2897600000000001E-3</t>
  </si>
  <si>
    <t>2.3086700000000005E-3</t>
  </si>
  <si>
    <t>2.3903600000000002E-3</t>
  </si>
  <si>
    <t>2.4745000000000001E-3</t>
  </si>
  <si>
    <t>2.4998900000000003E-3</t>
  </si>
  <si>
    <t>2.5118900000000001E-3</t>
  </si>
  <si>
    <t>2.5195000000000005E-3</t>
  </si>
  <si>
    <t>2.5267599999999994E-3</t>
  </si>
  <si>
    <t>1.1259185899999999</t>
  </si>
  <si>
    <t>0.54755745999999994</t>
  </si>
  <si>
    <t>0.38855497999999999</t>
  </si>
  <si>
    <t>0.52303984000000003</t>
  </si>
  <si>
    <t>0.96437954000000004</t>
  </si>
  <si>
    <t>0.52320257000000003</t>
  </si>
  <si>
    <t>0.65198462000000001</t>
  </si>
  <si>
    <t>1.30496316</t>
  </si>
  <si>
    <t>1.4499632799999997</t>
  </si>
  <si>
    <t>1.48918868</t>
  </si>
  <si>
    <t>1.4987180800000002</t>
  </si>
  <si>
    <t>1.4928704399999999</t>
  </si>
  <si>
    <t>1.4774615500000001</t>
  </si>
  <si>
    <t>1.4751889899999999</t>
  </si>
  <si>
    <t>1.4776750499999998</t>
  </si>
  <si>
    <t>1.4808880200000001</t>
  </si>
  <si>
    <t>1.4371636400000001</t>
  </si>
  <si>
    <t>1.41576046</t>
  </si>
  <si>
    <t>1.3755254400000001</t>
  </si>
  <si>
    <t>2.16062602</t>
  </si>
  <si>
    <t>2.7866686899999999</t>
  </si>
  <si>
    <t>1.7158878500000001</t>
  </si>
  <si>
    <t>2.34336916</t>
  </si>
  <si>
    <t>3.2058210799999998</t>
  </si>
  <si>
    <t>1.6728813200000001</t>
  </si>
  <si>
    <t>1.6305195600000002</t>
  </si>
  <si>
    <t>1.58977429</t>
  </si>
  <si>
    <t>1.5584584500000001</t>
  </si>
  <si>
    <t>1.5088493700000001</t>
  </si>
  <si>
    <t>1.4312206399999998</t>
  </si>
  <si>
    <t>1.3181583499999998</t>
  </si>
  <si>
    <t>1.0419689300000001</t>
  </si>
  <si>
    <t>0.83355386000000009</t>
  </si>
  <si>
    <t>0.38878110999999999</t>
  </si>
  <si>
    <t>0.38733872000000003</t>
  </si>
  <si>
    <t>0.38677598000000002</t>
  </si>
  <si>
    <t>0.38633214999999999</t>
  </si>
  <si>
    <t>0.38633359</t>
  </si>
  <si>
    <t>0.38652262999999998</t>
  </si>
  <si>
    <t>0.38675609000000005</t>
  </si>
  <si>
    <t>0.43431101999999999</t>
  </si>
  <si>
    <t>0.50087958999999993</t>
  </si>
  <si>
    <t>1.06178427</t>
  </si>
  <si>
    <t>1.3048385100000002</t>
  </si>
  <si>
    <t>2.3837817299999999</t>
  </si>
  <si>
    <t>3.5146487799999999</t>
  </si>
  <si>
    <t>4.0416538099999997</t>
  </si>
  <si>
    <t>4.08134789</t>
  </si>
  <si>
    <t>4.5238227699999998</t>
  </si>
  <si>
    <t>4.3692550099999998</t>
  </si>
  <si>
    <t>3.2479744100000003</t>
  </si>
  <si>
    <t>3.7913451299999998</t>
  </si>
  <si>
    <t>2.7254755799999999</t>
  </si>
  <si>
    <t>2.8313374499999999</t>
  </si>
  <si>
    <t>2.55234096</t>
  </si>
  <si>
    <t>2.13265664</t>
  </si>
  <si>
    <t>2.0007026799999998</t>
  </si>
  <si>
    <t>1.39033115</t>
  </si>
  <si>
    <t>2.0019373899999997</t>
  </si>
  <si>
    <t>2.1021100499999998</t>
  </si>
  <si>
    <t>2.1020359499999999</t>
  </si>
  <si>
    <t>1.6518383700000001</t>
  </si>
  <si>
    <t>1.0225085700000001</t>
  </si>
  <si>
    <t>0.9984659600000001</t>
  </si>
  <si>
    <t>0.84116998999999992</t>
  </si>
  <si>
    <t>0.83926416999999998</t>
  </si>
  <si>
    <t>0.83852848000000002</t>
  </si>
  <si>
    <t>0.83893152000000004</t>
  </si>
  <si>
    <t>0.83917226</t>
  </si>
  <si>
    <t>0.83913127999999992</t>
  </si>
  <si>
    <t>0.83833049999999998</t>
  </si>
  <si>
    <t>0.83810099000000005</t>
  </si>
  <si>
    <t>Hydro- power</t>
  </si>
  <si>
    <t>Capacity factor</t>
  </si>
  <si>
    <t>offshore wind|1</t>
  </si>
  <si>
    <t>ex-wa</t>
  </si>
  <si>
    <t>0.441</t>
  </si>
  <si>
    <t>0.58379999999999999</t>
  </si>
  <si>
    <t>0.56769999999999998</t>
  </si>
  <si>
    <t>0.59750000000000003</t>
  </si>
  <si>
    <t>0.56530000000000002</t>
  </si>
  <si>
    <t>0.53469999999999995</t>
  </si>
  <si>
    <t>0.58779999999999999</t>
  </si>
  <si>
    <t>nsw-south</t>
  </si>
  <si>
    <t>0.4345</t>
  </si>
  <si>
    <t>0.57230000000000003</t>
  </si>
  <si>
    <t>0.62119999999999997</t>
  </si>
  <si>
    <t>0.6321</t>
  </si>
  <si>
    <t>0.67179999999999995</t>
  </si>
  <si>
    <t>0.6754</t>
  </si>
  <si>
    <t>0.68530000000000002</t>
  </si>
  <si>
    <t>sa</t>
  </si>
  <si>
    <t>0.46800000000000003</t>
  </si>
  <si>
    <t>0.53620000000000001</t>
  </si>
  <si>
    <t>0.48409999999999997</t>
  </si>
  <si>
    <t>0.49609999999999999</t>
  </si>
  <si>
    <t>0.4869</t>
  </si>
  <si>
    <t>0.48970000000000002</t>
  </si>
  <si>
    <t>0.51859999999999995</t>
  </si>
  <si>
    <t>tas</t>
  </si>
  <si>
    <t>0.51229999999999998</t>
  </si>
  <si>
    <t>0.61280000000000001</t>
  </si>
  <si>
    <t>0.59099999999999997</t>
  </si>
  <si>
    <t>0.60509999999999997</t>
  </si>
  <si>
    <t>0.58489999999999998</t>
  </si>
  <si>
    <t>0.61519999999999997</t>
  </si>
  <si>
    <t>vic-east</t>
  </si>
  <si>
    <t>0.51739999999999997</t>
  </si>
  <si>
    <t>0.71050000000000002</t>
  </si>
  <si>
    <t>0.6643</t>
  </si>
  <si>
    <t>0.72189999999999999</t>
  </si>
  <si>
    <t>0.71650000000000003</t>
  </si>
  <si>
    <t>0.70909999999999995</t>
  </si>
  <si>
    <t>0.71199999999999997</t>
  </si>
  <si>
    <t>vic-west</t>
  </si>
  <si>
    <t>0.55979999999999996</t>
  </si>
  <si>
    <t>0.68110000000000004</t>
  </si>
  <si>
    <t>0.64500000000000002</t>
  </si>
  <si>
    <t>0.69669999999999999</t>
  </si>
  <si>
    <t>0.68959999999999999</t>
  </si>
  <si>
    <t>0.68710000000000004</t>
  </si>
  <si>
    <t>0.68969999999999998</t>
  </si>
  <si>
    <t>wa-south</t>
  </si>
  <si>
    <t>0.51790000000000003</t>
  </si>
  <si>
    <t>0.55630000000000002</t>
  </si>
  <si>
    <t>0.53890000000000005</t>
  </si>
  <si>
    <t>0.61719999999999997</t>
  </si>
  <si>
    <t>0.64780000000000004</t>
  </si>
  <si>
    <t>0.64880000000000004</t>
  </si>
  <si>
    <t>0.65749999999999997</t>
  </si>
  <si>
    <t>offshore wind|2</t>
  </si>
  <si>
    <t>0.43890000000000001</t>
  </si>
  <si>
    <t>0.58050000000000002</t>
  </si>
  <si>
    <t>0.56910000000000005</t>
  </si>
  <si>
    <t>0.60340000000000005</t>
  </si>
  <si>
    <t>0.57310000000000005</t>
  </si>
  <si>
    <t>0.5474</t>
  </si>
  <si>
    <t>0.59830000000000005</t>
  </si>
  <si>
    <t>0.41810000000000003</t>
  </si>
  <si>
    <t>0.54959999999999998</t>
  </si>
  <si>
    <t>0.54339999999999999</t>
  </si>
  <si>
    <t>0.57120000000000004</t>
  </si>
  <si>
    <t>0.6018</t>
  </si>
  <si>
    <t>0.60660000000000003</t>
  </si>
  <si>
    <t>0.628</t>
  </si>
  <si>
    <t>qld-north</t>
  </si>
  <si>
    <t>0.47439999999999999</t>
  </si>
  <si>
    <t>0.52129999999999999</t>
  </si>
  <si>
    <t>0.50860000000000005</t>
  </si>
  <si>
    <t>0.55269999999999997</t>
  </si>
  <si>
    <t>0.53800000000000003</t>
  </si>
  <si>
    <t>0.54379999999999995</t>
  </si>
  <si>
    <t>0.55189999999999995</t>
  </si>
  <si>
    <t>0.49719999999999998</t>
  </si>
  <si>
    <t>0.60240000000000005</t>
  </si>
  <si>
    <t>0.55420000000000003</t>
  </si>
  <si>
    <t>0.57869999999999999</t>
  </si>
  <si>
    <t>0.58750000000000002</t>
  </si>
  <si>
    <t>0.59260000000000002</t>
  </si>
  <si>
    <t>0.59509999999999996</t>
  </si>
  <si>
    <t>0.55110000000000003</t>
  </si>
  <si>
    <t>0.67800000000000005</t>
  </si>
  <si>
    <t>0.65720000000000001</t>
  </si>
  <si>
    <t>0.69689999999999996</t>
  </si>
  <si>
    <t>0.68379999999999996</t>
  </si>
  <si>
    <t>0.66679999999999995</t>
  </si>
  <si>
    <t>0.66849999999999998</t>
  </si>
  <si>
    <t>0.51249999999999996</t>
  </si>
  <si>
    <t>0.61699999999999999</t>
  </si>
  <si>
    <t>0.5806</t>
  </si>
  <si>
    <t>0.64700000000000002</t>
  </si>
  <si>
    <t>0.61499999999999999</t>
  </si>
  <si>
    <t>0.61019999999999996</t>
  </si>
  <si>
    <t>0.64259999999999995</t>
  </si>
  <si>
    <t>0.48899999999999999</t>
  </si>
  <si>
    <t>0.55740000000000001</t>
  </si>
  <si>
    <t>0.50460000000000005</t>
  </si>
  <si>
    <t>0.55069999999999997</t>
  </si>
  <si>
    <t>0.52569999999999995</t>
  </si>
  <si>
    <t>0.52580000000000005</t>
  </si>
  <si>
    <t>0.55249999999999999</t>
  </si>
  <si>
    <t>0.49519999999999997</t>
  </si>
  <si>
    <t>0.52629999999999999</t>
  </si>
  <si>
    <t>0.47520000000000001</t>
  </si>
  <si>
    <t>0.53869999999999996</t>
  </si>
  <si>
    <t>0.57130000000000003</t>
  </si>
  <si>
    <t>0.56659999999999999</t>
  </si>
  <si>
    <t>0.60470000000000002</t>
  </si>
  <si>
    <t>offshore wind|3</t>
  </si>
  <si>
    <t>ex-sa</t>
  </si>
  <si>
    <t>0.34439999999999998</t>
  </si>
  <si>
    <t>0.50880000000000003</t>
  </si>
  <si>
    <t>0.56799999999999995</t>
  </si>
  <si>
    <t>0.45229999999999998</t>
  </si>
  <si>
    <t>0.39040000000000002</t>
  </si>
  <si>
    <t>0.39750000000000002</t>
  </si>
  <si>
    <t>0.41139999999999999</t>
  </si>
  <si>
    <t>0.36249999999999999</t>
  </si>
  <si>
    <t>0.47870000000000001</t>
  </si>
  <si>
    <t>0.39240000000000003</t>
  </si>
  <si>
    <t>0.497</t>
  </si>
  <si>
    <t>0.51870000000000005</t>
  </si>
  <si>
    <t>0.53310000000000002</t>
  </si>
  <si>
    <t>0.54010000000000002</t>
  </si>
  <si>
    <t>nsw-north</t>
  </si>
  <si>
    <t>0.32490000000000002</t>
  </si>
  <si>
    <t>0.40410000000000001</t>
  </si>
  <si>
    <t>0.50180000000000002</t>
  </si>
  <si>
    <t>0.40660000000000002</t>
  </si>
  <si>
    <t>0.37990000000000002</t>
  </si>
  <si>
    <t>0.37280000000000002</t>
  </si>
  <si>
    <t>0.39129999999999998</t>
  </si>
  <si>
    <t>0.34620000000000001</t>
  </si>
  <si>
    <t>0.45329999999999998</t>
  </si>
  <si>
    <t>0.40350000000000003</t>
  </si>
  <si>
    <t>0.44240000000000002</t>
  </si>
  <si>
    <t>0.47210000000000002</t>
  </si>
  <si>
    <t>0.4778</t>
  </si>
  <si>
    <t>0.50339999999999996</t>
  </si>
  <si>
    <t>nt</t>
  </si>
  <si>
    <t>0.3508</t>
  </si>
  <si>
    <t>0.37180000000000002</t>
  </si>
  <si>
    <t>0.4612</t>
  </si>
  <si>
    <t>0.46660000000000001</t>
  </si>
  <si>
    <t>0.46429999999999999</t>
  </si>
  <si>
    <t>0.47449999999999998</t>
  </si>
  <si>
    <t>qld-south</t>
  </si>
  <si>
    <t>0.33839999999999998</t>
  </si>
  <si>
    <t>0.37719999999999998</t>
  </si>
  <si>
    <t>0.44769999999999999</t>
  </si>
  <si>
    <t>0.39219999999999999</t>
  </si>
  <si>
    <t>0.36980000000000002</t>
  </si>
  <si>
    <t>0.3619</t>
  </si>
  <si>
    <t>0.38600000000000001</t>
  </si>
  <si>
    <t>0.43290000000000001</t>
  </si>
  <si>
    <t>0.50009999999999999</t>
  </si>
  <si>
    <t>0.44700000000000001</t>
  </si>
  <si>
    <t>0.46500000000000002</t>
  </si>
  <si>
    <t>0.45469999999999999</t>
  </si>
  <si>
    <t>0.45729999999999998</t>
  </si>
  <si>
    <t>0.48130000000000001</t>
  </si>
  <si>
    <t>0.39329999999999998</t>
  </si>
  <si>
    <t>0.46929999999999999</t>
  </si>
  <si>
    <t>0.39710000000000001</t>
  </si>
  <si>
    <t>0.45689999999999997</t>
  </si>
  <si>
    <t>0.4627</t>
  </si>
  <si>
    <t>0.45079999999999998</t>
  </si>
  <si>
    <t>0.47560000000000002</t>
  </si>
  <si>
    <t>0.35449999999999998</t>
  </si>
  <si>
    <t>0.39810000000000001</t>
  </si>
  <si>
    <t>0.35199999999999998</t>
  </si>
  <si>
    <t>0.39629999999999999</t>
  </si>
  <si>
    <t>0.39290000000000003</t>
  </si>
  <si>
    <t>0.4143</t>
  </si>
  <si>
    <t>0.38129999999999997</t>
  </si>
  <si>
    <t>0.44359999999999999</t>
  </si>
  <si>
    <t>0.40400000000000003</t>
  </si>
  <si>
    <t>0.41360000000000002</t>
  </si>
  <si>
    <t>0.40649999999999997</t>
  </si>
  <si>
    <t>0.42309999999999998</t>
  </si>
  <si>
    <t>0.4456</t>
  </si>
  <si>
    <t>0.4093</t>
  </si>
  <si>
    <t>0.38879999999999998</t>
  </si>
  <si>
    <t>0.3659</t>
  </si>
  <si>
    <t>0.42609999999999998</t>
  </si>
  <si>
    <t>0.43680000000000002</t>
  </si>
  <si>
    <t>0.43990000000000001</t>
  </si>
  <si>
    <t>0.47170000000000001</t>
  </si>
  <si>
    <t>offshore wind|4</t>
  </si>
  <si>
    <t>0.3498</t>
  </si>
  <si>
    <t>0.4723</t>
  </si>
  <si>
    <t>0.44469999999999998</t>
  </si>
  <si>
    <t>0.38250000000000001</t>
  </si>
  <si>
    <t>0.36199999999999999</t>
  </si>
  <si>
    <t>0.36270000000000002</t>
  </si>
  <si>
    <t>0.37709999999999999</t>
  </si>
  <si>
    <t>0.33829999999999999</t>
  </si>
  <si>
    <t>0.44440000000000002</t>
  </si>
  <si>
    <t>0.36370000000000002</t>
  </si>
  <si>
    <t>0.4577</t>
  </si>
  <si>
    <t>0.45450000000000002</t>
  </si>
  <si>
    <t>0.46229999999999999</t>
  </si>
  <si>
    <t>0.49540000000000001</t>
  </si>
  <si>
    <t>0.34279999999999999</t>
  </si>
  <si>
    <t>0.44550000000000001</t>
  </si>
  <si>
    <t>0.39450000000000002</t>
  </si>
  <si>
    <t>0.42799999999999999</t>
  </si>
  <si>
    <t>0.46060000000000001</t>
  </si>
  <si>
    <t>0.48759999999999998</t>
  </si>
  <si>
    <t>0.35310000000000002</t>
  </si>
  <si>
    <t>0.37380000000000002</t>
  </si>
  <si>
    <t>0.43530000000000002</t>
  </si>
  <si>
    <t>0.45269999999999999</t>
  </si>
  <si>
    <t>0.46200000000000002</t>
  </si>
  <si>
    <t>0.4582</t>
  </si>
  <si>
    <t>0.4703</t>
  </si>
  <si>
    <t>0.33710000000000001</t>
  </si>
  <si>
    <t>0.34570000000000001</t>
  </si>
  <si>
    <t>0.35759999999999997</t>
  </si>
  <si>
    <t>0.35599999999999998</t>
  </si>
  <si>
    <t>0.3725</t>
  </si>
  <si>
    <t>0.3518</t>
  </si>
  <si>
    <t>0.39400000000000002</t>
  </si>
  <si>
    <t>0.47220000000000001</t>
  </si>
  <si>
    <t>0.4158</t>
  </si>
  <si>
    <t>0.39369999999999999</t>
  </si>
  <si>
    <t>0.38540000000000002</t>
  </si>
  <si>
    <t>0.40820000000000001</t>
  </si>
  <si>
    <t>0.3604</t>
  </si>
  <si>
    <t>0.4294</t>
  </si>
  <si>
    <t>0.39090000000000003</t>
  </si>
  <si>
    <t>0.35089999999999999</t>
  </si>
  <si>
    <t>0.3347</t>
  </si>
  <si>
    <t>0.3463</t>
  </si>
  <si>
    <t>0.36990000000000001</t>
  </si>
  <si>
    <t>0.40710000000000002</t>
  </si>
  <si>
    <t>0.37819999999999998</t>
  </si>
  <si>
    <t>0.3886</t>
  </si>
  <si>
    <t>0.39650000000000002</t>
  </si>
  <si>
    <t>0.41799999999999998</t>
  </si>
  <si>
    <t>0.34799999999999998</t>
  </si>
  <si>
    <t>0.39079999999999998</t>
  </si>
  <si>
    <t>0.34589999999999999</t>
  </si>
  <si>
    <t>0.3836</t>
  </si>
  <si>
    <t>0.3896</t>
  </si>
  <si>
    <t>0.3861</t>
  </si>
  <si>
    <t>0.40739999999999998</t>
  </si>
  <si>
    <t>0.36549999999999999</t>
  </si>
  <si>
    <t>0.42649999999999999</t>
  </si>
  <si>
    <t>0.36730000000000002</t>
  </si>
  <si>
    <t>0.3785</t>
  </si>
  <si>
    <t>0.38619999999999999</t>
  </si>
  <si>
    <t>0.41449999999999998</t>
  </si>
  <si>
    <t>0.37390000000000001</t>
  </si>
  <si>
    <t>0.40539999999999998</t>
  </si>
  <si>
    <t>0.43419999999999997</t>
  </si>
  <si>
    <t>0.4259</t>
  </si>
  <si>
    <t>0.44569999999999999</t>
  </si>
  <si>
    <t>0.47789999999999999</t>
  </si>
  <si>
    <t>offshore wind|5</t>
  </si>
  <si>
    <t>0.27350000000000002</t>
  </si>
  <si>
    <t>0.29110000000000003</t>
  </si>
  <si>
    <t>0.3206</t>
  </si>
  <si>
    <t>0.34379999999999999</t>
  </si>
  <si>
    <t>0.36849999999999999</t>
  </si>
  <si>
    <t>0.3095</t>
  </si>
  <si>
    <t>0.32540000000000002</t>
  </si>
  <si>
    <t>0.36930000000000002</t>
  </si>
  <si>
    <t>0.38350000000000001</t>
  </si>
  <si>
    <t>0.3876</t>
  </si>
  <si>
    <t>0.38140000000000002</t>
  </si>
  <si>
    <t>0.39479999999999998</t>
  </si>
  <si>
    <t>0.25769999999999998</t>
  </si>
  <si>
    <t>0.27379999999999999</t>
  </si>
  <si>
    <t>0.251</t>
  </si>
  <si>
    <t>0.26800000000000002</t>
  </si>
  <si>
    <t>0.25979999999999998</t>
  </si>
  <si>
    <t>0.25829999999999997</t>
  </si>
  <si>
    <t>0.27200000000000002</t>
  </si>
  <si>
    <t>0.30659999999999998</t>
  </si>
  <si>
    <t>0.3362</t>
  </si>
  <si>
    <t>0.39229999999999998</t>
  </si>
  <si>
    <t>0.34599999999999997</t>
  </si>
  <si>
    <t>0.32529999999999998</t>
  </si>
  <si>
    <t>0.31929999999999997</t>
  </si>
  <si>
    <t>0.34320000000000001</t>
  </si>
  <si>
    <t>0.30420000000000003</t>
  </si>
  <si>
    <t>0.3649</t>
  </si>
  <si>
    <t>0.3306</t>
  </si>
  <si>
    <t>0.29680000000000001</t>
  </si>
  <si>
    <t>0.28239999999999998</t>
  </si>
  <si>
    <t>0.29260000000000003</t>
  </si>
  <si>
    <t>0.31169999999999998</t>
  </si>
  <si>
    <t>0.31159999999999999</t>
  </si>
  <si>
    <t>0.32840000000000003</t>
  </si>
  <si>
    <t>0.29559999999999997</t>
  </si>
  <si>
    <t>0.31509999999999999</t>
  </si>
  <si>
    <t>0.33310000000000001</t>
  </si>
  <si>
    <t>0.32450000000000001</t>
  </si>
  <si>
    <t>0.34239999999999998</t>
  </si>
  <si>
    <t>0.26450000000000001</t>
  </si>
  <si>
    <t>0.29330000000000001</t>
  </si>
  <si>
    <t>0.25740000000000002</t>
  </si>
  <si>
    <t>0.2843</t>
  </si>
  <si>
    <t>0.28920000000000001</t>
  </si>
  <si>
    <t>0.28620000000000001</t>
  </si>
  <si>
    <t>0.3009</t>
  </si>
  <si>
    <t>wa-north</t>
  </si>
  <si>
    <t>0.25940000000000002</t>
  </si>
  <si>
    <t>0.3075</t>
  </si>
  <si>
    <t>0.34460000000000002</t>
  </si>
  <si>
    <t>0.30980000000000002</t>
  </si>
  <si>
    <t>0.32340000000000002</t>
  </si>
  <si>
    <t>0.32669999999999999</t>
  </si>
  <si>
    <t>0.33650000000000002</t>
  </si>
  <si>
    <t>0.33800000000000002</t>
  </si>
  <si>
    <t>0.30080000000000001</t>
  </si>
  <si>
    <t>0.3221</t>
  </si>
  <si>
    <t>0.35010000000000002</t>
  </si>
  <si>
    <t>0.34150000000000003</t>
  </si>
  <si>
    <t>0.3574</t>
  </si>
  <si>
    <t>0.38400000000000001</t>
  </si>
  <si>
    <t>existing_onshore wind|1</t>
  </si>
  <si>
    <t>nsw-central</t>
  </si>
  <si>
    <t>0.29930000000000001</t>
  </si>
  <si>
    <t>0.249</t>
  </si>
  <si>
    <t>0.28339999999999999</t>
  </si>
  <si>
    <t>0.26929999999999998</t>
  </si>
  <si>
    <t>0.28849999999999998</t>
  </si>
  <si>
    <t>0.28820000000000001</t>
  </si>
  <si>
    <t>0.28399999999999997</t>
  </si>
  <si>
    <t>0.24379999999999999</t>
  </si>
  <si>
    <t>0.27450000000000002</t>
  </si>
  <si>
    <t>0.28179999999999999</t>
  </si>
  <si>
    <t>nsw-outback</t>
  </si>
  <si>
    <t>0.26319999999999999</t>
  </si>
  <si>
    <t>0.21029999999999999</t>
  </si>
  <si>
    <t>0.29210000000000003</t>
  </si>
  <si>
    <t>0.29720000000000002</t>
  </si>
  <si>
    <t>0.26939999999999997</t>
  </si>
  <si>
    <t>0.2482</t>
  </si>
  <si>
    <t>0.29310000000000003</t>
  </si>
  <si>
    <t>0.28039999999999998</t>
  </si>
  <si>
    <t>0.30580000000000002</t>
  </si>
  <si>
    <t>0.21260000000000001</t>
  </si>
  <si>
    <t>0.2681</t>
  </si>
  <si>
    <t>0.27050000000000002</t>
  </si>
  <si>
    <t>0.28199999999999997</t>
  </si>
  <si>
    <t>0.26329999999999998</t>
  </si>
  <si>
    <t>0.26590000000000003</t>
  </si>
  <si>
    <t>0.23830000000000001</t>
  </si>
  <si>
    <t>0.27310000000000001</t>
  </si>
  <si>
    <t>0.28760000000000002</t>
  </si>
  <si>
    <t>0.27810000000000001</t>
  </si>
  <si>
    <t>0.24010000000000001</t>
  </si>
  <si>
    <t>0.31659999999999999</t>
  </si>
  <si>
    <t>0.29699999999999999</t>
  </si>
  <si>
    <t>0.26600000000000001</t>
  </si>
  <si>
    <t>0.26129999999999998</t>
  </si>
  <si>
    <t>0.26900000000000002</t>
  </si>
  <si>
    <t>0.2601</t>
  </si>
  <si>
    <t>0.2359</t>
  </si>
  <si>
    <t>0.27989999999999998</t>
  </si>
  <si>
    <t>0.28539999999999999</t>
  </si>
  <si>
    <t>0.31590000000000001</t>
  </si>
  <si>
    <t>0.32250000000000001</t>
  </si>
  <si>
    <t>0.2228</t>
  </si>
  <si>
    <t>0.26579999999999998</t>
  </si>
  <si>
    <t>0.33260000000000001</t>
  </si>
  <si>
    <t>0.26650000000000001</t>
  </si>
  <si>
    <t>0.28610000000000002</t>
  </si>
  <si>
    <t>0.2913</t>
  </si>
  <si>
    <t>0.27739999999999998</t>
  </si>
  <si>
    <t>0.2868</t>
  </si>
  <si>
    <t>0.2596</t>
  </si>
  <si>
    <t>0.26690000000000003</t>
  </si>
  <si>
    <t>0.27139999999999997</t>
  </si>
  <si>
    <t>0.26750000000000002</t>
  </si>
  <si>
    <t>0.31109999999999999</t>
  </si>
  <si>
    <t>onshore wind|1</t>
  </si>
  <si>
    <t>ex-nsw</t>
  </si>
  <si>
    <t>9.5799999999999996E-2</t>
  </si>
  <si>
    <t>0.23580000000000001</t>
  </si>
  <si>
    <t>0.34399999999999997</t>
  </si>
  <si>
    <t>0.31259999999999999</t>
  </si>
  <si>
    <t>0.29659999999999997</t>
  </si>
  <si>
    <t>0.32519999999999999</t>
  </si>
  <si>
    <t>0.32119999999999999</t>
  </si>
  <si>
    <t>0.3256</t>
  </si>
  <si>
    <t>ex-nt</t>
  </si>
  <si>
    <t>7.9200000000000007E-2</t>
  </si>
  <si>
    <t>0.25590000000000002</t>
  </si>
  <si>
    <t>0.32169999999999999</t>
  </si>
  <si>
    <t>0.38579999999999998</t>
  </si>
  <si>
    <t>0.36749999999999999</t>
  </si>
  <si>
    <t>0.37559999999999999</t>
  </si>
  <si>
    <t>0.36919999999999997</t>
  </si>
  <si>
    <t>ex-qld</t>
  </si>
  <si>
    <t>0.23380000000000001</t>
  </si>
  <si>
    <t>0.3286</t>
  </si>
  <si>
    <t>0.33439999999999998</t>
  </si>
  <si>
    <t>0.2979</t>
  </si>
  <si>
    <t>0.29770000000000002</t>
  </si>
  <si>
    <t>0.30049999999999999</t>
  </si>
  <si>
    <t>8.1100000000000005E-2</t>
  </si>
  <si>
    <t>0.2351</t>
  </si>
  <si>
    <t>0.33110000000000001</t>
  </si>
  <si>
    <t>0.31950000000000001</t>
  </si>
  <si>
    <t>0.27260000000000001</t>
  </si>
  <si>
    <t>0.2853</t>
  </si>
  <si>
    <t>8.8999999999999996E-2</t>
  </si>
  <si>
    <t>0.2147</t>
  </si>
  <si>
    <t>0.38069999999999998</t>
  </si>
  <si>
    <t>0.28089999999999998</t>
  </si>
  <si>
    <t>0.34699999999999998</t>
  </si>
  <si>
    <t>0.36530000000000001</t>
  </si>
  <si>
    <t>0.37030000000000002</t>
  </si>
  <si>
    <t>0.31850000000000001</t>
  </si>
  <si>
    <t>0.26529999999999998</t>
  </si>
  <si>
    <t>0.29570000000000002</t>
  </si>
  <si>
    <t>0.28710000000000002</t>
  </si>
  <si>
    <t>0.31619999999999998</t>
  </si>
  <si>
    <t>0.3196</t>
  </si>
  <si>
    <t>0.32319999999999999</t>
  </si>
  <si>
    <t>0.308</t>
  </si>
  <si>
    <t>0.27589999999999998</t>
  </si>
  <si>
    <t>0.28439999999999999</t>
  </si>
  <si>
    <t>0.3538</t>
  </si>
  <si>
    <t>0.35670000000000002</t>
  </si>
  <si>
    <t>0.3599</t>
  </si>
  <si>
    <t>0.36470000000000002</t>
  </si>
  <si>
    <t>0.37369999999999998</t>
  </si>
  <si>
    <t>0.25080000000000002</t>
  </si>
  <si>
    <t>0.21870000000000001</t>
  </si>
  <si>
    <t>0.31790000000000002</t>
  </si>
  <si>
    <t>0.32979999999999998</t>
  </si>
  <si>
    <t>0.24479999999999999</t>
  </si>
  <si>
    <t>0.26429999999999998</t>
  </si>
  <si>
    <t>0.25609999999999999</t>
  </si>
  <si>
    <t>0.30199999999999999</t>
  </si>
  <si>
    <t>0.24279999999999999</t>
  </si>
  <si>
    <t>0.31040000000000001</t>
  </si>
  <si>
    <t>0.2994</t>
  </si>
  <si>
    <t>0.30059999999999998</t>
  </si>
  <si>
    <t>0.30959999999999999</t>
  </si>
  <si>
    <t>0.32719999999999999</t>
  </si>
  <si>
    <t>0.23569999999999999</t>
  </si>
  <si>
    <t>0.2923</t>
  </si>
  <si>
    <t>0.29649999999999999</t>
  </si>
  <si>
    <t>0.31240000000000001</t>
  </si>
  <si>
    <t>0.2989</t>
  </si>
  <si>
    <t>qld-outback</t>
  </si>
  <si>
    <t>0.22539999999999999</t>
  </si>
  <si>
    <t>0.26550000000000001</t>
  </si>
  <si>
    <t>0.3634</t>
  </si>
  <si>
    <t>0.27510000000000001</t>
  </si>
  <si>
    <t>0.2626</t>
  </si>
  <si>
    <t>0.26479999999999998</t>
  </si>
  <si>
    <t>0.25340000000000001</t>
  </si>
  <si>
    <t>0.28889999999999999</t>
  </si>
  <si>
    <t>0.29730000000000001</t>
  </si>
  <si>
    <t>0.36699999999999999</t>
  </si>
  <si>
    <t>0.37469999999999998</t>
  </si>
  <si>
    <t>0.35620000000000002</t>
  </si>
  <si>
    <t>0.35570000000000002</t>
  </si>
  <si>
    <t>0.35680000000000001</t>
  </si>
  <si>
    <t>0.32069999999999999</t>
  </si>
  <si>
    <t>0.29630000000000001</t>
  </si>
  <si>
    <t>0.34989999999999999</t>
  </si>
  <si>
    <t>0.3301</t>
  </si>
  <si>
    <t>0.3135</t>
  </si>
  <si>
    <t>0.33189999999999997</t>
  </si>
  <si>
    <t>0.33139999999999997</t>
  </si>
  <si>
    <t>0.26269999999999999</t>
  </si>
  <si>
    <t>0.35859999999999997</t>
  </si>
  <si>
    <t>0.3765</t>
  </si>
  <si>
    <t>0.38919999999999999</t>
  </si>
  <si>
    <t>0.40079999999999999</t>
  </si>
  <si>
    <t>0.34489999999999998</t>
  </si>
  <si>
    <t>0.3014</t>
  </si>
  <si>
    <t>0.3322</t>
  </si>
  <si>
    <t>0.34649999999999997</t>
  </si>
  <si>
    <t>0.37340000000000001</t>
  </si>
  <si>
    <t>0.38779999999999998</t>
  </si>
  <si>
    <t>wa-central</t>
  </si>
  <si>
    <t>0.2787</t>
  </si>
  <si>
    <t>0.29320000000000002</t>
  </si>
  <si>
    <t>0.32269999999999999</t>
  </si>
  <si>
    <t>0.2903</t>
  </si>
  <si>
    <t>0.35320000000000001</t>
  </si>
  <si>
    <t>0.35870000000000002</t>
  </si>
  <si>
    <t>0.31340000000000001</t>
  </si>
  <si>
    <t>0.26950000000000002</t>
  </si>
  <si>
    <t>0.36870000000000003</t>
  </si>
  <si>
    <t>0.312</t>
  </si>
  <si>
    <t>0.3629</t>
  </si>
  <si>
    <t>0.27339999999999998</t>
  </si>
  <si>
    <t>0.29039999999999999</t>
  </si>
  <si>
    <t>0.30690000000000001</t>
  </si>
  <si>
    <t>0.30759999999999998</t>
  </si>
  <si>
    <t>0.35189999999999999</t>
  </si>
  <si>
    <t>0.36159999999999998</t>
  </si>
  <si>
    <t>0.37969999999999998</t>
  </si>
  <si>
    <t>onshore wind|2</t>
  </si>
  <si>
    <t>8.3900000000000002E-2</t>
  </si>
  <si>
    <t>0.23050000000000001</t>
  </si>
  <si>
    <t>0.29980000000000001</t>
  </si>
  <si>
    <t>0.3357</t>
  </si>
  <si>
    <t>0.34720000000000001</t>
  </si>
  <si>
    <t>0.33739999999999998</t>
  </si>
  <si>
    <t>0.33860000000000001</t>
  </si>
  <si>
    <t>9.0499999999999997E-2</t>
  </si>
  <si>
    <t>0.2109</t>
  </si>
  <si>
    <t>0.27850000000000003</t>
  </si>
  <si>
    <t>0.33379999999999999</t>
  </si>
  <si>
    <t>0.2878</t>
  </si>
  <si>
    <t>0.24129999999999999</t>
  </si>
  <si>
    <t>0.24970000000000001</t>
  </si>
  <si>
    <t>0.24590000000000001</t>
  </si>
  <si>
    <t>7.7100000000000002E-2</t>
  </si>
  <si>
    <t>0.23960000000000001</t>
  </si>
  <si>
    <t>0.31569999999999998</t>
  </si>
  <si>
    <t>0.31830000000000003</t>
  </si>
  <si>
    <t>0.26069999999999999</t>
  </si>
  <si>
    <t>0.2757</t>
  </si>
  <si>
    <t>8.6900000000000005E-2</t>
  </si>
  <si>
    <t>0.2001</t>
  </si>
  <si>
    <t>0.35049999999999998</t>
  </si>
  <si>
    <t>0.27929999999999999</t>
  </si>
  <si>
    <t>0.31940000000000002</t>
  </si>
  <si>
    <t>0.31440000000000001</t>
  </si>
  <si>
    <t>0.33660000000000001</t>
  </si>
  <si>
    <t>0.31809999999999999</t>
  </si>
  <si>
    <t>0.29249999999999998</t>
  </si>
  <si>
    <t>0.35060000000000002</t>
  </si>
  <si>
    <t>0.34010000000000001</t>
  </si>
  <si>
    <t>0.38040000000000002</t>
  </si>
  <si>
    <t>0.36280000000000001</t>
  </si>
  <si>
    <t>0.3674</t>
  </si>
  <si>
    <t>0.36509999999999998</t>
  </si>
  <si>
    <t>0.34449999999999997</t>
  </si>
  <si>
    <t>0.29859999999999998</t>
  </si>
  <si>
    <t>0.33279999999999998</t>
  </si>
  <si>
    <t>0.34029999999999999</t>
  </si>
  <si>
    <t>0.36070000000000002</t>
  </si>
  <si>
    <t>0.3614</t>
  </si>
  <si>
    <t>0.3251</t>
  </si>
  <si>
    <t>0.24759999999999999</t>
  </si>
  <si>
    <t>0.19639999999999999</t>
  </si>
  <si>
    <t>0.29149999999999998</t>
  </si>
  <si>
    <t>0.32790000000000002</t>
  </si>
  <si>
    <t>0.28060000000000002</t>
  </si>
  <si>
    <t>0.28510000000000002</t>
  </si>
  <si>
    <t>0.30780000000000002</t>
  </si>
  <si>
    <t>0.21290000000000001</t>
  </si>
  <si>
    <t>0.31559999999999999</t>
  </si>
  <si>
    <t>0.27439999999999998</t>
  </si>
  <si>
    <t>0.27250000000000002</t>
  </si>
  <si>
    <t>0.29709999999999998</t>
  </si>
  <si>
    <t>0.30919999999999997</t>
  </si>
  <si>
    <t>0.2702</t>
  </si>
  <si>
    <t>0.24660000000000001</t>
  </si>
  <si>
    <t>0.25369999999999998</t>
  </si>
  <si>
    <t>0.32879999999999998</t>
  </si>
  <si>
    <t>0.33639999999999998</t>
  </si>
  <si>
    <t>0.32219999999999999</t>
  </si>
  <si>
    <t>0.33360000000000001</t>
  </si>
  <si>
    <t>0.21429999999999999</t>
  </si>
  <si>
    <t>0.28660000000000002</t>
  </si>
  <si>
    <t>0.28720000000000001</t>
  </si>
  <si>
    <t>0.2964</t>
  </si>
  <si>
    <t>0.2767</t>
  </si>
  <si>
    <t>0.28939999999999999</t>
  </si>
  <si>
    <t>0.27679999999999999</t>
  </si>
  <si>
    <t>0.27060000000000001</t>
  </si>
  <si>
    <t>0.22040000000000001</t>
  </si>
  <si>
    <t>0.25259999999999999</t>
  </si>
  <si>
    <t>0.35170000000000001</t>
  </si>
  <si>
    <t>0.26019999999999999</t>
  </si>
  <si>
    <t>0.2462</t>
  </si>
  <si>
    <t>0.25540000000000002</t>
  </si>
  <si>
    <t>0.2437</t>
  </si>
  <si>
    <t>0.27179999999999999</t>
  </si>
  <si>
    <t>0.23089999999999999</t>
  </si>
  <si>
    <t>0.28249999999999997</t>
  </si>
  <si>
    <t>0.28289999999999998</t>
  </si>
  <si>
    <t>0.30020000000000002</t>
  </si>
  <si>
    <t>0.26669999999999999</t>
  </si>
  <si>
    <t>0.2792</t>
  </si>
  <si>
    <t>0.27460000000000001</t>
  </si>
  <si>
    <t>0.2727</t>
  </si>
  <si>
    <t>0.21829999999999999</t>
  </si>
  <si>
    <t>0.28770000000000001</t>
  </si>
  <si>
    <t>0.29909999999999998</t>
  </si>
  <si>
    <t>0.245</t>
  </si>
  <si>
    <t>0.26500000000000001</t>
  </si>
  <si>
    <t>0.2331</t>
  </si>
  <si>
    <t>0.28070000000000001</t>
  </si>
  <si>
    <t>0.3105</t>
  </si>
  <si>
    <t>0.30940000000000001</t>
  </si>
  <si>
    <t>0.32919999999999999</t>
  </si>
  <si>
    <t>0.3327</t>
  </si>
  <si>
    <t>0.29959999999999998</t>
  </si>
  <si>
    <t>0.2475</t>
  </si>
  <si>
    <t>0.31630000000000003</t>
  </si>
  <si>
    <t>0.27979999999999999</t>
  </si>
  <si>
    <t>0.31009999999999999</t>
  </si>
  <si>
    <t>0.3241</t>
  </si>
  <si>
    <t>0.27779999999999999</t>
  </si>
  <si>
    <t>0.32500000000000001</t>
  </si>
  <si>
    <t>0.33090000000000003</t>
  </si>
  <si>
    <t>0.3775</t>
  </si>
  <si>
    <t>0.34420000000000001</t>
  </si>
  <si>
    <t>0.35289999999999999</t>
  </si>
  <si>
    <t>0.31690000000000002</t>
  </si>
  <si>
    <t>onshore wind|3</t>
  </si>
  <si>
    <t>9.3799999999999994E-2</t>
  </si>
  <si>
    <t>0.23330000000000001</t>
  </si>
  <si>
    <t>0.3533</t>
  </si>
  <si>
    <t>0.32590000000000002</t>
  </si>
  <si>
    <t>0.32819999999999999</t>
  </si>
  <si>
    <t>7.9399999999999998E-2</t>
  </si>
  <si>
    <t>0.21820000000000001</t>
  </si>
  <si>
    <t>0.28260000000000002</t>
  </si>
  <si>
    <t>0.318</t>
  </si>
  <si>
    <t>0.30990000000000001</t>
  </si>
  <si>
    <t>0.32229999999999998</t>
  </si>
  <si>
    <t>8.5900000000000004E-2</t>
  </si>
  <si>
    <t>0.20849999999999999</t>
  </si>
  <si>
    <t>0.28050000000000003</t>
  </si>
  <si>
    <t>0.28899999999999998</t>
  </si>
  <si>
    <t>0.2417</t>
  </si>
  <si>
    <t>0.24890000000000001</t>
  </si>
  <si>
    <t>0.24779999999999999</t>
  </si>
  <si>
    <t>7.2900000000000006E-2</t>
  </si>
  <si>
    <t>0.23760000000000001</t>
  </si>
  <si>
    <t>0.3281</t>
  </si>
  <si>
    <t>0.28389999999999999</t>
  </si>
  <si>
    <t>0.29060000000000002</t>
  </si>
  <si>
    <t>8.2299999999999998E-2</t>
  </si>
  <si>
    <t>0.19500000000000001</t>
  </si>
  <si>
    <t>0.34920000000000001</t>
  </si>
  <si>
    <t>0.28100000000000003</t>
  </si>
  <si>
    <t>0.32390000000000002</t>
  </si>
  <si>
    <t>0.33119999999999999</t>
  </si>
  <si>
    <t>0.28310000000000002</t>
  </si>
  <si>
    <t>0.27610000000000001</t>
  </si>
  <si>
    <t>0.31359999999999999</t>
  </si>
  <si>
    <t>0.32079999999999997</t>
  </si>
  <si>
    <t>0.35830000000000001</t>
  </si>
  <si>
    <t>0.34110000000000001</t>
  </si>
  <si>
    <t>0.3407</t>
  </si>
  <si>
    <t>0.33900000000000002</t>
  </si>
  <si>
    <t>0.2717</t>
  </si>
  <si>
    <t>0.23300000000000001</t>
  </si>
  <si>
    <t>0.30559999999999998</t>
  </si>
  <si>
    <t>0.3216</t>
  </si>
  <si>
    <t>0.30149999999999999</t>
  </si>
  <si>
    <t>0.3125</t>
  </si>
  <si>
    <t>0.29299999999999998</t>
  </si>
  <si>
    <t>0.24340000000000001</t>
  </si>
  <si>
    <t>0.1971</t>
  </si>
  <si>
    <t>0.316</t>
  </si>
  <si>
    <t>0.31130000000000002</t>
  </si>
  <si>
    <t>0.32179999999999997</t>
  </si>
  <si>
    <t>0.3226</t>
  </si>
  <si>
    <t>0.31080000000000002</t>
  </si>
  <si>
    <t>0.24640000000000001</t>
  </si>
  <si>
    <t>0.3387</t>
  </si>
  <si>
    <t>0.28420000000000001</t>
  </si>
  <si>
    <t>0.33079999999999998</t>
  </si>
  <si>
    <t>0.33789999999999998</t>
  </si>
  <si>
    <t>0.27429999999999999</t>
  </si>
  <si>
    <t>0.2873</t>
  </si>
  <si>
    <t>0.25659999999999999</t>
  </si>
  <si>
    <t>0.3402</t>
  </si>
  <si>
    <t>0.3236</t>
  </si>
  <si>
    <t>0.31909999999999999</t>
  </si>
  <si>
    <t>0.31740000000000002</t>
  </si>
  <si>
    <t>0.28910000000000002</t>
  </si>
  <si>
    <t>0.18540000000000001</t>
  </si>
  <si>
    <t>0.25380000000000003</t>
  </si>
  <si>
    <t>0.23669999999999999</t>
  </si>
  <si>
    <t>0.2366</t>
  </si>
  <si>
    <t>0.21709999999999999</t>
  </si>
  <si>
    <t>0.25319999999999998</t>
  </si>
  <si>
    <t>0.3488</t>
  </si>
  <si>
    <t>0.24829999999999999</t>
  </si>
  <si>
    <t>0.25559999999999999</t>
  </si>
  <si>
    <t>0.24440000000000001</t>
  </si>
  <si>
    <t>0.26279999999999998</t>
  </si>
  <si>
    <t>0.22520000000000001</t>
  </si>
  <si>
    <t>0.2762</t>
  </si>
  <si>
    <t>0.27889999999999998</t>
  </si>
  <si>
    <t>0.29780000000000001</t>
  </si>
  <si>
    <t>0.2666</t>
  </si>
  <si>
    <t>0.2797</t>
  </si>
  <si>
    <t>0.25459999999999999</t>
  </si>
  <si>
    <t>0.20569999999999999</t>
  </si>
  <si>
    <t>0.28370000000000001</t>
  </si>
  <si>
    <t>0.24399999999999999</t>
  </si>
  <si>
    <t>0.2525</t>
  </si>
  <si>
    <t>0.24690000000000001</t>
  </si>
  <si>
    <t>0.29509999999999997</t>
  </si>
  <si>
    <t>0.2334</t>
  </si>
  <si>
    <t>0.30209999999999998</t>
  </si>
  <si>
    <t>0.33339999999999997</t>
  </si>
  <si>
    <t>0.3483</t>
  </si>
  <si>
    <t>0.35210000000000002</t>
  </si>
  <si>
    <t>0.2959</t>
  </si>
  <si>
    <t>0.22700000000000001</t>
  </si>
  <si>
    <t>0.29880000000000001</t>
  </si>
  <si>
    <t>0.26889999999999997</t>
  </si>
  <si>
    <t>0.29430000000000001</t>
  </si>
  <si>
    <t>0.29099999999999998</t>
  </si>
  <si>
    <t>0.2722</t>
  </si>
  <si>
    <t>0.22639999999999999</t>
  </si>
  <si>
    <t>0.29189999999999999</t>
  </si>
  <si>
    <t>0.25790000000000002</t>
  </si>
  <si>
    <t>0.31419999999999998</t>
  </si>
  <si>
    <t>0.3372</t>
  </si>
  <si>
    <t>0.30709999999999998</t>
  </si>
  <si>
    <t>onshore wind|4</t>
  </si>
  <si>
    <t>9.74E-2</t>
  </si>
  <si>
    <t>0.21460000000000001</t>
  </si>
  <si>
    <t>0.32479999999999998</t>
  </si>
  <si>
    <t>0.31090000000000001</t>
  </si>
  <si>
    <t>0.29120000000000001</t>
  </si>
  <si>
    <t>0.20660000000000001</t>
  </si>
  <si>
    <t>0.31919999999999998</t>
  </si>
  <si>
    <t>0.31190000000000001</t>
  </si>
  <si>
    <t>8.4900000000000003E-2</t>
  </si>
  <si>
    <t>0.19120000000000001</t>
  </si>
  <si>
    <t>0.26250000000000001</t>
  </si>
  <si>
    <t>0.30380000000000001</t>
  </si>
  <si>
    <t>0.25090000000000001</t>
  </si>
  <si>
    <t>0.21529999999999999</t>
  </si>
  <si>
    <t>0.22259999999999999</t>
  </si>
  <si>
    <t>0.21779999999999999</t>
  </si>
  <si>
    <t>7.2700000000000001E-2</t>
  </si>
  <si>
    <t>0.2248</t>
  </si>
  <si>
    <t>0.30030000000000001</t>
  </si>
  <si>
    <t>0.30740000000000001</t>
  </si>
  <si>
    <t>0.25719999999999998</t>
  </si>
  <si>
    <t>0.246</t>
  </si>
  <si>
    <t>8.6199999999999999E-2</t>
  </si>
  <si>
    <t>0.19989999999999999</t>
  </si>
  <si>
    <t>0.28749999999999998</t>
  </si>
  <si>
    <t>0.32850000000000001</t>
  </si>
  <si>
    <t>0.33100000000000002</t>
  </si>
  <si>
    <t>0.26719999999999999</t>
  </si>
  <si>
    <t>0.2152</t>
  </si>
  <si>
    <t>0.25159999999999999</t>
  </si>
  <si>
    <t>0.23430000000000001</t>
  </si>
  <si>
    <t>0.2477</t>
  </si>
  <si>
    <t>0.2414</t>
  </si>
  <si>
    <t>0.2591</t>
  </si>
  <si>
    <t>0.25219999999999998</t>
  </si>
  <si>
    <t>0.21990000000000001</t>
  </si>
  <si>
    <t>0.18590000000000001</t>
  </si>
  <si>
    <t>0.22489999999999999</t>
  </si>
  <si>
    <t>0.2369</t>
  </si>
  <si>
    <t>0.2472</t>
  </si>
  <si>
    <t>0.2117</t>
  </si>
  <si>
    <t>0.20150000000000001</t>
  </si>
  <si>
    <t>0.2949</t>
  </si>
  <si>
    <t>0.2747</t>
  </si>
  <si>
    <t>0.2419</t>
  </si>
  <si>
    <t>0.19719999999999999</t>
  </si>
  <si>
    <t>0.23860000000000001</t>
  </si>
  <si>
    <t>0.23139999999999999</t>
  </si>
  <si>
    <t>0.24060000000000001</t>
  </si>
  <si>
    <t>0.23630000000000001</t>
  </si>
  <si>
    <t>0.2132</t>
  </si>
  <si>
    <t>0.1852</t>
  </si>
  <si>
    <t>0.30259999999999998</t>
  </si>
  <si>
    <t>0.28860000000000002</t>
  </si>
  <si>
    <t>0.28449999999999998</t>
  </si>
  <si>
    <t>0.17949999999999999</t>
  </si>
  <si>
    <t>0.23069999999999999</t>
  </si>
  <si>
    <t>0.22869999999999999</t>
  </si>
  <si>
    <t>0.2344</t>
  </si>
  <si>
    <t>0.2135</t>
  </si>
  <si>
    <t>0.21590000000000001</t>
  </si>
  <si>
    <t>0.25209999999999999</t>
  </si>
  <si>
    <t>0.1968</t>
  </si>
  <si>
    <t>0.27879999999999999</t>
  </si>
  <si>
    <t>0.26419999999999999</t>
  </si>
  <si>
    <t>0.2281</t>
  </si>
  <si>
    <t>0.2382</t>
  </si>
  <si>
    <t>0.2321</t>
  </si>
  <si>
    <t>0.2457</t>
  </si>
  <si>
    <t>0.21759999999999999</t>
  </si>
  <si>
    <t>0.24540000000000001</t>
  </si>
  <si>
    <t>0.25750000000000001</t>
  </si>
  <si>
    <t>0.26819999999999999</t>
  </si>
  <si>
    <t>0.25290000000000001</t>
  </si>
  <si>
    <t>0.24809999999999999</t>
  </si>
  <si>
    <t>0.19409999999999999</t>
  </si>
  <si>
    <t>0.26779999999999998</t>
  </si>
  <si>
    <t>0.2225</t>
  </si>
  <si>
    <t>0.2205</t>
  </si>
  <si>
    <t>0.26910000000000001</t>
  </si>
  <si>
    <t>0.25109999999999999</t>
  </si>
  <si>
    <t>0.19239999999999999</t>
  </si>
  <si>
    <t>0.24729999999999999</t>
  </si>
  <si>
    <t>0.22470000000000001</t>
  </si>
  <si>
    <t>0.23980000000000001</t>
  </si>
  <si>
    <t>0.28560000000000002</t>
  </si>
  <si>
    <t>0.28160000000000002</t>
  </si>
  <si>
    <t>0.30480000000000002</t>
  </si>
  <si>
    <t>0.2442</t>
  </si>
  <si>
    <t>0.25650000000000001</t>
  </si>
  <si>
    <t>0.25729999999999997</t>
  </si>
  <si>
    <t>0.29349999999999998</t>
  </si>
  <si>
    <t>onshore wind|5</t>
  </si>
  <si>
    <t>9.9400000000000002E-2</t>
  </si>
  <si>
    <t>0.20880000000000001</t>
  </si>
  <si>
    <t>0.31390000000000001</t>
  </si>
  <si>
    <t>0.26840000000000003</t>
  </si>
  <si>
    <t>0.26740000000000003</t>
  </si>
  <si>
    <t>8.2500000000000004E-2</t>
  </si>
  <si>
    <t>0.2039</t>
  </si>
  <si>
    <t>0.26540000000000002</t>
  </si>
  <si>
    <t>0.27100000000000002</t>
  </si>
  <si>
    <t>0.31069999999999998</t>
  </si>
  <si>
    <t>0.30349999999999999</t>
  </si>
  <si>
    <t>8.6300000000000002E-2</t>
  </si>
  <si>
    <t>0.18870000000000001</t>
  </si>
  <si>
    <t>0.25469999999999998</t>
  </si>
  <si>
    <t>0.29609999999999997</t>
  </si>
  <si>
    <t>0.24360000000000001</t>
  </si>
  <si>
    <t>0.20979999999999999</t>
  </si>
  <si>
    <t>0.21790000000000001</t>
  </si>
  <si>
    <t>0.21360000000000001</t>
  </si>
  <si>
    <t>7.4700000000000003E-2</t>
  </si>
  <si>
    <t>0.2223</t>
  </si>
  <si>
    <t>0.29480000000000001</t>
  </si>
  <si>
    <t>0.30070000000000002</t>
  </si>
  <si>
    <t>0.24940000000000001</t>
  </si>
  <si>
    <t>0.23710000000000001</t>
  </si>
  <si>
    <t>0.2427</t>
  </si>
  <si>
    <t>8.8400000000000006E-2</t>
  </si>
  <si>
    <t>0.19689999999999999</t>
  </si>
  <si>
    <t>0.34560000000000002</t>
  </si>
  <si>
    <t>0.2712</t>
  </si>
  <si>
    <t>0.27389999999999998</t>
  </si>
  <si>
    <t>0.29820000000000002</t>
  </si>
  <si>
    <t>0.216</t>
  </si>
  <si>
    <t>0.2336</t>
  </si>
  <si>
    <t>0.24629999999999999</t>
  </si>
  <si>
    <t>0.23930000000000001</t>
  </si>
  <si>
    <t>0.25640000000000002</t>
  </si>
  <si>
    <t>0.22420000000000001</t>
  </si>
  <si>
    <t>0.18940000000000001</t>
  </si>
  <si>
    <t>0.2288</t>
  </si>
  <si>
    <t>0.23530000000000001</t>
  </si>
  <si>
    <t>0.24959999999999999</t>
  </si>
  <si>
    <t>0.21060000000000001</t>
  </si>
  <si>
    <t>0.1973</t>
  </si>
  <si>
    <t>0.28299999999999997</t>
  </si>
  <si>
    <t>0.25230000000000002</t>
  </si>
  <si>
    <t>0.26340000000000002</t>
  </si>
  <si>
    <t>0.25779999999999997</t>
  </si>
  <si>
    <t>0.24740000000000001</t>
  </si>
  <si>
    <t>0.20080000000000001</t>
  </si>
  <si>
    <t>0.25569999999999998</t>
  </si>
  <si>
    <t>0.24210000000000001</t>
  </si>
  <si>
    <t>0.23449999999999999</t>
  </si>
  <si>
    <t>0.24490000000000001</t>
  </si>
  <si>
    <t>0.23899999999999999</t>
  </si>
  <si>
    <t>0.2145</t>
  </si>
  <si>
    <t>0.18609999999999999</t>
  </si>
  <si>
    <t>0.26879999999999998</t>
  </si>
  <si>
    <t>0.26700000000000002</t>
  </si>
  <si>
    <t>0.1779</t>
  </si>
  <si>
    <t>0.2266</t>
  </si>
  <si>
    <t>0.224</t>
  </si>
  <si>
    <t>0.22950000000000001</t>
  </si>
  <si>
    <t>0.20930000000000001</t>
  </si>
  <si>
    <t>0.22189999999999999</t>
  </si>
  <si>
    <t>0.2127</t>
  </si>
  <si>
    <t>0.2465</t>
  </si>
  <si>
    <t>0.19189999999999999</t>
  </si>
  <si>
    <t>0.27029999999999998</t>
  </si>
  <si>
    <t>0.25990000000000002</t>
  </si>
  <si>
    <t>0.254</t>
  </si>
  <si>
    <t>0.21890000000000001</t>
  </si>
  <si>
    <t>0.22839999999999999</t>
  </si>
  <si>
    <t>0.22359999999999999</t>
  </si>
  <si>
    <t>0.21629999999999999</t>
  </si>
  <si>
    <t>0.2432</t>
  </si>
  <si>
    <t>0.2631</t>
  </si>
  <si>
    <t>0.24310000000000001</t>
  </si>
  <si>
    <t>0.24510000000000001</t>
  </si>
  <si>
    <t>0.1903</t>
  </si>
  <si>
    <t>0.25580000000000003</t>
  </si>
  <si>
    <t>0.22620000000000001</t>
  </si>
  <si>
    <t>0.21379999999999999</t>
  </si>
  <si>
    <t>0.23200000000000001</t>
  </si>
  <si>
    <t>0.22559999999999999</t>
  </si>
  <si>
    <t>0.2218</t>
  </si>
  <si>
    <t>0.2802</t>
  </si>
  <si>
    <t>0.1862</t>
  </si>
  <si>
    <t>0.23780000000000001</t>
  </si>
  <si>
    <t>0.2114</t>
  </si>
  <si>
    <t>0.2165</t>
  </si>
  <si>
    <t>0.1918</t>
  </si>
  <si>
    <t>0.27650000000000002</t>
  </si>
  <si>
    <t>0.27189999999999998</t>
  </si>
  <si>
    <t>0.28220000000000001</t>
  </si>
  <si>
    <t>0.29389999999999999</t>
  </si>
  <si>
    <t>0.2863</t>
  </si>
  <si>
    <t>existing_rooftop solar</t>
  </si>
  <si>
    <t>0.14849999999999999</t>
  </si>
  <si>
    <t>9.6000000000000002E-2</t>
  </si>
  <si>
    <t>0.12509999999999999</t>
  </si>
  <si>
    <t>0.1414</t>
  </si>
  <si>
    <t>0.14729999999999999</t>
  </si>
  <si>
    <t>0.1198</t>
  </si>
  <si>
    <t>0.13450000000000001</t>
  </si>
  <si>
    <t>0.14899999999999999</t>
  </si>
  <si>
    <t>0.12429999999999999</t>
  </si>
  <si>
    <t>8.3000000000000004E-2</t>
  </si>
  <si>
    <t>0.14299999999999999</t>
  </si>
  <si>
    <t>0.161</t>
  </si>
  <si>
    <t>0.13639999999999999</t>
  </si>
  <si>
    <t>9.3399999999999997E-2</t>
  </si>
  <si>
    <t>0.13100000000000001</t>
  </si>
  <si>
    <t>0.13880000000000001</t>
  </si>
  <si>
    <t>0.1585</t>
  </si>
  <si>
    <t>0.105</t>
  </si>
  <si>
    <t>0.1472</t>
  </si>
  <si>
    <t>0.1527</t>
  </si>
  <si>
    <t>0.1502</t>
  </si>
  <si>
    <t>0.14219999999999999</t>
  </si>
  <si>
    <t>0.15390000000000001</t>
  </si>
  <si>
    <t>0.16339999999999999</t>
  </si>
  <si>
    <t>8.9200000000000002E-2</t>
  </si>
  <si>
    <t>0.14779999999999999</t>
  </si>
  <si>
    <t>0.1613</t>
  </si>
  <si>
    <t>0.16439999999999999</t>
  </si>
  <si>
    <t>0.1124</t>
  </si>
  <si>
    <t>0.1542</t>
  </si>
  <si>
    <t>0.1263</t>
  </si>
  <si>
    <t>0.1153</t>
  </si>
  <si>
    <t>0.14230000000000001</t>
  </si>
  <si>
    <t>0.1545</t>
  </si>
  <si>
    <t>0.1206</t>
  </si>
  <si>
    <t>0.1074</t>
  </si>
  <si>
    <t>0.13039999999999999</t>
  </si>
  <si>
    <t>0.128</t>
  </si>
  <si>
    <t>0.12909999999999999</t>
  </si>
  <si>
    <t>8.0799999999999997E-2</t>
  </si>
  <si>
    <t>0.1191</t>
  </si>
  <si>
    <t>0.1181</t>
  </si>
  <si>
    <t>0.12659999999999999</t>
  </si>
  <si>
    <t>0.1056</t>
  </si>
  <si>
    <t>0.1212</t>
  </si>
  <si>
    <t>0.12770000000000001</t>
  </si>
  <si>
    <t>0.1691</t>
  </si>
  <si>
    <t>8.9800000000000005E-2</t>
  </si>
  <si>
    <t>0.1469</t>
  </si>
  <si>
    <t>0.15409999999999999</t>
  </si>
  <si>
    <t>0.1623</t>
  </si>
  <si>
    <t>9.2299999999999993E-2</t>
  </si>
  <si>
    <t>0.13289999999999999</t>
  </si>
  <si>
    <t>0.16259999999999999</t>
  </si>
  <si>
    <t>0.16520000000000001</t>
  </si>
  <si>
    <t>0.1169</t>
  </si>
  <si>
    <t>0.15079999999999999</t>
  </si>
  <si>
    <t>0.15659999999999999</t>
  </si>
  <si>
    <t>rooftop solar</t>
  </si>
  <si>
    <t>export</t>
  </si>
  <si>
    <t>0.14879999999999999</t>
  </si>
  <si>
    <t>0.1047</t>
  </si>
  <si>
    <t>0.1283</t>
  </si>
  <si>
    <t>0.1439</t>
  </si>
  <si>
    <t>0.14330000000000001</t>
  </si>
  <si>
    <t>0.14430000000000001</t>
  </si>
  <si>
    <t>0.1444</t>
  </si>
  <si>
    <t>0.14399999999999999</t>
  </si>
  <si>
    <t>0.14810000000000001</t>
  </si>
  <si>
    <t>0.12670000000000001</t>
  </si>
  <si>
    <t>0.13800000000000001</t>
  </si>
  <si>
    <t>0.15010000000000001</t>
  </si>
  <si>
    <t>0.15260000000000001</t>
  </si>
  <si>
    <t>0.15559999999999999</t>
  </si>
  <si>
    <t>0.15359999999999999</t>
  </si>
  <si>
    <t>0.12609999999999999</t>
  </si>
  <si>
    <t>7.9600000000000004E-2</t>
  </si>
  <si>
    <t>0.1479</t>
  </si>
  <si>
    <t>0.16289999999999999</t>
  </si>
  <si>
    <t>0.15740000000000001</t>
  </si>
  <si>
    <t>0.15939999999999999</t>
  </si>
  <si>
    <t>0.16020000000000001</t>
  </si>
  <si>
    <t>0.1368</t>
  </si>
  <si>
    <t>0.1017</t>
  </si>
  <si>
    <t>0.1341</t>
  </si>
  <si>
    <t>0.14019999999999999</t>
  </si>
  <si>
    <t>0.14580000000000001</t>
  </si>
  <si>
    <t>0.1328</t>
  </si>
  <si>
    <t>0.13950000000000001</t>
  </si>
  <si>
    <t>0.15629999999999999</t>
  </si>
  <si>
    <t>0.10349999999999999</t>
  </si>
  <si>
    <t>0.1482</t>
  </si>
  <si>
    <t>0.15640000000000001</t>
  </si>
  <si>
    <t>0.1565</t>
  </si>
  <si>
    <t>0.14749999999999999</t>
  </si>
  <si>
    <t>0.14530000000000001</t>
  </si>
  <si>
    <t>0.155</t>
  </si>
  <si>
    <t>0.16220000000000001</t>
  </si>
  <si>
    <t>0.1653</t>
  </si>
  <si>
    <t>0.16700000000000001</t>
  </si>
  <si>
    <t>0.16669999999999999</t>
  </si>
  <si>
    <t>0.1595</t>
  </si>
  <si>
    <t>8.7999999999999995E-2</t>
  </si>
  <si>
    <t>0.16270000000000001</t>
  </si>
  <si>
    <t>0.15129999999999999</t>
  </si>
  <si>
    <t>0.16300000000000001</t>
  </si>
  <si>
    <t>0.1142</t>
  </si>
  <si>
    <t>0.1429</t>
  </si>
  <si>
    <t>0.15720000000000001</t>
  </si>
  <si>
    <t>0.1605</t>
  </si>
  <si>
    <t>0.1258</t>
  </si>
  <si>
    <t>0.1166</t>
  </si>
  <si>
    <t>0.14449999999999999</t>
  </si>
  <si>
    <t>0.14680000000000001</t>
  </si>
  <si>
    <t>0.10879999999999999</t>
  </si>
  <si>
    <t>0.13189999999999999</t>
  </si>
  <si>
    <t>0.1386</t>
  </si>
  <si>
    <t>0.13550000000000001</t>
  </si>
  <si>
    <t>0.1343</t>
  </si>
  <si>
    <t>0.13500000000000001</t>
  </si>
  <si>
    <t>0.12920000000000001</t>
  </si>
  <si>
    <t>7.8100000000000003E-2</t>
  </si>
  <si>
    <t>0.1225</t>
  </si>
  <si>
    <t>0.13350000000000001</t>
  </si>
  <si>
    <t>0.1239</t>
  </si>
  <si>
    <t>0.1246</t>
  </si>
  <si>
    <t>0.12790000000000001</t>
  </si>
  <si>
    <t>0.12759999999999999</t>
  </si>
  <si>
    <t>0.11260000000000001</t>
  </si>
  <si>
    <t>0.12590000000000001</t>
  </si>
  <si>
    <t>0.13070000000000001</t>
  </si>
  <si>
    <t>0.13370000000000001</t>
  </si>
  <si>
    <t>0.12690000000000001</t>
  </si>
  <si>
    <t>0.127</t>
  </si>
  <si>
    <t>0.12809999999999999</t>
  </si>
  <si>
    <t>0.1671</t>
  </si>
  <si>
    <t>8.8700000000000001E-2</t>
  </si>
  <si>
    <t>0.1484</t>
  </si>
  <si>
    <t>0.15540000000000001</t>
  </si>
  <si>
    <t>0.14979999999999999</t>
  </si>
  <si>
    <t>0.15329999999999999</t>
  </si>
  <si>
    <t>0.15379999999999999</t>
  </si>
  <si>
    <t>0.16059999999999999</t>
  </si>
  <si>
    <t>9.1200000000000003E-2</t>
  </si>
  <si>
    <t>0.13769999999999999</t>
  </si>
  <si>
    <t>0.16550000000000001</t>
  </si>
  <si>
    <t>0.15049999999999999</t>
  </si>
  <si>
    <t>0.14599999999999999</t>
  </si>
  <si>
    <t>0.14699999999999999</t>
  </si>
  <si>
    <t>0.14480000000000001</t>
  </si>
  <si>
    <t>0.16420000000000001</t>
  </si>
  <si>
    <t>0.1217</t>
  </si>
  <si>
    <t>0.15909999999999999</t>
  </si>
  <si>
    <t>0.16089999999999999</t>
  </si>
  <si>
    <t>0.1658</t>
  </si>
  <si>
    <t>existing_large-scale solar pv</t>
  </si>
  <si>
    <t>0.1991</t>
  </si>
  <si>
    <t>0.12709999999999999</t>
  </si>
  <si>
    <t>0.19009999999999999</t>
  </si>
  <si>
    <t>0.188</t>
  </si>
  <si>
    <t>0.17319999999999999</t>
  </si>
  <si>
    <t>0.1898</t>
  </si>
  <si>
    <t>0.16589999999999999</t>
  </si>
  <si>
    <t>0.193</t>
  </si>
  <si>
    <t>0.184</t>
  </si>
  <si>
    <t>0.185</t>
  </si>
  <si>
    <t>0.15609999999999999</t>
  </si>
  <si>
    <t>9.98E-2</t>
  </si>
  <si>
    <t>0.17080000000000001</t>
  </si>
  <si>
    <t>0.1925</t>
  </si>
  <si>
    <t>0.1855</t>
  </si>
  <si>
    <t>0.17519999999999999</t>
  </si>
  <si>
    <t>0.1807</t>
  </si>
  <si>
    <t>0.19650000000000001</t>
  </si>
  <si>
    <t>0.17979999999999999</t>
  </si>
  <si>
    <t>0.17910000000000001</t>
  </si>
  <si>
    <t>0.12239999999999999</t>
  </si>
  <si>
    <t>0.17399999999999999</t>
  </si>
  <si>
    <t>0.19359999999999999</t>
  </si>
  <si>
    <t>0.1128</t>
  </si>
  <si>
    <t>0.17660000000000001</t>
  </si>
  <si>
    <t>0.1842</t>
  </si>
  <si>
    <t>0.17280000000000001</t>
  </si>
  <si>
    <t>9.9699999999999997E-2</t>
  </si>
  <si>
    <t>0.16320000000000001</t>
  </si>
  <si>
    <t>0.18329999999999999</t>
  </si>
  <si>
    <t>0.17050000000000001</t>
  </si>
  <si>
    <t>0.19900000000000001</t>
  </si>
  <si>
    <t>0.17130000000000001</t>
  </si>
  <si>
    <t>0.18729999999999999</t>
  </si>
  <si>
    <t>0.18820000000000001</t>
  </si>
  <si>
    <t>0.158</t>
  </si>
  <si>
    <t>0.1729</t>
  </si>
  <si>
    <t>0.19950000000000001</t>
  </si>
  <si>
    <t>0.17680000000000001</t>
  </si>
  <si>
    <t>0.1812</t>
  </si>
  <si>
    <t>0.17180000000000001</t>
  </si>
  <si>
    <t>0.1993</t>
  </si>
  <si>
    <t>0.1988</t>
  </si>
  <si>
    <t>0.182</t>
  </si>
  <si>
    <t>0.18659999999999999</t>
  </si>
  <si>
    <t>0.1249</t>
  </si>
  <si>
    <t>0.17119999999999999</t>
  </si>
  <si>
    <t>0.17960000000000001</t>
  </si>
  <si>
    <t>0.17369999999999999</t>
  </si>
  <si>
    <t>large-scale solar pv|1</t>
  </si>
  <si>
    <t>0.1497</t>
  </si>
  <si>
    <t>0.14419999999999999</t>
  </si>
  <si>
    <t>0.2636</t>
  </si>
  <si>
    <t>0.24679999999999999</t>
  </si>
  <si>
    <t>0.25069999999999998</t>
  </si>
  <si>
    <t>0.26829999999999998</t>
  </si>
  <si>
    <t>0.18090000000000001</t>
  </si>
  <si>
    <t>0.25440000000000002</t>
  </si>
  <si>
    <t>0.27700000000000002</t>
  </si>
  <si>
    <t>0.25890000000000002</t>
  </si>
  <si>
    <t>0.2676</t>
  </si>
  <si>
    <t>0.15709999999999999</t>
  </si>
  <si>
    <t>0.2397</t>
  </si>
  <si>
    <t>0.2571</t>
  </si>
  <si>
    <t>0.25919999999999999</t>
  </si>
  <si>
    <t>0.26300000000000001</t>
  </si>
  <si>
    <t>0.23749999999999999</t>
  </si>
  <si>
    <t>0.15570000000000001</t>
  </si>
  <si>
    <t>0.24879999999999999</t>
  </si>
  <si>
    <t>0.25169999999999998</t>
  </si>
  <si>
    <t>0.26100000000000001</t>
  </si>
  <si>
    <t>0.2157</t>
  </si>
  <si>
    <t>0.2399</t>
  </si>
  <si>
    <t>0.26619999999999999</t>
  </si>
  <si>
    <t>0.26140000000000002</t>
  </si>
  <si>
    <t>0.26390000000000002</t>
  </si>
  <si>
    <t>0.27529999999999999</t>
  </si>
  <si>
    <t>0.24840000000000001</t>
  </si>
  <si>
    <t>0.25800000000000001</t>
  </si>
  <si>
    <t>0.159</t>
  </si>
  <si>
    <t>0.22220000000000001</t>
  </si>
  <si>
    <t>0.27239999999999998</t>
  </si>
  <si>
    <t>0.24460000000000001</t>
  </si>
  <si>
    <t>0.2303</t>
  </si>
  <si>
    <t>0.25519999999999998</t>
  </si>
  <si>
    <t>0.27089999999999997</t>
  </si>
  <si>
    <t>large-scale solar pv|2</t>
  </si>
  <si>
    <t>0.16600000000000001</t>
  </si>
  <si>
    <t>0.21329999999999999</t>
  </si>
  <si>
    <t>0.24429999999999999</t>
  </si>
  <si>
    <t>0.24160000000000001</t>
  </si>
  <si>
    <t>0.2329</t>
  </si>
  <si>
    <t>0.24390000000000001</t>
  </si>
  <si>
    <t>0.2429</t>
  </si>
  <si>
    <t>0.24229999999999999</t>
  </si>
  <si>
    <t>0.22989999999999999</t>
  </si>
  <si>
    <t>0.1457</t>
  </si>
  <si>
    <t>0.12570000000000001</t>
  </si>
  <si>
    <t>0.27789999999999998</t>
  </si>
  <si>
    <t>0.27329999999999999</t>
  </si>
  <si>
    <t>0.30120000000000002</t>
  </si>
  <si>
    <t>0.23119999999999999</t>
  </si>
  <si>
    <t>0.29160000000000003</t>
  </si>
  <si>
    <t>0.3145</t>
  </si>
  <si>
    <t>0.32290000000000002</t>
  </si>
  <si>
    <t>0.31780000000000003</t>
  </si>
  <si>
    <t>0.32300000000000001</t>
  </si>
  <si>
    <t>0.30009999999999998</t>
  </si>
  <si>
    <t>0.18579999999999999</t>
  </si>
  <si>
    <t>0.28410000000000002</t>
  </si>
  <si>
    <t>0.28460000000000002</t>
  </si>
  <si>
    <t>0.29799999999999999</t>
  </si>
  <si>
    <t>0.30499999999999999</t>
  </si>
  <si>
    <t>0.3049</t>
  </si>
  <si>
    <t>8.7900000000000006E-2</t>
  </si>
  <si>
    <t>0.2908</t>
  </si>
  <si>
    <t>0.31609999999999999</t>
  </si>
  <si>
    <t>0.30909999999999999</t>
  </si>
  <si>
    <t>0.3201</t>
  </si>
  <si>
    <t>0.26769999999999999</t>
  </si>
  <si>
    <t>0.27039999999999997</t>
  </si>
  <si>
    <t>0.27839999999999998</t>
  </si>
  <si>
    <t>0.28699999999999998</t>
  </si>
  <si>
    <t>0.1754</t>
  </si>
  <si>
    <t>0.1908</t>
  </si>
  <si>
    <t>0.22170000000000001</t>
  </si>
  <si>
    <t>0.23910000000000001</t>
  </si>
  <si>
    <t>0.23469999999999999</t>
  </si>
  <si>
    <t>0.22720000000000001</t>
  </si>
  <si>
    <t>0.25130000000000002</t>
  </si>
  <si>
    <t>0.2346</t>
  </si>
  <si>
    <t>0.25330000000000003</t>
  </si>
  <si>
    <t>0.31769999999999998</t>
  </si>
  <si>
    <t>0.152</t>
  </si>
  <si>
    <t>0.30370000000000003</t>
  </si>
  <si>
    <t>0.29870000000000002</t>
  </si>
  <si>
    <t>0.30270000000000002</t>
  </si>
  <si>
    <t>0.30280000000000001</t>
  </si>
  <si>
    <t>0.30309999999999998</t>
  </si>
  <si>
    <t>0.30790000000000001</t>
  </si>
  <si>
    <t>0.1643</t>
  </si>
  <si>
    <t>0.317</t>
  </si>
  <si>
    <t>0.31819999999999998</t>
  </si>
  <si>
    <t>0.32029999999999997</t>
  </si>
  <si>
    <t>0.27150000000000002</t>
  </si>
  <si>
    <t>0.24410000000000001</t>
  </si>
  <si>
    <t>0.2581</t>
  </si>
  <si>
    <t>large-scale solar pv|3</t>
  </si>
  <si>
    <t>0.25040000000000001</t>
  </si>
  <si>
    <t>0.18759999999999999</t>
  </si>
  <si>
    <t>0.24079999999999999</t>
  </si>
  <si>
    <t>0.2324</t>
  </si>
  <si>
    <t>0.22459999999999999</t>
  </si>
  <si>
    <t>0.2009</t>
  </si>
  <si>
    <t>0.21920000000000001</t>
  </si>
  <si>
    <t>0.22889999999999999</t>
  </si>
  <si>
    <t>0.2422</t>
  </si>
  <si>
    <t>0.24030000000000001</t>
  </si>
  <si>
    <t>0.25390000000000001</t>
  </si>
  <si>
    <t>0.1401</t>
  </si>
  <si>
    <t>0.13389999999999999</t>
  </si>
  <si>
    <t>0.2036</t>
  </si>
  <si>
    <t>0.23549999999999999</t>
  </si>
  <si>
    <t>0.219</t>
  </si>
  <si>
    <t>0.21909999999999999</t>
  </si>
  <si>
    <t>0.22270000000000001</t>
  </si>
  <si>
    <t>0.187</t>
  </si>
  <si>
    <t>0.2024</t>
  </si>
  <si>
    <t>0.2326</t>
  </si>
  <si>
    <t>0.23350000000000001</t>
  </si>
  <si>
    <t>0.2112</t>
  </si>
  <si>
    <t>0.14349999999999999</t>
  </si>
  <si>
    <t>0.21560000000000001</t>
  </si>
  <si>
    <t>0.23719999999999999</t>
  </si>
  <si>
    <t>0.23280000000000001</t>
  </si>
  <si>
    <t>0.2293</t>
  </si>
  <si>
    <t>0.16070000000000001</t>
  </si>
  <si>
    <t>0.20219999999999999</t>
  </si>
  <si>
    <t>0.23699999999999999</t>
  </si>
  <si>
    <t>0.24529999999999999</t>
  </si>
  <si>
    <t>0.18179999999999999</t>
  </si>
  <si>
    <t>0.27800000000000002</t>
  </si>
  <si>
    <t>0.28810000000000002</t>
  </si>
  <si>
    <t>0.27479999999999999</t>
  </si>
  <si>
    <t>0.23499999999999999</t>
  </si>
  <si>
    <t>0.2621</t>
  </si>
  <si>
    <t>0.2656</t>
  </si>
  <si>
    <t>0.25409999999999999</t>
  </si>
  <si>
    <t>0.26119999999999999</t>
  </si>
  <si>
    <t>0.2258</t>
  </si>
  <si>
    <t>0.19980000000000001</t>
  </si>
  <si>
    <t>0.24110000000000001</t>
  </si>
  <si>
    <t>0.2447</t>
  </si>
  <si>
    <t>0.2412</t>
  </si>
  <si>
    <t>0.24260000000000001</t>
  </si>
  <si>
    <t>0.2661</t>
  </si>
  <si>
    <t>large-scale solar pv|4</t>
  </si>
  <si>
    <t>0.2021</t>
  </si>
  <si>
    <t>0.22800000000000001</t>
  </si>
  <si>
    <t>0.22550000000000001</t>
  </si>
  <si>
    <t>0.2379</t>
  </si>
  <si>
    <t>0.1857</t>
  </si>
  <si>
    <t>0.20630000000000001</t>
  </si>
  <si>
    <t>0.25119999999999998</t>
  </si>
  <si>
    <t>0.2616</t>
  </si>
  <si>
    <t>0.1946</t>
  </si>
  <si>
    <t>0.19489999999999999</t>
  </si>
  <si>
    <t>0.21540000000000001</t>
  </si>
  <si>
    <t>0.22450000000000001</t>
  </si>
  <si>
    <t>0.22439999999999999</t>
  </si>
  <si>
    <t>0.20830000000000001</t>
  </si>
  <si>
    <t>0.2089</t>
  </si>
  <si>
    <t>0.20860000000000001</t>
  </si>
  <si>
    <t>0.1447</t>
  </si>
  <si>
    <t>0.2195</t>
  </si>
  <si>
    <t>0.21959999999999999</t>
  </si>
  <si>
    <t>0.22750000000000001</t>
  </si>
  <si>
    <t>0.23039999999999999</t>
  </si>
  <si>
    <t>0.13320000000000001</t>
  </si>
  <si>
    <t>0.1923</t>
  </si>
  <si>
    <t>0.1721</t>
  </si>
  <si>
    <t>0.17549999999999999</t>
  </si>
  <si>
    <t>0.1628</t>
  </si>
  <si>
    <t>0.19220000000000001</t>
  </si>
  <si>
    <t>0.17929999999999999</t>
  </si>
  <si>
    <t>0.19339999999999999</t>
  </si>
  <si>
    <t>0.1885</t>
  </si>
  <si>
    <t>0.189</t>
  </si>
  <si>
    <t>0.19670000000000001</t>
  </si>
  <si>
    <t>0.1618</t>
  </si>
  <si>
    <t>0.18060000000000001</t>
  </si>
  <si>
    <t>0.16039999999999999</t>
  </si>
  <si>
    <t>0.1615</t>
  </si>
  <si>
    <t>0.17030000000000001</t>
  </si>
  <si>
    <t>0.12720000000000001</t>
  </si>
  <si>
    <t>0.16350000000000001</t>
  </si>
  <si>
    <t>0.1772</t>
  </si>
  <si>
    <t>0.1706</t>
  </si>
  <si>
    <t>0.17510000000000001</t>
  </si>
  <si>
    <t>0.1951</t>
  </si>
  <si>
    <t>0.15240000000000001</t>
  </si>
  <si>
    <t>0.19289999999999999</t>
  </si>
  <si>
    <t>0.2233</t>
  </si>
  <si>
    <t>0.2077</t>
  </si>
  <si>
    <t>0.20130000000000001</t>
  </si>
  <si>
    <t>0.21859999999999999</t>
  </si>
  <si>
    <t>large-scale solar pv|5</t>
  </si>
  <si>
    <t>0.1241</t>
  </si>
  <si>
    <t>0.1177</t>
  </si>
  <si>
    <t>0.24249999999999999</t>
  </si>
  <si>
    <t>0.2777</t>
  </si>
  <si>
    <t>0.27300000000000002</t>
  </si>
  <si>
    <t>0.26679999999999998</t>
  </si>
  <si>
    <t>8.2600000000000007E-2</t>
  </si>
  <si>
    <t>0.30109999999999998</t>
  </si>
  <si>
    <t>0.33029999999999998</t>
  </si>
  <si>
    <t>0.31990000000000002</t>
  </si>
  <si>
    <t>0.31859999999999999</t>
  </si>
  <si>
    <t>1.7600000000000001E-2</t>
  </si>
  <si>
    <t>0.29459999999999997</t>
  </si>
  <si>
    <t>0.31519999999999998</t>
  </si>
  <si>
    <t>0.31269999999999998</t>
  </si>
  <si>
    <t>0.1135</t>
  </si>
  <si>
    <t>3.5999999999999997E-2</t>
  </si>
  <si>
    <t>0.23169999999999999</t>
  </si>
  <si>
    <t>0.28520000000000001</t>
  </si>
  <si>
    <t>0.29289999999999999</t>
  </si>
  <si>
    <t>0.28110000000000002</t>
  </si>
  <si>
    <t>0.2752</t>
  </si>
  <si>
    <t>0.2858</t>
  </si>
  <si>
    <t>0.12640000000000001</t>
  </si>
  <si>
    <t>5.11E-2</t>
  </si>
  <si>
    <t>0.28739999999999999</t>
  </si>
  <si>
    <t>0.31140000000000001</t>
  </si>
  <si>
    <t>0.3034</t>
  </si>
  <si>
    <t>0.30320000000000003</t>
  </si>
  <si>
    <t>0.30549999999999999</t>
  </si>
  <si>
    <t>large-scale solar pv|6</t>
  </si>
  <si>
    <t>0.124</t>
  </si>
  <si>
    <t>0.25509999999999999</t>
  </si>
  <si>
    <t>0.2387</t>
  </si>
  <si>
    <t>0.23880000000000001</t>
  </si>
  <si>
    <t>0.1285</t>
  </si>
  <si>
    <t>0.12970000000000001</t>
  </si>
  <si>
    <t>0.1449</t>
  </si>
  <si>
    <t>0.23180000000000001</t>
  </si>
  <si>
    <t>0.11600000000000001</t>
  </si>
  <si>
    <t>0.20480000000000001</t>
  </si>
  <si>
    <t>0.25600000000000001</t>
  </si>
  <si>
    <t>0.2301</t>
  </si>
  <si>
    <t>0.12620000000000001</t>
  </si>
  <si>
    <t>0.1138</t>
  </si>
  <si>
    <t>0.2213</t>
  </si>
  <si>
    <t>0.2555</t>
  </si>
  <si>
    <t>0.24349999999999999</t>
  </si>
  <si>
    <t>large-scale solar pv|7</t>
  </si>
  <si>
    <t>0.12839999999999999</t>
  </si>
  <si>
    <t>0.2142</t>
  </si>
  <si>
    <t>0.22070000000000001</t>
  </si>
  <si>
    <t>0.12870000000000001</t>
  </si>
  <si>
    <t>0.15920000000000001</t>
  </si>
  <si>
    <t>0.22650000000000001</t>
  </si>
  <si>
    <t>0.24790000000000001</t>
  </si>
  <si>
    <t>0.25629999999999997</t>
  </si>
  <si>
    <t>0.14269999999999999</t>
  </si>
  <si>
    <t>0.24049999999999999</t>
  </si>
  <si>
    <t>0.22109999999999999</t>
  </si>
  <si>
    <t>0.113</t>
  </si>
  <si>
    <t>0.12379999999999999</t>
  </si>
  <si>
    <t>0.19800000000000001</t>
  </si>
  <si>
    <t>0.22900000000000001</t>
  </si>
  <si>
    <t>0.22309999999999999</t>
  </si>
  <si>
    <t>0.1207</t>
  </si>
  <si>
    <t>0.2175</t>
  </si>
  <si>
    <t>0.23519999999999999</t>
  </si>
  <si>
    <t>Alcoa Wagerup</t>
  </si>
  <si>
    <t>5.5E-2</t>
  </si>
  <si>
    <t>4.5999999999999999E-3</t>
  </si>
  <si>
    <t>4.8999999999999998E-3</t>
  </si>
  <si>
    <t>1.6199999999999999E-2</t>
  </si>
  <si>
    <t>Alinta Pinjarra</t>
  </si>
  <si>
    <t>0.2026</t>
  </si>
  <si>
    <t>5.1299999999999998E-2</t>
  </si>
  <si>
    <t>4.1999999999999997E-3</t>
  </si>
  <si>
    <t>5.4999999999999997E-3</t>
  </si>
  <si>
    <t>1.8100000000000002E-2</t>
  </si>
  <si>
    <t>Alinta Wagerup Gas Turbine</t>
  </si>
  <si>
    <t>2.3800000000000002E-2</t>
  </si>
  <si>
    <t>2.5999999999999999E-3</t>
  </si>
  <si>
    <t>1.11E-2</t>
  </si>
  <si>
    <t>Bairnsdale</t>
  </si>
  <si>
    <t>5.7299999999999997E-2</t>
  </si>
  <si>
    <t>3.5000000000000003E-2</t>
  </si>
  <si>
    <t>2.12E-2</t>
  </si>
  <si>
    <t>5.4800000000000001E-2</t>
  </si>
  <si>
    <t>Barcaldine Power Station</t>
  </si>
  <si>
    <t>2.0000000000000001E-4</t>
  </si>
  <si>
    <t>5.0000000000000001E-4</t>
  </si>
  <si>
    <t>Bell Bay Three</t>
  </si>
  <si>
    <t>1.4E-3</t>
  </si>
  <si>
    <t>2.3999999999999998E-3</t>
  </si>
  <si>
    <t>1.5E-3</t>
  </si>
  <si>
    <t>Braemar</t>
  </si>
  <si>
    <t>1E-4</t>
  </si>
  <si>
    <t>3.2000000000000002E-3</t>
  </si>
  <si>
    <t>Channel Island OCGT</t>
  </si>
  <si>
    <t>3.8999999999999998E-3</t>
  </si>
  <si>
    <t>5.9999999999999995E-4</t>
  </si>
  <si>
    <t>Colongra</t>
  </si>
  <si>
    <t>1.12E-2</t>
  </si>
  <si>
    <t>2.7000000000000001E-3</t>
  </si>
  <si>
    <t>2.1700000000000001E-2</t>
  </si>
  <si>
    <t>1.8499999999999999E-2</t>
  </si>
  <si>
    <t>2.01E-2</t>
  </si>
  <si>
    <t>2.3199999999999998E-2</t>
  </si>
  <si>
    <t>Dry Creek GT</t>
  </si>
  <si>
    <t>gas combustion turbine</t>
  </si>
  <si>
    <t>5.8200000000000002E-2</t>
  </si>
  <si>
    <t>2E-3</t>
  </si>
  <si>
    <t>3.3999999999999998E-3</t>
  </si>
  <si>
    <t>7.3000000000000001E-3</t>
  </si>
  <si>
    <t>9.4000000000000004E-3</t>
  </si>
  <si>
    <t>8.3999999999999995E-3</t>
  </si>
  <si>
    <t>7.2099999999999997E-2</t>
  </si>
  <si>
    <t>3.8899999999999997E-2</t>
  </si>
  <si>
    <t>8.0000000000000002E-3</t>
  </si>
  <si>
    <t>1.3899999999999999E-2</t>
  </si>
  <si>
    <t>2.9000000000000001E-2</t>
  </si>
  <si>
    <t>3.2199999999999999E-2</t>
  </si>
  <si>
    <t>4.8000000000000001E-2</t>
  </si>
  <si>
    <t>5.4199999999999998E-2</t>
  </si>
  <si>
    <t>5.8500000000000003E-2</t>
  </si>
  <si>
    <t>2.9999999999999997E-4</t>
  </si>
  <si>
    <t>1.6999999999999999E-3</t>
  </si>
  <si>
    <t>2.0999999999999999E-3</t>
  </si>
  <si>
    <t>2.2000000000000001E-3</t>
  </si>
  <si>
    <t>5.91E-2</t>
  </si>
  <si>
    <t>1.83E-2</t>
  </si>
  <si>
    <t>6.3E-3</t>
  </si>
  <si>
    <t>1.0500000000000001E-2</t>
  </si>
  <si>
    <t>1.9199999999999998E-2</t>
  </si>
  <si>
    <t>2.5899999999999999E-2</t>
  </si>
  <si>
    <t>3.1899999999999998E-2</t>
  </si>
  <si>
    <t>3.8800000000000001E-2</t>
  </si>
  <si>
    <t>7.4999999999999997E-2</t>
  </si>
  <si>
    <t>0.1052</t>
  </si>
  <si>
    <t>3.5000000000000001E-3</t>
  </si>
  <si>
    <t>2.98E-2</t>
  </si>
  <si>
    <t>1.3100000000000001E-2</t>
  </si>
  <si>
    <t>3.3E-3</t>
  </si>
  <si>
    <t>3.0000000000000001E-3</t>
  </si>
  <si>
    <t>0.11310000000000001</t>
  </si>
  <si>
    <t>7.85E-2</t>
  </si>
  <si>
    <t>4.0000000000000002E-4</t>
  </si>
  <si>
    <t>1.1000000000000001E-3</t>
  </si>
  <si>
    <t>6.9999999999999999E-4</t>
  </si>
  <si>
    <t>6.1999999999999998E-3</t>
  </si>
  <si>
    <t>8.9999999999999998E-4</t>
  </si>
  <si>
    <t>1.6000000000000001E-3</t>
  </si>
  <si>
    <t>1.9E-3</t>
  </si>
  <si>
    <t>2.3699999999999999E-2</t>
  </si>
  <si>
    <t>3.0999999999999999E-3</t>
  </si>
  <si>
    <t>port-nsw</t>
  </si>
  <si>
    <t>6.2899999999999998E-2</t>
  </si>
  <si>
    <t>3.7999999999999999E-2</t>
  </si>
  <si>
    <t>5.33E-2</t>
  </si>
  <si>
    <t>3.9699999999999999E-2</t>
  </si>
  <si>
    <t>4.2999999999999997E-2</t>
  </si>
  <si>
    <t>4.5499999999999999E-2</t>
  </si>
  <si>
    <t>2.9700000000000001E-2</t>
  </si>
  <si>
    <t>port-nt</t>
  </si>
  <si>
    <t>8.3299999999999999E-2</t>
  </si>
  <si>
    <t>8.3699999999999997E-2</t>
  </si>
  <si>
    <t>7.4499999999999997E-2</t>
  </si>
  <si>
    <t>8.4500000000000006E-2</t>
  </si>
  <si>
    <t>0.14080000000000001</t>
  </si>
  <si>
    <t>port-qld</t>
  </si>
  <si>
    <t>6.2700000000000006E-2</t>
  </si>
  <si>
    <t>0.1045</t>
  </si>
  <si>
    <t>4.3299999999999998E-2</t>
  </si>
  <si>
    <t>5.9700000000000003E-2</t>
  </si>
  <si>
    <t>7.9699999999999993E-2</t>
  </si>
  <si>
    <t>8.9300000000000004E-2</t>
  </si>
  <si>
    <t>8.0399999999999999E-2</t>
  </si>
  <si>
    <t>port-sa</t>
  </si>
  <si>
    <t>6.3899999999999998E-2</t>
  </si>
  <si>
    <t>4.2799999999999998E-2</t>
  </si>
  <si>
    <t>5.4300000000000001E-2</t>
  </si>
  <si>
    <t>5.16E-2</t>
  </si>
  <si>
    <t>5.4399999999999997E-2</t>
  </si>
  <si>
    <t>5.9900000000000002E-2</t>
  </si>
  <si>
    <t>6.0499999999999998E-2</t>
  </si>
  <si>
    <t>port-wa</t>
  </si>
  <si>
    <t>8.5199999999999998E-2</t>
  </si>
  <si>
    <t>0.1205</t>
  </si>
  <si>
    <t>4.87E-2</t>
  </si>
  <si>
    <t>5.0700000000000002E-2</t>
  </si>
  <si>
    <t>2.58E-2</t>
  </si>
  <si>
    <t>4.48E-2</t>
  </si>
  <si>
    <t>4.0399999999999998E-2</t>
  </si>
  <si>
    <t>8.0699999999999994E-2</t>
  </si>
  <si>
    <t>3.3300000000000003E-2</t>
  </si>
  <si>
    <t>0.11119999999999999</t>
  </si>
  <si>
    <t>7.2599999999999998E-2</t>
  </si>
  <si>
    <t>4.58E-2</t>
  </si>
  <si>
    <t>6.1699999999999998E-2</t>
  </si>
  <si>
    <t>1.1999999999999999E-3</t>
  </si>
  <si>
    <t>8.0000000000000004E-4</t>
  </si>
  <si>
    <t>2.3E-3</t>
  </si>
  <si>
    <t>1.2E-2</t>
  </si>
  <si>
    <t>1.1299999999999999E-2</t>
  </si>
  <si>
    <t>1.01E-2</t>
  </si>
  <si>
    <t>8.9999999999999993E-3</t>
  </si>
  <si>
    <t>2.0400000000000001E-2</t>
  </si>
  <si>
    <t>2.7400000000000001E-2</t>
  </si>
  <si>
    <t>2.7099999999999999E-2</t>
  </si>
  <si>
    <t>2.53E-2</t>
  </si>
  <si>
    <t>1.2999999999999999E-3</t>
  </si>
  <si>
    <t>3.8E-3</t>
  </si>
  <si>
    <t>5.0000000000000001E-3</t>
  </si>
  <si>
    <t>5.7999999999999996E-3</t>
  </si>
  <si>
    <t>5.5999999999999999E-3</t>
  </si>
  <si>
    <t>2.81E-2</t>
  </si>
  <si>
    <t>1.8E-3</t>
  </si>
  <si>
    <t>5.5599999999999997E-2</t>
  </si>
  <si>
    <t>3.9800000000000002E-2</t>
  </si>
  <si>
    <t>2.0299999999999999E-2</t>
  </si>
  <si>
    <t>6.4600000000000005E-2</t>
  </si>
  <si>
    <t>3.7000000000000002E-3</t>
  </si>
  <si>
    <t>4.4999999999999997E-3</t>
  </si>
  <si>
    <t>4.7999999999999996E-3</t>
  </si>
  <si>
    <t>Hallett GT</t>
  </si>
  <si>
    <t>Hudson creek</t>
  </si>
  <si>
    <t>8.0999999999999996E-3</t>
  </si>
  <si>
    <t>Jeeralang</t>
  </si>
  <si>
    <t>Katherine</t>
  </si>
  <si>
    <t>Kemerton</t>
  </si>
  <si>
    <t>3.8199999999999998E-2</t>
  </si>
  <si>
    <t>2.4400000000000002E-2</t>
  </si>
  <si>
    <t>4.1000000000000003E-3</t>
  </si>
  <si>
    <t>Kurri Kurri</t>
  </si>
  <si>
    <t>3.5799999999999998E-2</t>
  </si>
  <si>
    <t>1.72E-2</t>
  </si>
  <si>
    <t>5.0200000000000002E-2</t>
  </si>
  <si>
    <t>3.39E-2</t>
  </si>
  <si>
    <t>2.63E-2</t>
  </si>
  <si>
    <t>2.6700000000000002E-2</t>
  </si>
  <si>
    <t>2.7300000000000001E-2</t>
  </si>
  <si>
    <t>Kwinana OCGT</t>
  </si>
  <si>
    <t>Ladbroke Grove</t>
  </si>
  <si>
    <t>1.44E-2</t>
  </si>
  <si>
    <t>Laverton North</t>
  </si>
  <si>
    <t>1.06E-2</t>
  </si>
  <si>
    <t>1.4500000000000001E-2</t>
  </si>
  <si>
    <t>2.23E-2</t>
  </si>
  <si>
    <t>2.5499999999999998E-2</t>
  </si>
  <si>
    <t>Mintaro GT</t>
  </si>
  <si>
    <t>Mortlake</t>
  </si>
  <si>
    <t>1.7899999999999999E-2</t>
  </si>
  <si>
    <t>3.2399999999999998E-2</t>
  </si>
  <si>
    <t>6.7000000000000002E-3</t>
  </si>
  <si>
    <t>1.9800000000000002E-2</t>
  </si>
  <si>
    <t>Neerabup Gas Turbine 1</t>
  </si>
  <si>
    <t>3.7199999999999997E-2</t>
  </si>
  <si>
    <t>2.4199999999999999E-2</t>
  </si>
  <si>
    <t>Oakey Power Station</t>
  </si>
  <si>
    <t>5.2600000000000001E-2</t>
  </si>
  <si>
    <t>3.9100000000000003E-2</t>
  </si>
  <si>
    <t>Parkeston</t>
  </si>
  <si>
    <t>Pinjar Gas Turbine</t>
  </si>
  <si>
    <t>7.6E-3</t>
  </si>
  <si>
    <t>Quarantine</t>
  </si>
  <si>
    <t>3.9199999999999999E-2</t>
  </si>
  <si>
    <t>5.8400000000000001E-2</t>
  </si>
  <si>
    <t>8.6999999999999994E-3</t>
  </si>
  <si>
    <t>Roma</t>
  </si>
  <si>
    <t>Smithfield Energy Facility</t>
  </si>
  <si>
    <t>Somerton</t>
  </si>
  <si>
    <t>Tallawarra B</t>
  </si>
  <si>
    <t>3.7499999999999999E-2</t>
  </si>
  <si>
    <t>1.7299999999999999E-2</t>
  </si>
  <si>
    <t>5.0299999999999997E-2</t>
  </si>
  <si>
    <t>3.4799999999999998E-2</t>
  </si>
  <si>
    <t>2.6599999999999999E-2</t>
  </si>
  <si>
    <t>2.6800000000000001E-2</t>
  </si>
  <si>
    <t>Tamar Valley Peaking</t>
  </si>
  <si>
    <t>Tiwest</t>
  </si>
  <si>
    <t>5.7599999999999998E-2</t>
  </si>
  <si>
    <t>Uranquinty</t>
  </si>
  <si>
    <t>4.9799999999999997E-2</t>
  </si>
  <si>
    <t>8.5000000000000006E-3</t>
  </si>
  <si>
    <t>Valley Power</t>
  </si>
  <si>
    <t>Weddell</t>
  </si>
  <si>
    <t>Channel Island CCGT</t>
  </si>
  <si>
    <t>0.7631</t>
  </si>
  <si>
    <t>Cockburn CCGT</t>
  </si>
  <si>
    <t>0.34289999999999998</t>
  </si>
  <si>
    <t>9.06E-2</t>
  </si>
  <si>
    <t>0.1061</t>
  </si>
  <si>
    <t>7.1900000000000006E-2</t>
  </si>
  <si>
    <t>Condamine A</t>
  </si>
  <si>
    <t>0.58360000000000001</t>
  </si>
  <si>
    <t>Darling Downs</t>
  </si>
  <si>
    <t>0.56779999999999997</t>
  </si>
  <si>
    <t>0.1168</t>
  </si>
  <si>
    <t>gas combined cycle</t>
  </si>
  <si>
    <t>5.28E-2</t>
  </si>
  <si>
    <t>1.0699999999999999E-2</t>
  </si>
  <si>
    <t>6.0699999999999997E-2</t>
  </si>
  <si>
    <t>6.2399999999999997E-2</t>
  </si>
  <si>
    <t>6.4799999999999996E-2</t>
  </si>
  <si>
    <t>7.2300000000000003E-2</t>
  </si>
  <si>
    <t>4.3700000000000003E-2</t>
  </si>
  <si>
    <t>6.6500000000000004E-2</t>
  </si>
  <si>
    <t>8.7099999999999997E-2</t>
  </si>
  <si>
    <t>2.9100000000000001E-2</t>
  </si>
  <si>
    <t>3.3000000000000002E-2</t>
  </si>
  <si>
    <t>6.7599999999999993E-2</t>
  </si>
  <si>
    <t>5.2699999999999997E-2</t>
  </si>
  <si>
    <t>1.6400000000000001E-2</t>
  </si>
  <si>
    <t>3.4700000000000002E-2</t>
  </si>
  <si>
    <t>6.9800000000000001E-2</t>
  </si>
  <si>
    <t>7.9100000000000004E-2</t>
  </si>
  <si>
    <t>6.1800000000000001E-2</t>
  </si>
  <si>
    <t>5.2499999999999998E-2</t>
  </si>
  <si>
    <t>0.154</t>
  </si>
  <si>
    <t>1.35E-2</t>
  </si>
  <si>
    <t>6.5500000000000003E-2</t>
  </si>
  <si>
    <t>6.3799999999999996E-2</t>
  </si>
  <si>
    <t>5.3100000000000001E-2</t>
  </si>
  <si>
    <t>6.6000000000000003E-2</t>
  </si>
  <si>
    <t>0.1237</t>
  </si>
  <si>
    <t>2.0899999999999998E-2</t>
  </si>
  <si>
    <t>4.7800000000000002E-2</t>
  </si>
  <si>
    <t>2.1600000000000001E-2</t>
  </si>
  <si>
    <t>4.5199999999999997E-2</t>
  </si>
  <si>
    <t>2.46E-2</t>
  </si>
  <si>
    <t>0.35260000000000002</t>
  </si>
  <si>
    <t>0.1079</t>
  </si>
  <si>
    <t>4.6199999999999998E-2</t>
  </si>
  <si>
    <t>3.73E-2</t>
  </si>
  <si>
    <t>4.1799999999999997E-2</t>
  </si>
  <si>
    <t>0.3967</t>
  </si>
  <si>
    <t>0.2737</t>
  </si>
  <si>
    <t>2.2599999999999999E-2</t>
  </si>
  <si>
    <t>9.9500000000000005E-2</t>
  </si>
  <si>
    <t>4.7399999999999998E-2</t>
  </si>
  <si>
    <t>3.8399999999999997E-2</t>
  </si>
  <si>
    <t>4.4200000000000003E-2</t>
  </si>
  <si>
    <t>4.36E-2</t>
  </si>
  <si>
    <t>4.6800000000000001E-2</t>
  </si>
  <si>
    <t>0.27400000000000002</t>
  </si>
  <si>
    <t>9.8699999999999996E-2</t>
  </si>
  <si>
    <t>4.07E-2</t>
  </si>
  <si>
    <t>3.4000000000000002E-2</t>
  </si>
  <si>
    <t>3.6999999999999998E-2</t>
  </si>
  <si>
    <t>3.6600000000000001E-2</t>
  </si>
  <si>
    <t>0.62980000000000003</t>
  </si>
  <si>
    <t>0.27600000000000002</t>
  </si>
  <si>
    <t>1.4800000000000001E-2</t>
  </si>
  <si>
    <t>2.8500000000000001E-2</t>
  </si>
  <si>
    <t>7.0999999999999994E-2</t>
  </si>
  <si>
    <t>5.8000000000000003E-2</t>
  </si>
  <si>
    <t>0.13569999999999999</t>
  </si>
  <si>
    <t>7.1099999999999997E-2</t>
  </si>
  <si>
    <t>6.8099999999999994E-2</t>
  </si>
  <si>
    <t>7.6499999999999999E-2</t>
  </si>
  <si>
    <t>3.95E-2</t>
  </si>
  <si>
    <t>9.2999999999999999E-2</t>
  </si>
  <si>
    <t>9.6100000000000005E-2</t>
  </si>
  <si>
    <t>7.4800000000000005E-2</t>
  </si>
  <si>
    <t>0.1104</t>
  </si>
  <si>
    <t>0.1593</t>
  </si>
  <si>
    <t>7.0699999999999999E-2</t>
  </si>
  <si>
    <t>0.19589999999999999</t>
  </si>
  <si>
    <t>0.1012</t>
  </si>
  <si>
    <t>8.1799999999999998E-2</t>
  </si>
  <si>
    <t>9.6299999999999997E-2</t>
  </si>
  <si>
    <t>0.10730000000000001</t>
  </si>
  <si>
    <t>0.26229999999999998</t>
  </si>
  <si>
    <t>6.1499999999999999E-2</t>
  </si>
  <si>
    <t>0.11219999999999999</t>
  </si>
  <si>
    <t>7.3999999999999996E-2</t>
  </si>
  <si>
    <t>9.1399999999999995E-2</t>
  </si>
  <si>
    <t>9.5299999999999996E-2</t>
  </si>
  <si>
    <t>3.0099999999999998E-2</t>
  </si>
  <si>
    <t>5.04E-2</t>
  </si>
  <si>
    <t>5.3199999999999997E-2</t>
  </si>
  <si>
    <t>0.1053</t>
  </si>
  <si>
    <t>0.20430000000000001</t>
  </si>
  <si>
    <t>0.1234</t>
  </si>
  <si>
    <t>5.5199999999999999E-2</t>
  </si>
  <si>
    <t>4.0599999999999997E-2</t>
  </si>
  <si>
    <t>3.9600000000000003E-2</t>
  </si>
  <si>
    <t>4.2500000000000003E-2</t>
  </si>
  <si>
    <t>4.7500000000000001E-2</t>
  </si>
  <si>
    <t>0.49199999999999999</t>
  </si>
  <si>
    <t>0.223</t>
  </si>
  <si>
    <t>2.35E-2</t>
  </si>
  <si>
    <t>4.7699999999999999E-2</t>
  </si>
  <si>
    <t>3.4299999999999997E-2</t>
  </si>
  <si>
    <t>3.85E-2</t>
  </si>
  <si>
    <t>0.33539999999999998</t>
  </si>
  <si>
    <t>6.3100000000000003E-2</t>
  </si>
  <si>
    <t>9.5699999999999993E-2</t>
  </si>
  <si>
    <t>5.9799999999999999E-2</t>
  </si>
  <si>
    <t>4.4499999999999998E-2</t>
  </si>
  <si>
    <t>4.3099999999999999E-2</t>
  </si>
  <si>
    <t>4.2900000000000001E-2</t>
  </si>
  <si>
    <t>0.39660000000000001</t>
  </si>
  <si>
    <t>0.25359999999999999</t>
  </si>
  <si>
    <t>0.10829999999999999</t>
  </si>
  <si>
    <t>4.2000000000000003E-2</t>
  </si>
  <si>
    <t>4.0899999999999999E-2</t>
  </si>
  <si>
    <t>4.2599999999999999E-2</t>
  </si>
  <si>
    <t>0.2051</t>
  </si>
  <si>
    <t>0.1789</t>
  </si>
  <si>
    <t>3.6400000000000002E-2</t>
  </si>
  <si>
    <t>8.2199999999999995E-2</t>
  </si>
  <si>
    <t>3.56E-2</t>
  </si>
  <si>
    <t>4.7199999999999999E-2</t>
  </si>
  <si>
    <t>0.36880000000000002</t>
  </si>
  <si>
    <t>0.18010000000000001</t>
  </si>
  <si>
    <t>9.8400000000000001E-2</t>
  </si>
  <si>
    <t>0.10589999999999999</t>
  </si>
  <si>
    <t>3.7400000000000003E-2</t>
  </si>
  <si>
    <t>4.1000000000000002E-2</t>
  </si>
  <si>
    <t>4.9099999999999998E-2</t>
  </si>
  <si>
    <t>0.44109999999999999</t>
  </si>
  <si>
    <t>7.7499999999999999E-2</t>
  </si>
  <si>
    <t>0.1021</t>
  </si>
  <si>
    <t>4.1399999999999999E-2</t>
  </si>
  <si>
    <t>3.5499999999999997E-2</t>
  </si>
  <si>
    <t>0.63109999999999999</t>
  </si>
  <si>
    <t>1.8700000000000001E-2</t>
  </si>
  <si>
    <t>5.1999999999999998E-2</t>
  </si>
  <si>
    <t>4.4299999999999999E-2</t>
  </si>
  <si>
    <t>3.1300000000000001E-2</t>
  </si>
  <si>
    <t>3.1699999999999999E-2</t>
  </si>
  <si>
    <t>0.65229999999999999</t>
  </si>
  <si>
    <t>0.22670000000000001</t>
  </si>
  <si>
    <t>2.0500000000000001E-2</t>
  </si>
  <si>
    <t>2.8199999999999999E-2</t>
  </si>
  <si>
    <t>2.8299999999999999E-2</t>
  </si>
  <si>
    <t>5.2900000000000003E-2</t>
  </si>
  <si>
    <t>0.67959999999999998</t>
  </si>
  <si>
    <t>3.0700000000000002E-2</t>
  </si>
  <si>
    <t>7.0900000000000005E-2</t>
  </si>
  <si>
    <t>3.6900000000000002E-2</t>
  </si>
  <si>
    <t>5.5300000000000002E-2</t>
  </si>
  <si>
    <t>Kwinana CCGT</t>
  </si>
  <si>
    <t>4.9299999999999997E-2</t>
  </si>
  <si>
    <t>4.3E-3</t>
  </si>
  <si>
    <t>3.5999999999999999E-3</t>
  </si>
  <si>
    <t>Pelican Point</t>
  </si>
  <si>
    <t>Pine Creek</t>
  </si>
  <si>
    <t>0.77249999999999996</t>
  </si>
  <si>
    <t>0.34350000000000003</t>
  </si>
  <si>
    <t>2.3599999999999999E-2</t>
  </si>
  <si>
    <t>7.6700000000000004E-2</t>
  </si>
  <si>
    <t>5.6000000000000001E-2</t>
  </si>
  <si>
    <t>Swanbank E GT</t>
  </si>
  <si>
    <t>0.49809999999999999</t>
  </si>
  <si>
    <t>6.8000000000000005E-2</t>
  </si>
  <si>
    <t>Tallawarra</t>
  </si>
  <si>
    <t>0.65739999999999998</t>
  </si>
  <si>
    <t>0.12740000000000001</t>
  </si>
  <si>
    <t>Tamar Valley Combined Cycle</t>
  </si>
  <si>
    <t>0.56130000000000002</t>
  </si>
  <si>
    <t>9.8900000000000002E-2</t>
  </si>
  <si>
    <t>4.7E-2</t>
  </si>
  <si>
    <t>Yabulu PS</t>
  </si>
  <si>
    <t>0.15140000000000001</t>
  </si>
  <si>
    <t>3.5099999999999999E-2</t>
  </si>
  <si>
    <t>8.0299999999999996E-2</t>
  </si>
  <si>
    <t>3.6200000000000003E-2</t>
  </si>
  <si>
    <t>Yabulu Steam Turbine</t>
  </si>
  <si>
    <t>0.1573</t>
  </si>
  <si>
    <t>Yarwun Cogen</t>
  </si>
  <si>
    <t>4.4000000000000003E-3</t>
  </si>
  <si>
    <t>existing_large hydro</t>
  </si>
  <si>
    <t>0.14929999999999999</t>
  </si>
  <si>
    <t>0.1487</t>
  </si>
  <si>
    <t>0.47039999999999998</t>
  </si>
  <si>
    <t>0.4083</t>
  </si>
  <si>
    <t>0.42909999999999998</t>
  </si>
  <si>
    <t>0.438</t>
  </si>
  <si>
    <t>0.45989999999999998</t>
  </si>
  <si>
    <t>0.46289999999999998</t>
  </si>
  <si>
    <t>0.48359999999999997</t>
  </si>
  <si>
    <t>0.44729999999999998</t>
  </si>
  <si>
    <t>0.45550000000000002</t>
  </si>
  <si>
    <t>0.12529999999999999</t>
  </si>
  <si>
    <t>autothermal reforming w/cc</t>
  </si>
  <si>
    <t>0.4113</t>
  </si>
  <si>
    <t>0.25419999999999998</t>
  </si>
  <si>
    <t>0.2082</t>
  </si>
  <si>
    <t>0.20200000000000001</t>
  </si>
  <si>
    <t>0.89800000000000002</t>
  </si>
  <si>
    <t>0.89970000000000006</t>
  </si>
  <si>
    <t>0.32900000000000001</t>
  </si>
  <si>
    <t>0.21010000000000001</t>
  </si>
  <si>
    <t>0.27360000000000001</t>
  </si>
  <si>
    <t>0.35899999999999999</t>
  </si>
  <si>
    <t>0.87819999999999998</t>
  </si>
  <si>
    <t>0.89929999999999999</t>
  </si>
  <si>
    <t>0.36809999999999998</t>
  </si>
  <si>
    <t>0.23319999999999999</t>
  </si>
  <si>
    <t>0.35239999999999999</t>
  </si>
  <si>
    <t>0.89939999999999998</t>
  </si>
  <si>
    <t>0.89990000000000003</t>
  </si>
  <si>
    <t>0.32950000000000002</t>
  </si>
  <si>
    <t>0.1915</t>
  </si>
  <si>
    <t>0.23730000000000001</t>
  </si>
  <si>
    <t>0.33589999999999998</t>
  </si>
  <si>
    <t>0.11749999999999999</t>
  </si>
  <si>
    <t>0.89810000000000001</t>
  </si>
  <si>
    <t>0.89019999999999999</t>
  </si>
  <si>
    <t>0.31979999999999997</t>
  </si>
  <si>
    <t>0.86729999999999996</t>
  </si>
  <si>
    <t>0.73640000000000005</t>
  </si>
  <si>
    <t>0.41620000000000001</t>
  </si>
  <si>
    <t>0.8891</t>
  </si>
  <si>
    <t>0.54590000000000005</t>
  </si>
  <si>
    <t>0.25190000000000001</t>
  </si>
  <si>
    <t>0.26240000000000002</t>
  </si>
  <si>
    <t>0.50319999999999998</t>
  </si>
  <si>
    <t>0.60719999999999996</t>
  </si>
  <si>
    <t>0.2054</t>
  </si>
  <si>
    <t>0.21190000000000001</t>
  </si>
  <si>
    <t>0.33069999999999999</t>
  </si>
  <si>
    <t>0.86309999999999998</t>
  </si>
  <si>
    <t>0.4123</t>
  </si>
  <si>
    <t>0.1464</t>
  </si>
  <si>
    <t>0.55310000000000004</t>
  </si>
  <si>
    <t>0.78320000000000001</t>
  </si>
  <si>
    <t>0.89539999999999997</t>
  </si>
  <si>
    <t>0.1767</t>
  </si>
  <si>
    <t>0.28029999999999999</t>
  </si>
  <si>
    <t>0.36559999999999998</t>
  </si>
  <si>
    <t>0.77529999999999999</t>
  </si>
  <si>
    <t>0.89549999999999996</t>
  </si>
  <si>
    <t>0.26150000000000001</t>
  </si>
  <si>
    <t>0.3584</t>
  </si>
  <si>
    <t>0.89959999999999996</t>
  </si>
  <si>
    <t>0.2515</t>
  </si>
  <si>
    <t>0.36649999999999999</t>
  </si>
  <si>
    <t>0.89980000000000004</t>
  </si>
  <si>
    <t>0.14549999999999999</t>
  </si>
  <si>
    <t>0.33910000000000001</t>
  </si>
  <si>
    <t>0.3947</t>
  </si>
  <si>
    <t>0.1782</t>
  </si>
  <si>
    <t>0.14249999999999999</t>
  </si>
  <si>
    <t>0.19350000000000001</t>
  </si>
  <si>
    <t>0.3291</t>
  </si>
  <si>
    <t>2.7199999999999998E-2</t>
  </si>
  <si>
    <t>0.88900000000000001</t>
  </si>
  <si>
    <t>0.18509999999999999</t>
  </si>
  <si>
    <t>0.14610000000000001</t>
  </si>
  <si>
    <t>0.32829999999999998</t>
  </si>
  <si>
    <t>0.89949999999999997</t>
  </si>
  <si>
    <t>0.37669999999999998</t>
  </si>
  <si>
    <t>0.19819999999999999</t>
  </si>
  <si>
    <t>0.89590000000000003</t>
  </si>
  <si>
    <t>0.86280000000000001</t>
  </si>
  <si>
    <t>0.34389999999999998</t>
  </si>
  <si>
    <t>0.35139999999999999</t>
  </si>
  <si>
    <t>0.36480000000000001</t>
  </si>
  <si>
    <t>0.89239999999999997</t>
  </si>
  <si>
    <t>0.83889999999999998</t>
  </si>
  <si>
    <t>0.3337</t>
  </si>
  <si>
    <t>0.35410000000000003</t>
  </si>
  <si>
    <t>0.89900000000000002</t>
  </si>
  <si>
    <t>0.3261</t>
  </si>
  <si>
    <t>0.35610000000000003</t>
  </si>
  <si>
    <t>0.1313</t>
  </si>
  <si>
    <t>electrolysis h2</t>
  </si>
  <si>
    <t>0.61570000000000003</t>
  </si>
  <si>
    <t>0.47720000000000001</t>
  </si>
  <si>
    <t>0.45929999999999999</t>
  </si>
  <si>
    <t>0.4587</t>
  </si>
  <si>
    <t>0.41020000000000001</t>
  </si>
  <si>
    <t>0.40849999999999997</t>
  </si>
  <si>
    <t>0.40189999999999998</t>
  </si>
  <si>
    <t>0.39729999999999999</t>
  </si>
  <si>
    <t>0.61599999999999999</t>
  </si>
  <si>
    <t>0.52929999999999999</t>
  </si>
  <si>
    <t>0.3745</t>
  </si>
  <si>
    <t>0.36459999999999998</t>
  </si>
  <si>
    <t>0.59909999999999997</t>
  </si>
  <si>
    <t>0.57599999999999996</t>
  </si>
  <si>
    <t>0.42549999999999999</t>
  </si>
  <si>
    <t>0.47620000000000001</t>
  </si>
  <si>
    <t>0.35780000000000001</t>
  </si>
  <si>
    <t>0.35160000000000002</t>
  </si>
  <si>
    <t>0.56410000000000005</t>
  </si>
  <si>
    <t>0.57020000000000004</t>
  </si>
  <si>
    <t>0.43240000000000001</t>
  </si>
  <si>
    <t>0.42030000000000001</t>
  </si>
  <si>
    <t>0.40289999999999998</t>
  </si>
  <si>
    <t>0.36409999999999998</t>
  </si>
  <si>
    <t>0.62060000000000004</t>
  </si>
  <si>
    <t>0.72919999999999996</t>
  </si>
  <si>
    <t>0.39789999999999998</t>
  </si>
  <si>
    <t>0.36620000000000003</t>
  </si>
  <si>
    <t>0.35589999999999999</t>
  </si>
  <si>
    <t>0.35709999999999997</t>
  </si>
  <si>
    <t>2.3900000000000001E-2</t>
  </si>
  <si>
    <t>0.31540000000000001</t>
  </si>
  <si>
    <t>0.50480000000000003</t>
  </si>
  <si>
    <t>0.48799999999999999</t>
  </si>
  <si>
    <t>0.44590000000000002</t>
  </si>
  <si>
    <t>0.4446</t>
  </si>
  <si>
    <t>0.41070000000000001</t>
  </si>
  <si>
    <t>0.39600000000000002</t>
  </si>
  <si>
    <t>0.37509999999999999</t>
  </si>
  <si>
    <t>0.54179999999999995</t>
  </si>
  <si>
    <t>0.61850000000000005</t>
  </si>
  <si>
    <t>0.47949999999999998</t>
  </si>
  <si>
    <t>0.48230000000000001</t>
  </si>
  <si>
    <t>0.48060000000000003</t>
  </si>
  <si>
    <t>0.48709999999999998</t>
  </si>
  <si>
    <t>0.50380000000000003</t>
  </si>
  <si>
    <t>0.48080000000000001</t>
  </si>
  <si>
    <t>0.5464</t>
  </si>
  <si>
    <t>0.64970000000000006</t>
  </si>
  <si>
    <t>0.51980000000000004</t>
  </si>
  <si>
    <t>0.49530000000000002</t>
  </si>
  <si>
    <t>0.48180000000000001</t>
  </si>
  <si>
    <t>0.4753</t>
  </si>
  <si>
    <t>0.51470000000000005</t>
  </si>
  <si>
    <t>0.30620000000000003</t>
  </si>
  <si>
    <t>0.53690000000000004</t>
  </si>
  <si>
    <t>0.61970000000000003</t>
  </si>
  <si>
    <t>0.47599999999999998</t>
  </si>
  <si>
    <t>0.52449999999999997</t>
  </si>
  <si>
    <t>0.499</t>
  </si>
  <si>
    <t>0.53969999999999996</t>
  </si>
  <si>
    <t>0.31119999999999998</t>
  </si>
  <si>
    <t>0.4945</t>
  </si>
  <si>
    <t>0.3831</t>
  </si>
  <si>
    <t>0.34079999999999999</t>
  </si>
  <si>
    <t>0.33889999999999998</t>
  </si>
  <si>
    <t>0.34060000000000001</t>
  </si>
  <si>
    <t>0.35389999999999999</t>
  </si>
  <si>
    <t>0.309</t>
  </si>
  <si>
    <t>0.37359999999999999</t>
  </si>
  <si>
    <t>0.39939999999999998</t>
  </si>
  <si>
    <t>0.44169999999999998</t>
  </si>
  <si>
    <t>0.33129999999999998</t>
  </si>
  <si>
    <t>0.307</t>
  </si>
  <si>
    <t>0.45810000000000001</t>
  </si>
  <si>
    <t>0.36120000000000002</t>
  </si>
  <si>
    <t>0.33289999999999997</t>
  </si>
  <si>
    <t>0.38229999999999997</t>
  </si>
  <si>
    <t>0.2838</t>
  </si>
  <si>
    <t>0.31019999999999998</t>
  </si>
  <si>
    <t>0.51700000000000002</t>
  </si>
  <si>
    <t>0.51970000000000005</t>
  </si>
  <si>
    <t>0.43280000000000002</t>
  </si>
  <si>
    <t>0.4108</t>
  </si>
  <si>
    <t>0.49509999999999998</t>
  </si>
  <si>
    <t>0.39689999999999998</t>
  </si>
  <si>
    <t>0.42509999999999998</t>
  </si>
  <si>
    <t>0.38090000000000002</t>
  </si>
  <si>
    <t>0.4078</t>
  </si>
  <si>
    <t>0.3931</t>
  </si>
  <si>
    <t>0.36059999999999998</t>
  </si>
  <si>
    <t>0.33779999999999999</t>
  </si>
  <si>
    <t>0.33019999999999999</t>
  </si>
  <si>
    <t>0.33579999999999999</t>
  </si>
  <si>
    <t>0.37730000000000002</t>
  </si>
  <si>
    <t>0.54279999999999995</t>
  </si>
  <si>
    <t>0.73850000000000005</t>
  </si>
  <si>
    <t>0.53900000000000003</t>
  </si>
  <si>
    <t>0.54049999999999998</t>
  </si>
  <si>
    <t>0.51149999999999995</t>
  </si>
  <si>
    <t>0.52010000000000001</t>
  </si>
  <si>
    <t>0.5615</t>
  </si>
  <si>
    <t>0.71009999999999995</t>
  </si>
  <si>
    <t>0.52549999999999997</t>
  </si>
  <si>
    <t>0.49640000000000001</t>
  </si>
  <si>
    <t>0.4819</t>
  </si>
  <si>
    <t>0.4657</t>
  </si>
  <si>
    <t>0.30599999999999999</t>
  </si>
  <si>
    <t>0.49769999999999998</t>
  </si>
  <si>
    <t>0.40610000000000002</t>
  </si>
  <si>
    <t>0.37980000000000003</t>
  </si>
  <si>
    <t>0.37269999999999998</t>
  </si>
  <si>
    <t>0.37940000000000002</t>
  </si>
  <si>
    <t>0.33810000000000001</t>
  </si>
  <si>
    <t>0.3024</t>
  </si>
  <si>
    <t>0.50629999999999997</t>
  </si>
  <si>
    <t>0.3906</t>
  </si>
  <si>
    <t>0.37519999999999998</t>
  </si>
  <si>
    <t>0.38100000000000001</t>
  </si>
  <si>
    <t>0.3755</t>
  </si>
  <si>
    <t>0.36259999999999998</t>
  </si>
  <si>
    <t>0.30769999999999997</t>
  </si>
  <si>
    <t>0.53029999999999999</t>
  </si>
  <si>
    <t>0.61829999999999996</t>
  </si>
  <si>
    <t>0.48530000000000001</t>
  </si>
  <si>
    <t>0.58979999999999999</t>
  </si>
  <si>
    <t>0.57379999999999998</t>
  </si>
  <si>
    <t>0.56399999999999995</t>
  </si>
  <si>
    <t>0.57740000000000002</t>
  </si>
  <si>
    <t>0.4965</t>
  </si>
  <si>
    <t>0.39539999999999997</t>
  </si>
  <si>
    <t>0.4788</t>
  </si>
  <si>
    <t>0.55920000000000003</t>
  </si>
  <si>
    <t>0.55710000000000004</t>
  </si>
  <si>
    <t>0.55020000000000002</t>
  </si>
  <si>
    <t>0.35820000000000002</t>
  </si>
  <si>
    <t>0.50690000000000002</t>
  </si>
  <si>
    <t>0.4476</t>
  </si>
  <si>
    <t>0.49459999999999998</t>
  </si>
  <si>
    <t>0.46789999999999998</t>
  </si>
  <si>
    <t>0.4138</t>
  </si>
  <si>
    <t>0.3473</t>
  </si>
  <si>
    <t>0.54200000000000004</t>
  </si>
  <si>
    <t>0.69379999999999997</t>
  </si>
  <si>
    <t>0.50919999999999999</t>
  </si>
  <si>
    <t>0.48199999999999998</t>
  </si>
  <si>
    <t>0.43790000000000001</t>
  </si>
  <si>
    <t>0.43580000000000002</t>
  </si>
  <si>
    <t>0.41899999999999998</t>
  </si>
  <si>
    <t>0.31669999999999998</t>
  </si>
  <si>
    <t>0.51659999999999995</t>
  </si>
  <si>
    <t>0.41839999999999999</t>
  </si>
  <si>
    <t>0.41320000000000001</t>
  </si>
  <si>
    <t>0.37540000000000001</t>
  </si>
  <si>
    <t>0.37219999999999998</t>
  </si>
  <si>
    <t>0.37490000000000001</t>
  </si>
  <si>
    <t>0.53049999999999997</t>
  </si>
  <si>
    <t>0.32190000000000002</t>
  </si>
  <si>
    <t>0.50129999999999997</t>
  </si>
  <si>
    <t>0.52969999999999995</t>
  </si>
  <si>
    <t>0.42949999999999999</t>
  </si>
  <si>
    <t>0.46989999999999998</t>
  </si>
  <si>
    <t>0.44269999999999998</t>
  </si>
  <si>
    <t>0.45340000000000003</t>
  </si>
  <si>
    <t>0.32650000000000001</t>
  </si>
  <si>
    <t>0.42780000000000001</t>
  </si>
  <si>
    <t>0.60189999999999999</t>
  </si>
  <si>
    <t>0.53159999999999996</t>
  </si>
  <si>
    <t>0.5595</t>
  </si>
  <si>
    <t>0.60489999999999999</t>
  </si>
  <si>
    <t>0.59130000000000005</t>
  </si>
  <si>
    <t>0.60940000000000005</t>
  </si>
  <si>
    <t>0.43840000000000001</t>
  </si>
  <si>
    <t>0.61029999999999995</t>
  </si>
  <si>
    <t>0.626</t>
  </si>
  <si>
    <t>0.63270000000000004</t>
  </si>
  <si>
    <t>0.68440000000000001</t>
  </si>
  <si>
    <t>0.68279999999999996</t>
  </si>
  <si>
    <t>0.68620000000000003</t>
  </si>
  <si>
    <t>0.56740000000000002</t>
  </si>
  <si>
    <t>0.47239999999999999</t>
  </si>
  <si>
    <t>0.46839999999999998</t>
  </si>
  <si>
    <t>0.52049999999999996</t>
  </si>
  <si>
    <t>0.52480000000000004</t>
  </si>
  <si>
    <t>0.54520000000000002</t>
  </si>
  <si>
    <t>0.50260000000000005</t>
  </si>
  <si>
    <t>0.62309999999999999</t>
  </si>
  <si>
    <t>0.59570000000000001</t>
  </si>
  <si>
    <t>0.61939999999999995</t>
  </si>
  <si>
    <t>0.62570000000000003</t>
  </si>
  <si>
    <t>0.61419999999999997</t>
  </si>
  <si>
    <t>0.6331</t>
  </si>
  <si>
    <t>0.53069999999999995</t>
  </si>
  <si>
    <t>0.70530000000000004</t>
  </si>
  <si>
    <t>0.65759999999999996</t>
  </si>
  <si>
    <t>0.71020000000000005</t>
  </si>
  <si>
    <t>0.71789999999999998</t>
  </si>
  <si>
    <t>0.70920000000000005</t>
  </si>
  <si>
    <t>0.55089999999999995</t>
  </si>
  <si>
    <t>0.70299999999999996</t>
  </si>
  <si>
    <t>0.64680000000000004</t>
  </si>
  <si>
    <t>0.69579999999999997</t>
  </si>
  <si>
    <t>0.6966</t>
  </si>
  <si>
    <t>0.69130000000000003</t>
  </si>
  <si>
    <t>0.69259999999999999</t>
  </si>
  <si>
    <t>0.61060000000000003</t>
  </si>
  <si>
    <t>0.61539999999999995</t>
  </si>
  <si>
    <t>0.65129999999999999</t>
  </si>
  <si>
    <t>0.65410000000000001</t>
  </si>
  <si>
    <t>0.65769999999999995</t>
  </si>
  <si>
    <t>0.42530000000000001</t>
  </si>
  <si>
    <t>0.59799999999999998</t>
  </si>
  <si>
    <t>0.5373</t>
  </si>
  <si>
    <t>0.56759999999999999</t>
  </si>
  <si>
    <t>0.63560000000000005</t>
  </si>
  <si>
    <t>0.62990000000000002</t>
  </si>
  <si>
    <t>0.6351</t>
  </si>
  <si>
    <t>0.42080000000000001</t>
  </si>
  <si>
    <t>0.5716</t>
  </si>
  <si>
    <t>0.55769999999999997</t>
  </si>
  <si>
    <t>0.62280000000000002</t>
  </si>
  <si>
    <t>0.62849999999999995</t>
  </si>
  <si>
    <t>0.63980000000000004</t>
  </si>
  <si>
    <t>0.47070000000000001</t>
  </si>
  <si>
    <t>0.53139999999999998</t>
  </si>
  <si>
    <t>0.50900000000000001</t>
  </si>
  <si>
    <t>0.55479999999999996</t>
  </si>
  <si>
    <t>0.54359999999999997</t>
  </si>
  <si>
    <t>0.54920000000000002</t>
  </si>
  <si>
    <t>0.55349999999999999</t>
  </si>
  <si>
    <t>0.49890000000000001</t>
  </si>
  <si>
    <t>0.63280000000000003</t>
  </si>
  <si>
    <t>0.54900000000000004</t>
  </si>
  <si>
    <t>0.56479999999999997</t>
  </si>
  <si>
    <t>0.59970000000000001</t>
  </si>
  <si>
    <t>0.60809999999999997</t>
  </si>
  <si>
    <t>0.60709999999999997</t>
  </si>
  <si>
    <t>0.55300000000000005</t>
  </si>
  <si>
    <t>0.6845</t>
  </si>
  <si>
    <t>0.6583</t>
  </si>
  <si>
    <t>0.68459999999999999</t>
  </si>
  <si>
    <t>0.66879999999999995</t>
  </si>
  <si>
    <t>0.66979999999999995</t>
  </si>
  <si>
    <t>0.49180000000000001</t>
  </si>
  <si>
    <t>0.63370000000000004</t>
  </si>
  <si>
    <t>0.58340000000000003</t>
  </si>
  <si>
    <t>0.62560000000000004</t>
  </si>
  <si>
    <t>0.63729999999999998</t>
  </si>
  <si>
    <t>0.63590000000000002</t>
  </si>
  <si>
    <t>0.66110000000000002</t>
  </si>
  <si>
    <t>0.46400000000000002</t>
  </si>
  <si>
    <t>0.58199999999999996</t>
  </si>
  <si>
    <t>0.502</t>
  </si>
  <si>
    <t>0.5363</t>
  </si>
  <si>
    <t>0.54749999999999999</t>
  </si>
  <si>
    <t>0.54810000000000003</t>
  </si>
  <si>
    <t>0.48330000000000001</t>
  </si>
  <si>
    <t>0.48139999999999999</t>
  </si>
  <si>
    <t>0.58650000000000002</t>
  </si>
  <si>
    <t>0.58220000000000005</t>
  </si>
  <si>
    <t>0.6099</t>
  </si>
  <si>
    <t>0.34810000000000002</t>
  </si>
  <si>
    <t>0.53339999999999999</t>
  </si>
  <si>
    <t>0.54769999999999996</t>
  </si>
  <si>
    <t>0.42820000000000003</t>
  </si>
  <si>
    <t>0.39679999999999999</t>
  </si>
  <si>
    <t>0.40510000000000002</t>
  </si>
  <si>
    <t>0.4153</t>
  </si>
  <si>
    <t>0.52890000000000004</t>
  </si>
  <si>
    <t>0.42580000000000001</t>
  </si>
  <si>
    <t>0.52300000000000002</t>
  </si>
  <si>
    <t>0.52280000000000004</t>
  </si>
  <si>
    <t>0.53600000000000003</t>
  </si>
  <si>
    <t>0.42659999999999998</t>
  </si>
  <si>
    <t>0.4879</t>
  </si>
  <si>
    <t>0.38590000000000002</t>
  </si>
  <si>
    <t>0.38390000000000002</t>
  </si>
  <si>
    <t>0.3468</t>
  </si>
  <si>
    <t>0.44069999999999998</t>
  </si>
  <si>
    <t>0.49590000000000001</t>
  </si>
  <si>
    <t>0.50609999999999999</t>
  </si>
  <si>
    <t>0.5202</t>
  </si>
  <si>
    <t>0.40560000000000002</t>
  </si>
  <si>
    <t>0.43669999999999998</t>
  </si>
  <si>
    <t>0.44400000000000001</t>
  </si>
  <si>
    <t>0.47339999999999999</t>
  </si>
  <si>
    <t>0.47049999999999997</t>
  </si>
  <si>
    <t>0.4748</t>
  </si>
  <si>
    <t>0.33410000000000001</t>
  </si>
  <si>
    <t>0.40589999999999998</t>
  </si>
  <si>
    <t>0.43309999999999998</t>
  </si>
  <si>
    <t>0.37130000000000002</t>
  </si>
  <si>
    <t>0.38769999999999999</t>
  </si>
  <si>
    <t>0.37780000000000002</t>
  </si>
  <si>
    <t>0.4032</t>
  </si>
  <si>
    <t>0.42930000000000001</t>
  </si>
  <si>
    <t>0.52610000000000001</t>
  </si>
  <si>
    <t>0.43690000000000001</t>
  </si>
  <si>
    <t>0.48599999999999999</t>
  </si>
  <si>
    <t>0.49409999999999998</t>
  </si>
  <si>
    <t>0.51139999999999997</t>
  </si>
  <si>
    <t>0.38479999999999998</t>
  </si>
  <si>
    <t>0.4783</t>
  </si>
  <si>
    <t>0.39779999999999999</t>
  </si>
  <si>
    <t>0.44800000000000001</t>
  </si>
  <si>
    <t>0.47610000000000002</t>
  </si>
  <si>
    <t>0.47189999999999999</t>
  </si>
  <si>
    <t>0.3352</t>
  </si>
  <si>
    <t>0.34670000000000001</t>
  </si>
  <si>
    <t>0.40579999999999999</t>
  </si>
  <si>
    <t>0.42470000000000002</t>
  </si>
  <si>
    <t>0.36209999999999998</t>
  </si>
  <si>
    <t>0.46389999999999998</t>
  </si>
  <si>
    <t>0.40439999999999998</t>
  </si>
  <si>
    <t>0.40360000000000001</t>
  </si>
  <si>
    <t>0.4264</t>
  </si>
  <si>
    <t>0.40450000000000003</t>
  </si>
  <si>
    <t>0.44140000000000001</t>
  </si>
  <si>
    <t>0.44080000000000003</t>
  </si>
  <si>
    <t>0.49349999999999999</t>
  </si>
  <si>
    <t>0.42730000000000001</t>
  </si>
  <si>
    <t>0.36330000000000001</t>
  </si>
  <si>
    <t>0.376</t>
  </si>
  <si>
    <t>0.37690000000000001</t>
  </si>
  <si>
    <t>0.47060000000000002</t>
  </si>
  <si>
    <t>0.37440000000000001</t>
  </si>
  <si>
    <t>0.46489999999999998</t>
  </si>
  <si>
    <t>0.34300000000000003</t>
  </si>
  <si>
    <t>0.45760000000000001</t>
  </si>
  <si>
    <t>0.40550000000000003</t>
  </si>
  <si>
    <t>0.42499999999999999</t>
  </si>
  <si>
    <t>0.48010000000000003</t>
  </si>
  <si>
    <t>0.48680000000000001</t>
  </si>
  <si>
    <t>0.50390000000000001</t>
  </si>
  <si>
    <t>0.34660000000000002</t>
  </si>
  <si>
    <t>0.40789999999999998</t>
  </si>
  <si>
    <t>0.43259999999999998</t>
  </si>
  <si>
    <t>0.4395</t>
  </si>
  <si>
    <t>0.4708</t>
  </si>
  <si>
    <t>0.46679999999999999</t>
  </si>
  <si>
    <t>0.33429999999999999</t>
  </si>
  <si>
    <t>0.375</t>
  </si>
  <si>
    <t>0.34610000000000002</t>
  </si>
  <si>
    <t>0.36720000000000003</t>
  </si>
  <si>
    <t>0.37140000000000001</t>
  </si>
  <si>
    <t>0.36599999999999999</t>
  </si>
  <si>
    <t>0.4239</t>
  </si>
  <si>
    <t>0.45710000000000001</t>
  </si>
  <si>
    <t>0.42370000000000002</t>
  </si>
  <si>
    <t>0.35730000000000001</t>
  </si>
  <si>
    <t>0.45279999999999998</t>
  </si>
  <si>
    <t>0.38240000000000002</t>
  </si>
  <si>
    <t>0.36099999999999999</t>
  </si>
  <si>
    <t>0.37480000000000002</t>
  </si>
  <si>
    <t>0.39200000000000002</t>
  </si>
  <si>
    <t>0.41570000000000001</t>
  </si>
  <si>
    <t>0.37930000000000003</t>
  </si>
  <si>
    <t>0.42049999999999998</t>
  </si>
  <si>
    <t>0.41470000000000001</t>
  </si>
  <si>
    <t>0.43430000000000002</t>
  </si>
  <si>
    <t>0.4037</t>
  </si>
  <si>
    <t>0.36770000000000003</t>
  </si>
  <si>
    <t>0.39879999999999999</t>
  </si>
  <si>
    <t>0.41760000000000003</t>
  </si>
  <si>
    <t>0.4088</t>
  </si>
  <si>
    <t>0.4249</t>
  </si>
  <si>
    <t>0.40160000000000001</t>
  </si>
  <si>
    <t>0.40629999999999999</t>
  </si>
  <si>
    <t>0.43409999999999999</t>
  </si>
  <si>
    <t>0.43919999999999998</t>
  </si>
  <si>
    <t>0.46450000000000002</t>
  </si>
  <si>
    <t>0.27279999999999999</t>
  </si>
  <si>
    <t>0.35639999999999999</t>
  </si>
  <si>
    <t>0.29849999999999999</t>
  </si>
  <si>
    <t>0.3165</t>
  </si>
  <si>
    <t>0.36170000000000002</t>
  </si>
  <si>
    <t>0.36630000000000001</t>
  </si>
  <si>
    <t>0.3826</t>
  </si>
  <si>
    <t>0.36940000000000001</t>
  </si>
  <si>
    <t>0.37459999999999999</t>
  </si>
  <si>
    <t>0.39950000000000002</t>
  </si>
  <si>
    <t>0.3997</t>
  </si>
  <si>
    <t>0.25180000000000002</t>
  </si>
  <si>
    <t>0.26469999999999999</t>
  </si>
  <si>
    <t>0.38159999999999999</t>
  </si>
  <si>
    <t>0.34370000000000001</t>
  </si>
  <si>
    <t>0.33560000000000001</t>
  </si>
  <si>
    <t>0.32419999999999999</t>
  </si>
  <si>
    <t>0.31730000000000003</t>
  </si>
  <si>
    <t>0.33150000000000002</t>
  </si>
  <si>
    <t>0.30830000000000002</t>
  </si>
  <si>
    <t>0.34229999999999999</t>
  </si>
  <si>
    <t>0.33939999999999998</t>
  </si>
  <si>
    <t>0.25059999999999999</t>
  </si>
  <si>
    <t>0.3044</t>
  </si>
  <si>
    <t>0.29549999999999998</t>
  </si>
  <si>
    <t>0.29339999999999999</t>
  </si>
  <si>
    <t>0.30819999999999997</t>
  </si>
  <si>
    <t>0.248</t>
  </si>
  <si>
    <t>0.33679999999999999</t>
  </si>
  <si>
    <t>0.34360000000000002</t>
  </si>
  <si>
    <t>0.34910000000000002</t>
  </si>
  <si>
    <t>0.32729999999999998</t>
  </si>
  <si>
    <t>0.34260000000000002</t>
  </si>
  <si>
    <t>0.34889999999999999</t>
  </si>
  <si>
    <t>0.3548</t>
  </si>
  <si>
    <t>0.29449999999999998</t>
  </si>
  <si>
    <t>0.28079999999999999</t>
  </si>
  <si>
    <t>0.28120000000000001</t>
  </si>
  <si>
    <t>0.27910000000000001</t>
  </si>
  <si>
    <t>0.21179999999999999</t>
  </si>
  <si>
    <t>0.26179999999999998</t>
  </si>
  <si>
    <t>0.29620000000000002</t>
  </si>
  <si>
    <t>0.2828</t>
  </si>
  <si>
    <t>0.29599999999999999</t>
  </si>
  <si>
    <t>0.2099</t>
  </si>
  <si>
    <t>0.2276</t>
  </si>
  <si>
    <t>0.28499999999999998</t>
  </si>
  <si>
    <t>0.32040000000000002</t>
  </si>
  <si>
    <t>0.26860000000000001</t>
  </si>
  <si>
    <t>0.24909999999999999</t>
  </si>
  <si>
    <t>0.2261</t>
  </si>
  <si>
    <t>0.32579999999999998</t>
  </si>
  <si>
    <t>0.25669999999999998</t>
  </si>
  <si>
    <t>0.29470000000000002</t>
  </si>
  <si>
    <t>8.5800000000000001E-2</t>
  </si>
  <si>
    <t>0.3029</t>
  </si>
  <si>
    <t>0.33329999999999999</t>
  </si>
  <si>
    <t>0.33529999999999999</t>
  </si>
  <si>
    <t>8.6099999999999996E-2</t>
  </si>
  <si>
    <t>0.38019999999999998</t>
  </si>
  <si>
    <t>0.37169999999999997</t>
  </si>
  <si>
    <t>9.2399999999999996E-2</t>
  </si>
  <si>
    <t>0.38719999999999999</t>
  </si>
  <si>
    <t>0.32090000000000002</t>
  </si>
  <si>
    <t>0.30520000000000003</t>
  </si>
  <si>
    <t>7.7700000000000005E-2</t>
  </si>
  <si>
    <t>0.2354</t>
  </si>
  <si>
    <t>0.35560000000000003</t>
  </si>
  <si>
    <t>0.3115</t>
  </si>
  <si>
    <t>0.28170000000000001</t>
  </si>
  <si>
    <t>0.29049999999999998</t>
  </si>
  <si>
    <t>0.10150000000000001</t>
  </si>
  <si>
    <t>0.3891</t>
  </si>
  <si>
    <t>0.35339999999999999</t>
  </si>
  <si>
    <t>0.313</t>
  </si>
  <si>
    <t>0.34870000000000001</t>
  </si>
  <si>
    <t>0.3493</t>
  </si>
  <si>
    <t>0.2697</t>
  </si>
  <si>
    <t>0.3569</t>
  </si>
  <si>
    <t>0.38429999999999997</t>
  </si>
  <si>
    <t>0.37080000000000002</t>
  </si>
  <si>
    <t>0.37230000000000002</t>
  </si>
  <si>
    <t>0.37569999999999998</t>
  </si>
  <si>
    <t>0.26190000000000002</t>
  </si>
  <si>
    <t>0.32440000000000002</t>
  </si>
  <si>
    <t>0.32329999999999998</t>
  </si>
  <si>
    <t>0.33389999999999997</t>
  </si>
  <si>
    <t>0.33989999999999998</t>
  </si>
  <si>
    <t>0.31209999999999999</t>
  </si>
  <si>
    <t>0.32740000000000002</t>
  </si>
  <si>
    <t>0.31640000000000001</t>
  </si>
  <si>
    <t>0.2296</t>
  </si>
  <si>
    <t>0.29020000000000001</t>
  </si>
  <si>
    <t>0.36859999999999998</t>
  </si>
  <si>
    <t>0.28599999999999998</t>
  </si>
  <si>
    <t>0.29759999999999998</t>
  </si>
  <si>
    <t>0.28210000000000002</t>
  </si>
  <si>
    <t>0.39169999999999999</t>
  </si>
  <si>
    <t>0.36580000000000001</t>
  </si>
  <si>
    <t>0.35630000000000001</t>
  </si>
  <si>
    <t>0.35749999999999998</t>
  </si>
  <si>
    <t>0.31719999999999998</t>
  </si>
  <si>
    <t>0.29520000000000002</t>
  </si>
  <si>
    <t>0.34949999999999998</t>
  </si>
  <si>
    <t>0.32469999999999999</t>
  </si>
  <si>
    <t>0.34050000000000002</t>
  </si>
  <si>
    <t>0.35439999999999999</t>
  </si>
  <si>
    <t>0.3851</t>
  </si>
  <si>
    <t>0.40239999999999998</t>
  </si>
  <si>
    <t>0.36520000000000002</t>
  </si>
  <si>
    <t>0.34200000000000003</t>
  </si>
  <si>
    <t>0.38929999999999998</t>
  </si>
  <si>
    <t>0.25969999999999999</t>
  </si>
  <si>
    <t>0.34849999999999998</t>
  </si>
  <si>
    <t>0.30509999999999998</t>
  </si>
  <si>
    <t>0.36840000000000001</t>
  </si>
  <si>
    <t>0.37609999999999999</t>
  </si>
  <si>
    <t>0.37869999999999998</t>
  </si>
  <si>
    <t>0.38550000000000001</t>
  </si>
  <si>
    <t>0.37109999999999999</t>
  </si>
  <si>
    <t>0.26729999999999998</t>
  </si>
  <si>
    <t>0.27489999999999998</t>
  </si>
  <si>
    <t>0.36430000000000001</t>
  </si>
  <si>
    <t>0.37759999999999999</t>
  </si>
  <si>
    <t>8.9499999999999996E-2</t>
  </si>
  <si>
    <t>0.30859999999999999</t>
  </si>
  <si>
    <t>0.32690000000000002</t>
  </si>
  <si>
    <t>0.3594</t>
  </si>
  <si>
    <t>0.34960000000000002</t>
  </si>
  <si>
    <t>0.34470000000000001</t>
  </si>
  <si>
    <t>9.2799999999999994E-2</t>
  </si>
  <si>
    <t>0.2084</t>
  </si>
  <si>
    <t>0.29360000000000003</t>
  </si>
  <si>
    <t>0.32050000000000001</t>
  </si>
  <si>
    <t>0.2823</t>
  </si>
  <si>
    <t>0.25019999999999998</t>
  </si>
  <si>
    <t>0.25850000000000001</t>
  </si>
  <si>
    <t>7.4300000000000005E-2</t>
  </si>
  <si>
    <t>0.2389</t>
  </si>
  <si>
    <t>0.28549999999999998</t>
  </si>
  <si>
    <t>9.69E-2</t>
  </si>
  <si>
    <t>0.2019</t>
  </si>
  <si>
    <t>0.36149999999999999</t>
  </si>
  <si>
    <t>0.30869999999999997</t>
  </si>
  <si>
    <t>0.32600000000000001</t>
  </si>
  <si>
    <t>0.32629999999999998</t>
  </si>
  <si>
    <t>0.33040000000000003</t>
  </si>
  <si>
    <t>0.36009999999999998</t>
  </si>
  <si>
    <t>0.3427</t>
  </si>
  <si>
    <t>0.37019999999999997</t>
  </si>
  <si>
    <t>0.33760000000000001</t>
  </si>
  <si>
    <t>0.33750000000000002</t>
  </si>
  <si>
    <t>0.35110000000000002</t>
  </si>
  <si>
    <t>0.1981</t>
  </si>
  <si>
    <t>0.2707</t>
  </si>
  <si>
    <t>0.28960000000000002</t>
  </si>
  <si>
    <t>0.20949999999999999</t>
  </si>
  <si>
    <t>0.32750000000000001</t>
  </si>
  <si>
    <t>0.32369999999999999</t>
  </si>
  <si>
    <t>0.3296</t>
  </si>
  <si>
    <t>0.32569999999999999</t>
  </si>
  <si>
    <t>0.2969</t>
  </si>
  <si>
    <t>0.2235</t>
  </si>
  <si>
    <t>0.2611</t>
  </si>
  <si>
    <t>0.23019999999999999</t>
  </si>
  <si>
    <t>0.30299999999999999</t>
  </si>
  <si>
    <t>0.2782</t>
  </si>
  <si>
    <t>0.217</t>
  </si>
  <si>
    <t>0.31030000000000002</t>
  </si>
  <si>
    <t>0.2641</t>
  </si>
  <si>
    <t>0.28989999999999999</t>
  </si>
  <si>
    <t>0.29899999999999999</t>
  </si>
  <si>
    <t>0.311</t>
  </si>
  <si>
    <t>0.33250000000000002</t>
  </si>
  <si>
    <t>0.33729999999999999</t>
  </si>
  <si>
    <t>0.34549999999999997</t>
  </si>
  <si>
    <t>0.3639</t>
  </si>
  <si>
    <t>0.36570000000000003</t>
  </si>
  <si>
    <t>0.38109999999999999</t>
  </si>
  <si>
    <t>0.35220000000000001</t>
  </si>
  <si>
    <t>8.4000000000000005E-2</t>
  </si>
  <si>
    <t>0.3735</t>
  </si>
  <si>
    <t>0.29830000000000001</t>
  </si>
  <si>
    <t>8.4599999999999995E-2</t>
  </si>
  <si>
    <t>0.29170000000000001</t>
  </si>
  <si>
    <t>0.34160000000000001</t>
  </si>
  <si>
    <t>0.20649999999999999</t>
  </si>
  <si>
    <t>0.29239999999999999</t>
  </si>
  <si>
    <t>0.32200000000000001</t>
  </si>
  <si>
    <t>6.9900000000000004E-2</t>
  </si>
  <si>
    <t>0.34739999999999999</t>
  </si>
  <si>
    <t>9.1700000000000004E-2</t>
  </si>
  <si>
    <t>0.35849999999999999</t>
  </si>
  <si>
    <t>0.32429999999999998</t>
  </si>
  <si>
    <t>0.33160000000000001</t>
  </si>
  <si>
    <t>0.34339999999999998</t>
  </si>
  <si>
    <t>0.23849999999999999</t>
  </si>
  <si>
    <t>0.31319999999999998</t>
  </si>
  <si>
    <t>0.31490000000000001</t>
  </si>
  <si>
    <t>0.24299999999999999</t>
  </si>
  <si>
    <t>0.21340000000000001</t>
  </si>
  <si>
    <t>0.33600000000000002</t>
  </si>
  <si>
    <t>0.35460000000000003</t>
  </si>
  <si>
    <t>0.32640000000000002</t>
  </si>
  <si>
    <t>0.34139999999999998</t>
  </si>
  <si>
    <t>0.33239999999999997</t>
  </si>
  <si>
    <t>0.34189999999999998</t>
  </si>
  <si>
    <t>0.34329999999999999</t>
  </si>
  <si>
    <t>0.1847</t>
  </si>
  <si>
    <t>0.24990000000000001</t>
  </si>
  <si>
    <t>0.22159999999999999</t>
  </si>
  <si>
    <t>0.35520000000000002</t>
  </si>
  <si>
    <t>0.26490000000000002</t>
  </si>
  <si>
    <t>0.2848</t>
  </si>
  <si>
    <t>0.27960000000000002</t>
  </si>
  <si>
    <t>0.30249999999999999</t>
  </si>
  <si>
    <t>0.2452</t>
  </si>
  <si>
    <t>0.20449999999999999</t>
  </si>
  <si>
    <t>0.27900000000000003</t>
  </si>
  <si>
    <t>0.27110000000000001</t>
  </si>
  <si>
    <t>0.25929999999999997</t>
  </si>
  <si>
    <t>0.35370000000000001</t>
  </si>
  <si>
    <t>0.35549999999999998</t>
  </si>
  <si>
    <t>0.27210000000000001</t>
  </si>
  <si>
    <t>0.2177</t>
  </si>
  <si>
    <t>0.31879999999999997</t>
  </si>
  <si>
    <t>0.29809999999999998</t>
  </si>
  <si>
    <t>0.26169999999999999</t>
  </si>
  <si>
    <t>0.35659999999999997</t>
  </si>
  <si>
    <t>0.34429999999999999</t>
  </si>
  <si>
    <t>0.25840000000000002</t>
  </si>
  <si>
    <t>0.3085</t>
  </si>
  <si>
    <t>0.33400000000000002</t>
  </si>
  <si>
    <t>0.31580000000000003</t>
  </si>
  <si>
    <t>0.33879999999999999</t>
  </si>
  <si>
    <t>8.8099999999999998E-2</t>
  </si>
  <si>
    <t>0.34899999999999998</t>
  </si>
  <si>
    <t>0.2883</t>
  </si>
  <si>
    <t>0.2954</t>
  </si>
  <si>
    <t>0.29370000000000002</t>
  </si>
  <si>
    <t>0.32679999999999998</t>
  </si>
  <si>
    <t>0.31840000000000002</t>
  </si>
  <si>
    <t>0.31330000000000002</t>
  </si>
  <si>
    <t>8.6699999999999999E-2</t>
  </si>
  <si>
    <t>0.27560000000000001</t>
  </si>
  <si>
    <t>0.28839999999999999</t>
  </si>
  <si>
    <t>0.24560000000000001</t>
  </si>
  <si>
    <t>0.22689999999999999</t>
  </si>
  <si>
    <t>7.0199999999999999E-2</t>
  </si>
  <si>
    <t>0.22409999999999999</t>
  </si>
  <si>
    <t>0.25140000000000001</t>
  </si>
  <si>
    <t>9.6799999999999997E-2</t>
  </si>
  <si>
    <t>0.20039999999999999</t>
  </si>
  <si>
    <t>0.33550000000000002</t>
  </si>
  <si>
    <t>0.21240000000000001</t>
  </si>
  <si>
    <t>0.2339</t>
  </si>
  <si>
    <t>0.25480000000000003</t>
  </si>
  <si>
    <t>0.27710000000000001</t>
  </si>
  <si>
    <t>0.18049999999999999</t>
  </si>
  <si>
    <t>0.24099999999999999</t>
  </si>
  <si>
    <t>0.23130000000000001</t>
  </si>
  <si>
    <t>0.25950000000000001</t>
  </si>
  <si>
    <t>0.2034</t>
  </si>
  <si>
    <t>0.29499999999999998</t>
  </si>
  <si>
    <t>0.29380000000000001</t>
  </si>
  <si>
    <t>0.1966</t>
  </si>
  <si>
    <t>0.26290000000000002</t>
  </si>
  <si>
    <t>0.25900000000000001</t>
  </si>
  <si>
    <t>0.26519999999999999</t>
  </si>
  <si>
    <t>0.2059</t>
  </si>
  <si>
    <t>0.20050000000000001</t>
  </si>
  <si>
    <t>0.28689999999999999</t>
  </si>
  <si>
    <t>0.2311</t>
  </si>
  <si>
    <t>0.22819999999999999</t>
  </si>
  <si>
    <t>0.19850000000000001</t>
  </si>
  <si>
    <t>0.3054</t>
  </si>
  <si>
    <t>0.25309999999999999</t>
  </si>
  <si>
    <t>0.255</t>
  </si>
  <si>
    <t>0.26919999999999999</t>
  </si>
  <si>
    <t>0.2606</t>
  </si>
  <si>
    <t>0.21490000000000001</t>
  </si>
  <si>
    <t>0.22600000000000001</t>
  </si>
  <si>
    <t>0.23769999999999999</t>
  </si>
  <si>
    <t>0.26869999999999999</t>
  </si>
  <si>
    <t>0.20810000000000001</t>
  </si>
  <si>
    <t>0.27410000000000001</t>
  </si>
  <si>
    <t>8.7400000000000005E-2</t>
  </si>
  <si>
    <t>0.31409999999999999</t>
  </si>
  <si>
    <t>0.30890000000000001</t>
  </si>
  <si>
    <t>0.3039</t>
  </si>
  <si>
    <t>8.8200000000000001E-2</t>
  </si>
  <si>
    <t>0.18720000000000001</t>
  </si>
  <si>
    <t>0.26850000000000002</t>
  </si>
  <si>
    <t>0.21609999999999999</t>
  </si>
  <si>
    <t>0.22289999999999999</t>
  </si>
  <si>
    <t>0.22239999999999999</t>
  </si>
  <si>
    <t>0.31059999999999999</t>
  </si>
  <si>
    <t>0.25240000000000001</t>
  </si>
  <si>
    <t>9.9000000000000005E-2</t>
  </si>
  <si>
    <t>0.26629999999999998</t>
  </si>
  <si>
    <t>0.25280000000000002</t>
  </si>
  <si>
    <t>0.19739999999999999</t>
  </si>
  <si>
    <t>0.26379999999999998</t>
  </si>
  <si>
    <t>0.2356</t>
  </si>
  <si>
    <t>0.20030000000000001</t>
  </si>
  <si>
    <t>0.23680000000000001</t>
  </si>
  <si>
    <t>0.20780000000000001</t>
  </si>
  <si>
    <t>0.2016</t>
  </si>
  <si>
    <t>0.26219999999999999</t>
  </si>
  <si>
    <t>0.1774</t>
  </si>
  <si>
    <t>0.22589999999999999</t>
  </si>
  <si>
    <t>0.2271</t>
  </si>
  <si>
    <t>0.2243</t>
  </si>
  <si>
    <t>0.21410000000000001</t>
  </si>
  <si>
    <t>0.24709999999999999</t>
  </si>
  <si>
    <t>0.1895</t>
  </si>
  <si>
    <t>0.2097</t>
  </si>
  <si>
    <t>0.1792</t>
  </si>
  <si>
    <t>0.252</t>
  </si>
  <si>
    <t>0.20680000000000001</t>
  </si>
  <si>
    <t>0.22009999999999999</t>
  </si>
  <si>
    <t>0.18410000000000001</t>
  </si>
  <si>
    <t>0.31309999999999999</t>
  </si>
  <si>
    <t>0.253</t>
  </si>
  <si>
    <t>9.7500000000000003E-2</t>
  </si>
  <si>
    <t>0.1326</t>
  </si>
  <si>
    <t>0.1452</t>
  </si>
  <si>
    <t>0.1298</t>
  </si>
  <si>
    <t>8.6599999999999996E-2</t>
  </si>
  <si>
    <t>0.15790000000000001</t>
  </si>
  <si>
    <t>0.1235</t>
  </si>
  <si>
    <t>0.14510000000000001</t>
  </si>
  <si>
    <t>0.1454</t>
  </si>
  <si>
    <t>9.5100000000000004E-2</t>
  </si>
  <si>
    <t>0.16250000000000001</t>
  </si>
  <si>
    <t>0.1376</t>
  </si>
  <si>
    <t>8.4099999999999994E-2</t>
  </si>
  <si>
    <t>0.14860000000000001</t>
  </si>
  <si>
    <t>0.15670000000000001</t>
  </si>
  <si>
    <t>0.14829999999999999</t>
  </si>
  <si>
    <t>0.16400000000000001</t>
  </si>
  <si>
    <t>0.1036</t>
  </si>
  <si>
    <t>0.1525</t>
  </si>
  <si>
    <t>0.123</t>
  </si>
  <si>
    <t>0.1111</t>
  </si>
  <si>
    <t>0.1295</t>
  </si>
  <si>
    <t>0.12330000000000001</t>
  </si>
  <si>
    <t>0.12180000000000001</t>
  </si>
  <si>
    <t>0.1188</t>
  </si>
  <si>
    <t>0.1227</t>
  </si>
  <si>
    <t>0.10440000000000001</t>
  </si>
  <si>
    <t>9.2899999999999996E-2</t>
  </si>
  <si>
    <t>0.1608</t>
  </si>
  <si>
    <t>0.16009999999999999</t>
  </si>
  <si>
    <t>0.13250000000000001</t>
  </si>
  <si>
    <t>8.8800000000000004E-2</t>
  </si>
  <si>
    <t>0.15620000000000001</t>
  </si>
  <si>
    <t>0.16109999999999999</t>
  </si>
  <si>
    <t>0.1192</t>
  </si>
  <si>
    <t>0.15890000000000001</t>
  </si>
  <si>
    <t>0.1489</t>
  </si>
  <si>
    <t>0.10290000000000001</t>
  </si>
  <si>
    <t>0.1416</t>
  </si>
  <si>
    <t>0.14630000000000001</t>
  </si>
  <si>
    <t>0.14180000000000001</t>
  </si>
  <si>
    <t>0.15210000000000001</t>
  </si>
  <si>
    <t>0.15440000000000001</t>
  </si>
  <si>
    <t>0.1178</t>
  </si>
  <si>
    <t>8.5099999999999995E-2</t>
  </si>
  <si>
    <t>0.1278</t>
  </si>
  <si>
    <t>0.13159999999999999</t>
  </si>
  <si>
    <t>0.13669999999999999</t>
  </si>
  <si>
    <t>0.1424</t>
  </si>
  <si>
    <t>0.1434</t>
  </si>
  <si>
    <t>9.4399999999999998E-2</t>
  </si>
  <si>
    <t>0.16309999999999999</t>
  </si>
  <si>
    <t>0.1492</t>
  </si>
  <si>
    <t>0.15989999999999999</t>
  </si>
  <si>
    <t>0.15509999999999999</t>
  </si>
  <si>
    <t>0.13439999999999999</t>
  </si>
  <si>
    <t>0.15179999999999999</t>
  </si>
  <si>
    <t>0.15820000000000001</t>
  </si>
  <si>
    <t>0.16689999999999999</t>
  </si>
  <si>
    <t>0.16800000000000001</t>
  </si>
  <si>
    <t>0.1681</t>
  </si>
  <si>
    <t>0.14360000000000001</t>
  </si>
  <si>
    <t>0.16489999999999999</t>
  </si>
  <si>
    <t>0.157</t>
  </si>
  <si>
    <t>0.16389999999999999</t>
  </si>
  <si>
    <t>0.16639999999999999</t>
  </si>
  <si>
    <t>0.16889999999999999</t>
  </si>
  <si>
    <t>0.1048</t>
  </si>
  <si>
    <t>0.1555</t>
  </si>
  <si>
    <t>0.1588</t>
  </si>
  <si>
    <t>0.12230000000000001</t>
  </si>
  <si>
    <t>0.1176</t>
  </si>
  <si>
    <t>0.11020000000000001</t>
  </si>
  <si>
    <t>0.1051</t>
  </si>
  <si>
    <t>0.1321</t>
  </si>
  <si>
    <t>0.13109999999999999</t>
  </si>
  <si>
    <t>0.13850000000000001</t>
  </si>
  <si>
    <t>0.13650000000000001</t>
  </si>
  <si>
    <t>0.1356</t>
  </si>
  <si>
    <t>0.125</t>
  </si>
  <si>
    <t>0.1202</t>
  </si>
  <si>
    <t>0.13089999999999999</t>
  </si>
  <si>
    <t>0.12820000000000001</t>
  </si>
  <si>
    <t>0.1116</t>
  </si>
  <si>
    <t>0.13009999999999999</t>
  </si>
  <si>
    <t>0.1305</t>
  </si>
  <si>
    <t>0.1293</t>
  </si>
  <si>
    <t>0.1288</t>
  </si>
  <si>
    <t>9.2200000000000004E-2</t>
  </si>
  <si>
    <t>0.16189999999999999</t>
  </si>
  <si>
    <t>0.16170000000000001</t>
  </si>
  <si>
    <t>0.14410000000000001</t>
  </si>
  <si>
    <t>0.1583</t>
  </si>
  <si>
    <t>0.1308</t>
  </si>
  <si>
    <t>8.7800000000000003E-2</t>
  </si>
  <si>
    <t>0.15759999999999999</t>
  </si>
  <si>
    <t>0.15090000000000001</t>
  </si>
  <si>
    <t>0.15959999999999999</t>
  </si>
  <si>
    <t>0.1661</t>
  </si>
  <si>
    <t>0.1651</t>
  </si>
  <si>
    <t>0.19939999999999999</t>
  </si>
  <si>
    <t>0.17419999999999999</t>
  </si>
  <si>
    <t>0.19020000000000001</t>
  </si>
  <si>
    <t>0.18110000000000001</t>
  </si>
  <si>
    <t>0.18809999999999999</t>
  </si>
  <si>
    <t>0.17610000000000001</t>
  </si>
  <si>
    <t>0.18129999999999999</t>
  </si>
  <si>
    <t>0.19170000000000001</t>
  </si>
  <si>
    <t>0.1835</t>
  </si>
  <si>
    <t>0.18779999999999999</t>
  </si>
  <si>
    <t>0.18890000000000001</t>
  </si>
  <si>
    <t>0.1474</t>
  </si>
  <si>
    <t>0.18160000000000001</t>
  </si>
  <si>
    <t>0.17649999999999999</t>
  </si>
  <si>
    <t>0.1676</t>
  </si>
  <si>
    <t>0.17480000000000001</t>
  </si>
  <si>
    <t>0.1827</t>
  </si>
  <si>
    <t>0.16239999999999999</t>
  </si>
  <si>
    <t>0.1115</t>
  </si>
  <si>
    <t>0.1699</t>
  </si>
  <si>
    <t>0.16159999999999999</t>
  </si>
  <si>
    <t>0.1832</t>
  </si>
  <si>
    <t>0.108</t>
  </si>
  <si>
    <t>0.18290000000000001</t>
  </si>
  <si>
    <t>0.15809999999999999</t>
  </si>
  <si>
    <t>0.18440000000000001</t>
  </si>
  <si>
    <t>0.17580000000000001</t>
  </si>
  <si>
    <t>0.18490000000000001</t>
  </si>
  <si>
    <t>0.15340000000000001</t>
  </si>
  <si>
    <t>0.1515</t>
  </si>
  <si>
    <t>0.1787</t>
  </si>
  <si>
    <t>0.1865</t>
  </si>
  <si>
    <t>0.1744</t>
  </si>
  <si>
    <t>0.1983</t>
  </si>
  <si>
    <t>0.1961</t>
  </si>
  <si>
    <t>0.18959999999999999</t>
  </si>
  <si>
    <t>0.18429999999999999</t>
  </si>
  <si>
    <t>0.2671</t>
  </si>
  <si>
    <t>0.15690000000000001</t>
  </si>
  <si>
    <t>0.26200000000000001</t>
  </si>
  <si>
    <t>0.26040000000000002</t>
  </si>
  <si>
    <t>0.18260000000000001</t>
  </si>
  <si>
    <t>0.23649999999999999</t>
  </si>
  <si>
    <t>0.26369999999999999</t>
  </si>
  <si>
    <t>0.24329999999999999</t>
  </si>
  <si>
    <t>0.247</t>
  </si>
  <si>
    <t>0.26790000000000003</t>
  </si>
  <si>
    <t>0.1522</t>
  </si>
  <si>
    <t>0.25009999999999999</t>
  </si>
  <si>
    <t>0.2888</t>
  </si>
  <si>
    <t>0.25869999999999999</t>
  </si>
  <si>
    <t>0.2238</t>
  </si>
  <si>
    <t>0.2445</t>
  </si>
  <si>
    <t>0.27129999999999999</t>
  </si>
  <si>
    <t>0.28570000000000001</t>
  </si>
  <si>
    <t>0.1933</t>
  </si>
  <si>
    <t>0.30230000000000001</t>
  </si>
  <si>
    <t>0.3231</t>
  </si>
  <si>
    <t>0.17019999999999999</t>
  </si>
  <si>
    <t>0.29970000000000002</t>
  </si>
  <si>
    <t>8.1000000000000003E-2</t>
  </si>
  <si>
    <t>0.28470000000000001</t>
  </si>
  <si>
    <t>0.2898</t>
  </si>
  <si>
    <t>0.17430000000000001</t>
  </si>
  <si>
    <t>0.21479999999999999</t>
  </si>
  <si>
    <t>0.26960000000000001</t>
  </si>
  <si>
    <t>0.18479999999999999</t>
  </si>
  <si>
    <t>0.24979999999999999</t>
  </si>
  <si>
    <t>0.25700000000000001</t>
  </si>
  <si>
    <t>0.30630000000000002</t>
  </si>
  <si>
    <t>5.6599999999999998E-2</t>
  </si>
  <si>
    <t>0.32100000000000001</t>
  </si>
  <si>
    <t>0.32019999999999998</t>
  </si>
  <si>
    <t>0.19539999999999999</t>
  </si>
  <si>
    <t>0.2535</t>
  </si>
  <si>
    <t>0.27229999999999999</t>
  </si>
  <si>
    <t>0.2172</t>
  </si>
  <si>
    <t>0.22939999999999999</t>
  </si>
  <si>
    <t>0.1391</t>
  </si>
  <si>
    <t>0.13689999999999999</t>
  </si>
  <si>
    <t>0.22320000000000001</t>
  </si>
  <si>
    <t>0.23080000000000001</t>
  </si>
  <si>
    <t>0.1719</t>
  </si>
  <si>
    <t>0.14280000000000001</t>
  </si>
  <si>
    <t>0.20910000000000001</t>
  </si>
  <si>
    <t>0.2455</t>
  </si>
  <si>
    <t>0.2384</t>
  </si>
  <si>
    <t>0.2306</t>
  </si>
  <si>
    <t>0.2316</t>
  </si>
  <si>
    <t>0.16370000000000001</t>
  </si>
  <si>
    <t>0.222</t>
  </si>
  <si>
    <t>0.17230000000000001</t>
  </si>
  <si>
    <t>0.21110000000000001</t>
  </si>
  <si>
    <t>0.28360000000000002</t>
  </si>
  <si>
    <t>0.27829999999999999</t>
  </si>
  <si>
    <t>0.23369999999999999</t>
  </si>
  <si>
    <t>0.21299999999999999</t>
  </si>
  <si>
    <t>0.25679999999999997</t>
  </si>
  <si>
    <t>0.25530000000000003</t>
  </si>
  <si>
    <t>0.2364</t>
  </si>
  <si>
    <t>0.21740000000000001</t>
  </si>
  <si>
    <t>0.1845</t>
  </si>
  <si>
    <t>0.16930000000000001</t>
  </si>
  <si>
    <t>0.26400000000000001</t>
  </si>
  <si>
    <t>0.19869999999999999</t>
  </si>
  <si>
    <t>0.2094</t>
  </si>
  <si>
    <t>0.22919999999999999</t>
  </si>
  <si>
    <t>0.2263</t>
  </si>
  <si>
    <t>0.22770000000000001</t>
  </si>
  <si>
    <t>0.20280000000000001</t>
  </si>
  <si>
    <t>0.21440000000000001</t>
  </si>
  <si>
    <t>0.23269999999999999</t>
  </si>
  <si>
    <t>0.14499999999999999</t>
  </si>
  <si>
    <t>0.18740000000000001</t>
  </si>
  <si>
    <t>0.1714</t>
  </si>
  <si>
    <t>0.15590000000000001</t>
  </si>
  <si>
    <t>0.19209999999999999</t>
  </si>
  <si>
    <t>0.19070000000000001</t>
  </si>
  <si>
    <t>0.19370000000000001</t>
  </si>
  <si>
    <t>0.1978</t>
  </si>
  <si>
    <t>0.11210000000000001</t>
  </si>
  <si>
    <t>0.1575</t>
  </si>
  <si>
    <t>0.1203</t>
  </si>
  <si>
    <t>0.16950000000000001</t>
  </si>
  <si>
    <t>0.17560000000000001</t>
  </si>
  <si>
    <t>0.1762</t>
  </si>
  <si>
    <t>0.18859999999999999</t>
  </si>
  <si>
    <t>0.114</t>
  </si>
  <si>
    <t>0.27550000000000002</t>
  </si>
  <si>
    <t>0.2732</t>
  </si>
  <si>
    <t>3.27E-2</t>
  </si>
  <si>
    <t>0.31480000000000002</t>
  </si>
  <si>
    <t>0.31530000000000002</t>
  </si>
  <si>
    <t>1.4E-2</t>
  </si>
  <si>
    <t>0.1062</t>
  </si>
  <si>
    <t>0.2928</t>
  </si>
  <si>
    <t>0.28649999999999998</t>
  </si>
  <si>
    <t>0.30669999999999997</t>
  </si>
  <si>
    <t>0.1268</t>
  </si>
  <si>
    <t>0.2409</t>
  </si>
  <si>
    <t>0.23250000000000001</t>
  </si>
  <si>
    <t>0.23619999999999999</t>
  </si>
  <si>
    <t>0.12479999999999999</t>
  </si>
  <si>
    <t>0.10630000000000001</t>
  </si>
  <si>
    <t>0.11509999999999999</t>
  </si>
  <si>
    <t>0.25030000000000002</t>
  </si>
  <si>
    <t>0.2545</t>
  </si>
  <si>
    <t>0.11899999999999999</t>
  </si>
  <si>
    <t>0.24149999999999999</t>
  </si>
  <si>
    <t>0.2374</t>
  </si>
  <si>
    <t>0.23150000000000001</t>
  </si>
  <si>
    <t>0.1157</t>
  </si>
  <si>
    <t>0.1226</t>
  </si>
  <si>
    <t>0.22140000000000001</t>
  </si>
  <si>
    <t>0.2402</t>
  </si>
  <si>
    <t>0.2404</t>
  </si>
  <si>
    <t>0.2394</t>
  </si>
  <si>
    <t>0.2185</t>
  </si>
  <si>
    <t>0.47920000000000001</t>
  </si>
  <si>
    <t>0.14169999999999999</t>
  </si>
  <si>
    <t>2.4799999999999999E-2</t>
  </si>
  <si>
    <t>0.52959999999999996</t>
  </si>
  <si>
    <t>6.1000000000000004E-3</t>
  </si>
  <si>
    <t>1.67E-2</t>
  </si>
  <si>
    <t>4.8899999999999999E-2</t>
  </si>
  <si>
    <t>5.4000000000000003E-3</t>
  </si>
  <si>
    <t>5.5800000000000002E-2</t>
  </si>
  <si>
    <t>2.1399999999999999E-2</t>
  </si>
  <si>
    <t>2.8799999999999999E-2</t>
  </si>
  <si>
    <t>1.1900000000000001E-2</t>
  </si>
  <si>
    <t>2.8E-3</t>
  </si>
  <si>
    <t>1.5299999999999999E-2</t>
  </si>
  <si>
    <t>1.23E-2</t>
  </si>
  <si>
    <t>4.5900000000000003E-2</t>
  </si>
  <si>
    <t>7.7000000000000002E-3</t>
  </si>
  <si>
    <t>5.8999999999999999E-3</t>
  </si>
  <si>
    <t>1.9599999999999999E-2</t>
  </si>
  <si>
    <t>1.9699999999999999E-2</t>
  </si>
  <si>
    <t>1.78E-2</t>
  </si>
  <si>
    <t>2.86E-2</t>
  </si>
  <si>
    <t>4.4999999999999998E-2</t>
  </si>
  <si>
    <t>5.2999999999999999E-2</t>
  </si>
  <si>
    <t>6.2799999999999995E-2</t>
  </si>
  <si>
    <t>3.3799999999999997E-2</t>
  </si>
  <si>
    <t>1.03E-2</t>
  </si>
  <si>
    <t>2.4899999999999999E-2</t>
  </si>
  <si>
    <t>3.1199999999999999E-2</t>
  </si>
  <si>
    <t>3.8699999999999998E-2</t>
  </si>
  <si>
    <t>9.8199999999999996E-2</t>
  </si>
  <si>
    <t>5.1000000000000004E-3</t>
  </si>
  <si>
    <t>1.34E-2</t>
  </si>
  <si>
    <t>3.0800000000000001E-2</t>
  </si>
  <si>
    <t>3.1E-2</t>
  </si>
  <si>
    <t>0.1133</t>
  </si>
  <si>
    <t>2.5000000000000001E-3</t>
  </si>
  <si>
    <t>4.0000000000000001E-3</t>
  </si>
  <si>
    <t>6.5799999999999997E-2</t>
  </si>
  <si>
    <t>5.6800000000000003E-2</t>
  </si>
  <si>
    <t>6.6199999999999995E-2</t>
  </si>
  <si>
    <t>0.1242</t>
  </si>
  <si>
    <t>5.9400000000000001E-2</t>
  </si>
  <si>
    <t>6.25E-2</t>
  </si>
  <si>
    <t>4.0800000000000003E-2</t>
  </si>
  <si>
    <t>3.3500000000000002E-2</t>
  </si>
  <si>
    <t>9.2700000000000005E-2</t>
  </si>
  <si>
    <t>8.5699999999999998E-2</t>
  </si>
  <si>
    <t>7.3800000000000004E-2</t>
  </si>
  <si>
    <t>6.1100000000000002E-2</t>
  </si>
  <si>
    <t>7.7200000000000005E-2</t>
  </si>
  <si>
    <t>7.5999999999999998E-2</t>
  </si>
  <si>
    <t>0.11269999999999999</t>
  </si>
  <si>
    <t>7.3300000000000004E-2</t>
  </si>
  <si>
    <t>7.4200000000000002E-2</t>
  </si>
  <si>
    <t>7.7299999999999994E-2</t>
  </si>
  <si>
    <t>0.1004</t>
  </si>
  <si>
    <t>8.2000000000000003E-2</t>
  </si>
  <si>
    <t>6.6799999999999998E-2</t>
  </si>
  <si>
    <t>0.11700000000000001</t>
  </si>
  <si>
    <t>6.3600000000000004E-2</t>
  </si>
  <si>
    <t>5.6500000000000002E-2</t>
  </si>
  <si>
    <t>4.9000000000000002E-2</t>
  </si>
  <si>
    <t>3.5200000000000002E-2</t>
  </si>
  <si>
    <t>5.67E-2</t>
  </si>
  <si>
    <t>6.08E-2</t>
  </si>
  <si>
    <t>0.111</t>
  </si>
  <si>
    <t>6.4899999999999999E-2</t>
  </si>
  <si>
    <t>8.3799999999999999E-2</t>
  </si>
  <si>
    <t>1.47E-2</t>
  </si>
  <si>
    <t>6.0299999999999999E-2</t>
  </si>
  <si>
    <t>4.7300000000000002E-2</t>
  </si>
  <si>
    <t>0.107</t>
  </si>
  <si>
    <t>2.3400000000000001E-2</t>
  </si>
  <si>
    <t>6.4100000000000004E-2</t>
  </si>
  <si>
    <t>0.2087</t>
  </si>
  <si>
    <t>9.3700000000000006E-2</t>
  </si>
  <si>
    <t>3.0200000000000001E-2</t>
  </si>
  <si>
    <t>5.1999999999999998E-3</t>
  </si>
  <si>
    <t>2.1100000000000001E-2</t>
  </si>
  <si>
    <t>2.5600000000000001E-2</t>
  </si>
  <si>
    <t>1.9900000000000001E-2</t>
  </si>
  <si>
    <t>2.5000000000000001E-2</t>
  </si>
  <si>
    <t>2.6100000000000002E-2</t>
  </si>
  <si>
    <t>0.20699999999999999</t>
  </si>
  <si>
    <t>1.7000000000000001E-2</t>
  </si>
  <si>
    <t>1.77E-2</t>
  </si>
  <si>
    <t>5.1400000000000001E-2</t>
  </si>
  <si>
    <t>2.7699999999999999E-2</t>
  </si>
  <si>
    <t>3.5299999999999998E-2</t>
  </si>
  <si>
    <t>6.3700000000000007E-2</t>
  </si>
  <si>
    <t>1.6799999999999999E-2</t>
  </si>
  <si>
    <t>0.71309999999999996</t>
  </si>
  <si>
    <t>0.53210000000000002</t>
  </si>
  <si>
    <t>0.34250000000000003</t>
  </si>
  <si>
    <t>2.4500000000000001E-2</t>
  </si>
  <si>
    <t>0.44290000000000002</t>
  </si>
  <si>
    <t>2.3099999999999999E-2</t>
  </si>
  <si>
    <t>5.5500000000000001E-2</t>
  </si>
  <si>
    <t>0.1598</t>
  </si>
  <si>
    <t>2.6200000000000001E-2</t>
  </si>
  <si>
    <t>6.4399999999999999E-2</t>
  </si>
  <si>
    <t>6.8900000000000003E-2</t>
  </si>
  <si>
    <t>4.7100000000000003E-2</t>
  </si>
  <si>
    <t>4.41E-2</t>
  </si>
  <si>
    <t>3.0499999999999999E-2</t>
  </si>
  <si>
    <t>5.0099999999999999E-2</t>
  </si>
  <si>
    <t>5.7799999999999997E-2</t>
  </si>
  <si>
    <t>5.6099999999999997E-2</t>
  </si>
  <si>
    <t>0.13300000000000001</t>
  </si>
  <si>
    <t>4.6399999999999997E-2</t>
  </si>
  <si>
    <t>4.9599999999999998E-2</t>
  </si>
  <si>
    <t>5.5399999999999998E-2</t>
  </si>
  <si>
    <t>0.1361</t>
  </si>
  <si>
    <t>3.3700000000000001E-2</t>
  </si>
  <si>
    <t>3.3399999999999999E-2</t>
  </si>
  <si>
    <t>4.4699999999999997E-2</t>
  </si>
  <si>
    <t>2.8899999999999999E-2</t>
  </si>
  <si>
    <t>5.79E-2</t>
  </si>
  <si>
    <t>5.4899999999999997E-2</t>
  </si>
  <si>
    <t>0.1041</t>
  </si>
  <si>
    <t>5.4699999999999999E-2</t>
  </si>
  <si>
    <t>1.5100000000000001E-2</t>
  </si>
  <si>
    <t>2.3300000000000001E-2</t>
  </si>
  <si>
    <t>5.3499999999999999E-2</t>
  </si>
  <si>
    <t>1.66E-2</t>
  </si>
  <si>
    <t>1.6500000000000001E-2</t>
  </si>
  <si>
    <t>4.6899999999999997E-2</t>
  </si>
  <si>
    <t>3.6799999999999999E-2</t>
  </si>
  <si>
    <t>2.0799999999999999E-2</t>
  </si>
  <si>
    <t>0.27689999999999998</t>
  </si>
  <si>
    <t>9.11E-2</t>
  </si>
  <si>
    <t>3.1600000000000003E-2</t>
  </si>
  <si>
    <t>1.5599999999999999E-2</t>
  </si>
  <si>
    <t>0.67110000000000003</t>
  </si>
  <si>
    <t>1.7100000000000001E-2</t>
  </si>
  <si>
    <t>3.9E-2</t>
  </si>
  <si>
    <t>8.3000000000000001E-3</t>
  </si>
  <si>
    <t>7.4099999999999999E-2</t>
  </si>
  <si>
    <t>8.5500000000000007E-2</t>
  </si>
  <si>
    <t>3.6700000000000003E-2</t>
  </si>
  <si>
    <t>0.1028</t>
  </si>
  <si>
    <t>5.3400000000000003E-2</t>
  </si>
  <si>
    <t>7.5800000000000006E-2</t>
  </si>
  <si>
    <t>7.3200000000000001E-2</t>
  </si>
  <si>
    <t>5.1700000000000003E-2</t>
  </si>
  <si>
    <t>0.1118</t>
  </si>
  <si>
    <t>9.64E-2</t>
  </si>
  <si>
    <t>7.3499999999999996E-2</t>
  </si>
  <si>
    <t>7.8899999999999998E-2</t>
  </si>
  <si>
    <t>4.9399999999999999E-2</t>
  </si>
  <si>
    <t>8.1299999999999997E-2</t>
  </si>
  <si>
    <t>4.53E-2</t>
  </si>
  <si>
    <t>8.09E-2</t>
  </si>
  <si>
    <t>4.9200000000000001E-2</t>
  </si>
  <si>
    <t>0.1065</t>
  </si>
  <si>
    <t>5.74E-2</t>
  </si>
  <si>
    <t>6.4500000000000002E-2</t>
  </si>
  <si>
    <t>4.0500000000000001E-2</t>
  </si>
  <si>
    <t>3.2500000000000001E-2</t>
  </si>
  <si>
    <t>2.4E-2</t>
  </si>
  <si>
    <t>0.45650000000000002</t>
  </si>
  <si>
    <t>0.20300000000000001</t>
  </si>
  <si>
    <t>1.9300000000000001E-2</t>
  </si>
  <si>
    <t>2.29E-2</t>
  </si>
  <si>
    <t>3.2099999999999997E-2</t>
  </si>
  <si>
    <t>2.3E-2</t>
  </si>
  <si>
    <t>2.52E-2</t>
  </si>
  <si>
    <t>6.1899999999999997E-2</t>
  </si>
  <si>
    <t>2.07E-2</t>
  </si>
  <si>
    <t>1.4999999999999999E-2</t>
  </si>
  <si>
    <t>0.40899999999999997</t>
  </si>
  <si>
    <t>7.0099999999999996E-2</t>
  </si>
  <si>
    <t>1.49E-2</t>
  </si>
  <si>
    <t>1.3599999999999999E-2</t>
  </si>
  <si>
    <t>8.8000000000000005E-3</t>
  </si>
  <si>
    <t>2.47E-2</t>
  </si>
  <si>
    <t>6.7999999999999996E-3</t>
  </si>
  <si>
    <t>0.39800000000000002</t>
  </si>
  <si>
    <t>0.1363</t>
  </si>
  <si>
    <t>2.1299999999999999E-2</t>
  </si>
  <si>
    <t>0.4506</t>
  </si>
  <si>
    <t>1.5699999999999999E-2</t>
  </si>
  <si>
    <t>0.66210000000000002</t>
  </si>
  <si>
    <t>2.9399999999999999E-2</t>
  </si>
  <si>
    <t>0.70179999999999998</t>
  </si>
  <si>
    <t>1.8599999999999998E-2</t>
  </si>
  <si>
    <t>5.3900000000000003E-2</t>
  </si>
  <si>
    <t>3.5400000000000001E-2</t>
  </si>
  <si>
    <t>0.69879999999999998</t>
  </si>
  <si>
    <t>0.27760000000000001</t>
  </si>
  <si>
    <t>0.51329999999999998</t>
  </si>
  <si>
    <t>2.18E-2</t>
  </si>
  <si>
    <t>0.54659999999999997</t>
  </si>
  <si>
    <t>0.71609999999999996</t>
  </si>
  <si>
    <t>2.24E-2</t>
  </si>
  <si>
    <t>4.4900000000000002E-2</t>
  </si>
  <si>
    <t>0.61180000000000001</t>
  </si>
  <si>
    <t>0.36030000000000001</t>
  </si>
  <si>
    <t>0.501</t>
  </si>
  <si>
    <t>2.5100000000000001E-2</t>
  </si>
  <si>
    <t>3.8600000000000002E-2</t>
  </si>
  <si>
    <t>6.9599999999999995E-2</t>
  </si>
  <si>
    <t>2.41E-2</t>
  </si>
  <si>
    <t>7.1400000000000005E-2</t>
  </si>
  <si>
    <t>2.8999999999999998E-3</t>
  </si>
  <si>
    <t>3.2000000000000001E-2</t>
  </si>
  <si>
    <t>0.63290000000000002</t>
  </si>
  <si>
    <t>0.43109999999999998</t>
  </si>
  <si>
    <t>0.437</t>
  </si>
  <si>
    <t>0.42349999999999999</t>
  </si>
  <si>
    <t>0.39610000000000001</t>
  </si>
  <si>
    <t>0.39140000000000003</t>
  </si>
  <si>
    <t>0.38869999999999999</t>
  </si>
  <si>
    <t>0.70199999999999996</t>
  </si>
  <si>
    <t>0.56189999999999996</t>
  </si>
  <si>
    <t>0.38059999999999999</t>
  </si>
  <si>
    <t>0.37419999999999998</t>
  </si>
  <si>
    <t>0.36220000000000002</t>
  </si>
  <si>
    <t>0.36820000000000003</t>
  </si>
  <si>
    <t>0.6673</t>
  </si>
  <si>
    <t>0.50619999999999998</t>
  </si>
  <si>
    <t>0.42099999999999999</t>
  </si>
  <si>
    <t>0.41210000000000002</t>
  </si>
  <si>
    <t>0.36670000000000003</t>
  </si>
  <si>
    <t>0.3669</t>
  </si>
  <si>
    <t>0.36049999999999999</t>
  </si>
  <si>
    <t>0.6169</t>
  </si>
  <si>
    <t>0.54290000000000005</t>
  </si>
  <si>
    <t>0.4335</t>
  </si>
  <si>
    <t>0.44059999999999999</t>
  </si>
  <si>
    <t>0.44450000000000001</t>
  </si>
  <si>
    <t>0.40529999999999999</t>
  </si>
  <si>
    <t>0.3972</t>
  </si>
  <si>
    <t>0.72709999999999997</t>
  </si>
  <si>
    <t>0.52529999999999999</t>
  </si>
  <si>
    <t>0.34100000000000003</t>
  </si>
  <si>
    <t>0.47249999999999998</t>
  </si>
  <si>
    <t>0.49840000000000001</t>
  </si>
  <si>
    <t>0.4451</t>
  </si>
  <si>
    <t>0.46739999999999998</t>
  </si>
  <si>
    <t>0.40870000000000001</t>
  </si>
  <si>
    <t>0.40010000000000001</t>
  </si>
  <si>
    <t>0.37630000000000002</t>
  </si>
  <si>
    <t>0.33300000000000002</t>
  </si>
  <si>
    <t>0.49299999999999999</t>
  </si>
  <si>
    <t>0.63849999999999996</t>
  </si>
  <si>
    <t>0.50870000000000004</t>
  </si>
  <si>
    <t>0.48559999999999998</t>
  </si>
  <si>
    <t>0.48649999999999999</t>
  </si>
  <si>
    <t>0.49740000000000001</t>
  </si>
  <si>
    <t>0.47699999999999998</t>
  </si>
  <si>
    <t>0.51959999999999995</t>
  </si>
  <si>
    <t>0.6431</t>
  </si>
  <si>
    <t>0.56340000000000001</t>
  </si>
  <si>
    <t>0.55169999999999997</t>
  </si>
  <si>
    <t>0.47570000000000001</t>
  </si>
  <si>
    <t>0.47120000000000001</t>
  </si>
  <si>
    <t>0.47320000000000001</t>
  </si>
  <si>
    <t>0.65990000000000004</t>
  </si>
  <si>
    <t>0.54510000000000003</t>
  </si>
  <si>
    <t>0.46879999999999999</t>
  </si>
  <si>
    <t>0.46410000000000001</t>
  </si>
  <si>
    <t>0.57169999999999999</t>
  </si>
  <si>
    <t>0.47649999999999998</t>
  </si>
  <si>
    <t>0.34410000000000002</t>
  </si>
  <si>
    <t>0.34179999999999999</t>
  </si>
  <si>
    <t>0.49430000000000002</t>
  </si>
  <si>
    <t>0.48459999999999998</t>
  </si>
  <si>
    <t>0.28189999999999998</t>
  </si>
  <si>
    <t>0.48270000000000002</t>
  </si>
  <si>
    <t>0.3448</t>
  </si>
  <si>
    <t>0.3992</t>
  </si>
  <si>
    <t>0.44019999999999998</t>
  </si>
  <si>
    <t>0.43230000000000002</t>
  </si>
  <si>
    <t>0.43830000000000002</t>
  </si>
  <si>
    <t>0.50829999999999997</t>
  </si>
  <si>
    <t>0.28010000000000002</t>
  </si>
  <si>
    <t>0.1875</t>
  </si>
  <si>
    <t>0.36969999999999997</t>
  </si>
  <si>
    <t>0.37640000000000001</t>
  </si>
  <si>
    <t>0.37769999999999998</t>
  </si>
  <si>
    <t>0.38419999999999999</t>
  </si>
  <si>
    <t>0.63349999999999995</t>
  </si>
  <si>
    <t>0.38650000000000001</t>
  </si>
  <si>
    <t>0.33050000000000002</t>
  </si>
  <si>
    <t>0.35420000000000001</t>
  </si>
  <si>
    <t>0.5111</t>
  </si>
  <si>
    <t>0.77110000000000001</t>
  </si>
  <si>
    <t>0.56430000000000002</t>
  </si>
  <si>
    <t>0.52239999999999998</t>
  </si>
  <si>
    <t>0.51729999999999998</t>
  </si>
  <si>
    <t>0.46729999999999999</t>
  </si>
  <si>
    <t>0.42599999999999999</t>
  </si>
  <si>
    <t>0.46129999999999999</t>
  </si>
  <si>
    <t>0.75749999999999995</t>
  </si>
  <si>
    <t>0.55100000000000005</t>
  </si>
  <si>
    <t>0.55930000000000002</t>
  </si>
  <si>
    <t>0.52939999999999998</t>
  </si>
  <si>
    <t>0.52349999999999997</t>
  </si>
  <si>
    <t>0.45179999999999998</t>
  </si>
  <si>
    <t>0.53979999999999995</t>
  </si>
  <si>
    <t>0.49020000000000002</t>
  </si>
  <si>
    <t>0.41770000000000002</t>
  </si>
  <si>
    <t>0.44579999999999997</t>
  </si>
  <si>
    <t>0.42130000000000001</t>
  </si>
  <si>
    <t>0.48159999999999997</t>
  </si>
  <si>
    <t>0.39340000000000003</t>
  </si>
  <si>
    <t>0.52990000000000004</t>
  </si>
  <si>
    <t>0.73970000000000002</t>
  </si>
  <si>
    <t>0.6109</t>
  </si>
  <si>
    <t>0.51690000000000003</t>
  </si>
  <si>
    <t>0.55279999999999996</t>
  </si>
  <si>
    <t>0.65390000000000004</t>
  </si>
  <si>
    <t>0.58589999999999998</t>
  </si>
  <si>
    <t>0.32800000000000001</t>
  </si>
  <si>
    <t>0.57809999999999995</t>
  </si>
  <si>
    <t>0.53369999999999995</t>
  </si>
  <si>
    <t>0.47420000000000001</t>
  </si>
  <si>
    <t>0.46579999999999999</t>
  </si>
  <si>
    <t>0.43319999999999997</t>
  </si>
  <si>
    <t>0.47760000000000002</t>
  </si>
  <si>
    <t>0.56089999999999995</t>
  </si>
  <si>
    <t>0.4637</t>
  </si>
  <si>
    <t>0.4889</t>
  </si>
  <si>
    <t>0.39019999999999999</t>
  </si>
  <si>
    <t>0.4002</t>
  </si>
  <si>
    <t>0.33479999999999999</t>
  </si>
  <si>
    <t>0.40889999999999999</t>
  </si>
  <si>
    <t>0.39500000000000002</t>
  </si>
  <si>
    <t>0.67510000000000003</t>
  </si>
  <si>
    <t>0.66369999999999996</t>
  </si>
  <si>
    <t>0.63549999999999995</t>
  </si>
  <si>
    <t>0.50970000000000004</t>
  </si>
  <si>
    <t>0.54069999999999996</t>
  </si>
  <si>
    <t>0.44979999999999998</t>
  </si>
  <si>
    <t>0.51929999999999998</t>
  </si>
  <si>
    <t>0.46079999999999999</t>
  </si>
  <si>
    <t>0.45629999999999998</t>
  </si>
  <si>
    <t>0.50080000000000002</t>
  </si>
  <si>
    <t>0.49659999999999999</t>
  </si>
  <si>
    <t>0.67200000000000004</t>
  </si>
  <si>
    <t>0.67620000000000002</t>
  </si>
  <si>
    <t>0.67549999999999999</t>
  </si>
  <si>
    <t>0.67359999999999998</t>
  </si>
  <si>
    <t>0.67410000000000003</t>
  </si>
  <si>
    <t>0.52649999999999997</t>
  </si>
  <si>
    <t>0.60160000000000002</t>
  </si>
  <si>
    <t>0.62070000000000003</t>
  </si>
  <si>
    <t>0.63039999999999996</t>
  </si>
  <si>
    <t>0.67849999999999999</t>
  </si>
  <si>
    <t>0.68200000000000005</t>
  </si>
  <si>
    <t>0.68569999999999998</t>
  </si>
  <si>
    <t>0.50680000000000003</t>
  </si>
  <si>
    <t>0.55859999999999999</t>
  </si>
  <si>
    <t>0.52839999999999998</t>
  </si>
  <si>
    <t>0.56520000000000004</t>
  </si>
  <si>
    <t>0.5736</t>
  </si>
  <si>
    <t>0.58860000000000001</t>
  </si>
  <si>
    <t>0.57030000000000003</t>
  </si>
  <si>
    <t>0.60799999999999998</t>
  </si>
  <si>
    <t>0.6179</t>
  </si>
  <si>
    <t>0.66539999999999999</t>
  </si>
  <si>
    <t>0.67279999999999995</t>
  </si>
  <si>
    <t>0.61080000000000001</t>
  </si>
  <si>
    <t>0.69489999999999996</t>
  </si>
  <si>
    <t>0.65429999999999999</t>
  </si>
  <si>
    <t>0.72389999999999999</t>
  </si>
  <si>
    <t>0.71189999999999998</t>
  </si>
  <si>
    <t>0.71209999999999996</t>
  </si>
  <si>
    <t>0.7016</t>
  </si>
  <si>
    <t>0.64649999999999996</t>
  </si>
  <si>
    <t>0.69710000000000005</t>
  </si>
  <si>
    <t>0.69540000000000002</t>
  </si>
  <si>
    <t>0.69179999999999997</t>
  </si>
  <si>
    <t>0.69340000000000002</t>
  </si>
  <si>
    <t>0.56289999999999996</t>
  </si>
  <si>
    <t>0.62160000000000004</t>
  </si>
  <si>
    <t>0.54249999999999998</t>
  </si>
  <si>
    <t>0.62470000000000003</t>
  </si>
  <si>
    <t>0.64959999999999996</t>
  </si>
  <si>
    <t>0.65439999999999998</t>
  </si>
  <si>
    <t>0.65839999999999999</t>
  </si>
  <si>
    <t>0.4919</t>
  </si>
  <si>
    <t>0.64239999999999997</t>
  </si>
  <si>
    <t>0.5867</t>
  </si>
  <si>
    <t>0.64019999999999999</t>
  </si>
  <si>
    <t>0.63470000000000004</t>
  </si>
  <si>
    <t>0.63480000000000003</t>
  </si>
  <si>
    <t>0.50219999999999998</t>
  </si>
  <si>
    <t>0.56510000000000005</t>
  </si>
  <si>
    <t>0.53939999999999999</t>
  </si>
  <si>
    <t>0.65449999999999997</t>
  </si>
  <si>
    <t>0.65880000000000005</t>
  </si>
  <si>
    <t>0.66349999999999998</t>
  </si>
  <si>
    <t>0.47089999999999999</t>
  </si>
  <si>
    <t>0.53190000000000004</t>
  </si>
  <si>
    <t>0.51290000000000002</t>
  </si>
  <si>
    <t>0.55330000000000001</t>
  </si>
  <si>
    <t>0.54669999999999996</t>
  </si>
  <si>
    <t>0.55459999999999998</t>
  </si>
  <si>
    <t>0.57189999999999996</t>
  </si>
  <si>
    <t>0.55259999999999998</t>
  </si>
  <si>
    <t>0.57789999999999997</t>
  </si>
  <si>
    <t>0.5988</t>
  </si>
  <si>
    <t>0.60629999999999995</t>
  </si>
  <si>
    <t>0.60899999999999999</t>
  </si>
  <si>
    <t>0.65500000000000003</t>
  </si>
  <si>
    <t>0.65680000000000005</t>
  </si>
  <si>
    <t>0.66949999999999998</t>
  </si>
  <si>
    <t>0.66859999999999997</t>
  </si>
  <si>
    <t>0.62719999999999998</t>
  </si>
  <si>
    <t>0.57320000000000004</t>
  </si>
  <si>
    <t>0.64870000000000005</t>
  </si>
  <si>
    <t>0.70589999999999997</t>
  </si>
  <si>
    <t>0.69620000000000004</t>
  </si>
  <si>
    <t>0.56720000000000004</t>
  </si>
  <si>
    <t>0.5101</t>
  </si>
  <si>
    <t>0.54930000000000001</t>
  </si>
  <si>
    <t>0.55049999999999999</t>
  </si>
  <si>
    <t>0.58320000000000005</t>
  </si>
  <si>
    <t>0.62109999999999999</t>
  </si>
  <si>
    <t>0.55700000000000005</t>
  </si>
  <si>
    <t>0.57399999999999995</t>
  </si>
  <si>
    <t>0.39760000000000001</t>
  </si>
  <si>
    <t>0.50770000000000004</t>
  </si>
  <si>
    <t>0.4602</t>
  </si>
  <si>
    <t>0.48259999999999997</t>
  </si>
  <si>
    <t>0.38969999999999999</t>
  </si>
  <si>
    <t>0.373</t>
  </si>
  <si>
    <t>0.54469999999999996</t>
  </si>
  <si>
    <t>0.54430000000000001</t>
  </si>
  <si>
    <t>0.36320000000000002</t>
  </si>
  <si>
    <t>0.41870000000000002</t>
  </si>
  <si>
    <t>0.52680000000000005</t>
  </si>
  <si>
    <t>0.443</t>
  </si>
  <si>
    <t>0.4355</t>
  </si>
  <si>
    <t>0.45169999999999999</t>
  </si>
  <si>
    <t>0.4052</t>
  </si>
  <si>
    <t>0.45739999999999997</t>
  </si>
  <si>
    <t>0.45610000000000001</t>
  </si>
  <si>
    <t>0.55430000000000001</t>
  </si>
  <si>
    <t>0.56320000000000003</t>
  </si>
  <si>
    <t>0.47199999999999998</t>
  </si>
  <si>
    <t>0.50839999999999996</t>
  </si>
  <si>
    <t>0.50539999999999996</t>
  </si>
  <si>
    <t>0.50980000000000003</t>
  </si>
  <si>
    <t>0.39029999999999998</t>
  </si>
  <si>
    <t>0.4526</t>
  </si>
  <si>
    <t>0.46250000000000002</t>
  </si>
  <si>
    <t>0.46139999999999998</t>
  </si>
  <si>
    <t>0.50849999999999995</t>
  </si>
  <si>
    <t>0.53480000000000005</t>
  </si>
  <si>
    <t>0.57279999999999998</t>
  </si>
  <si>
    <t>0.42709999999999998</t>
  </si>
  <si>
    <t>0.46889999999999998</t>
  </si>
  <si>
    <t>0.45850000000000002</t>
  </si>
  <si>
    <t>0.4834</t>
  </si>
  <si>
    <t>0.50590000000000002</t>
  </si>
  <si>
    <t>0.41089999999999999</t>
  </si>
  <si>
    <t>0.38940000000000002</t>
  </si>
  <si>
    <t>0.433</t>
  </si>
  <si>
    <t>0.48630000000000001</t>
  </si>
  <si>
    <t>0.49370000000000003</t>
  </si>
  <si>
    <t>0.41710000000000003</t>
  </si>
  <si>
    <t>0.44950000000000001</t>
  </si>
  <si>
    <t>0.41649999999999998</t>
  </si>
  <si>
    <t>0.42859999999999998</t>
  </si>
  <si>
    <t>0.47899999999999998</t>
  </si>
  <si>
    <t>0.51359999999999995</t>
  </si>
  <si>
    <t>0.41199999999999998</t>
  </si>
  <si>
    <t>0.43459999999999999</t>
  </si>
  <si>
    <t>0.45800000000000002</t>
  </si>
  <si>
    <t>0.46949999999999997</t>
  </si>
  <si>
    <t>0.50370000000000004</t>
  </si>
  <si>
    <t>0.4098</t>
  </si>
  <si>
    <t>0.43469999999999998</t>
  </si>
  <si>
    <t>0.4491</t>
  </si>
  <si>
    <t>0.3609</t>
  </si>
  <si>
    <t>0.49149999999999999</t>
  </si>
  <si>
    <t>0.49619999999999997</t>
  </si>
  <si>
    <t>0.51070000000000004</t>
  </si>
  <si>
    <t>0.51060000000000005</t>
  </si>
  <si>
    <t>0.45300000000000001</t>
  </si>
  <si>
    <t>0.43719999999999998</t>
  </si>
  <si>
    <t>0.50729999999999997</t>
  </si>
  <si>
    <t>0.52359999999999995</t>
  </si>
  <si>
    <t>0.39639999999999997</t>
  </si>
  <si>
    <t>0.44850000000000001</t>
  </si>
  <si>
    <t>0.4461</t>
  </si>
  <si>
    <t>0.45750000000000002</t>
  </si>
  <si>
    <t>0.35699999999999998</t>
  </si>
  <si>
    <t>0.34499999999999997</t>
  </si>
  <si>
    <t>0.40679999999999999</t>
  </si>
  <si>
    <t>0.47849999999999998</t>
  </si>
  <si>
    <t>0.44529999999999997</t>
  </si>
  <si>
    <t>0.3624</t>
  </si>
  <si>
    <t>0.41289999999999999</t>
  </si>
  <si>
    <t>0.38300000000000001</t>
  </si>
  <si>
    <t>0.41749999999999998</t>
  </si>
  <si>
    <t>0.40279999999999999</t>
  </si>
  <si>
    <t>0.38279999999999997</t>
  </si>
  <si>
    <t>0.37159999999999999</t>
  </si>
  <si>
    <t>0.3987</t>
  </si>
  <si>
    <t>0.45860000000000001</t>
  </si>
  <si>
    <t>0.44919999999999999</t>
  </si>
  <si>
    <t>0.40229999999999999</t>
  </si>
  <si>
    <t>0.44209999999999999</t>
  </si>
  <si>
    <t>0.44829999999999998</t>
  </si>
  <si>
    <t>0.4909</t>
  </si>
  <si>
    <t>0.40689999999999998</t>
  </si>
  <si>
    <t>0.30449999999999999</t>
  </si>
  <si>
    <t>0.34639999999999999</t>
  </si>
  <si>
    <t>0.36759999999999998</t>
  </si>
  <si>
    <t>0.3856</t>
  </si>
  <si>
    <t>0.27939999999999998</t>
  </si>
  <si>
    <t>0.33229999999999998</t>
  </si>
  <si>
    <t>0.34860000000000002</t>
  </si>
  <si>
    <t>0.3952</t>
  </si>
  <si>
    <t>0.3679</t>
  </si>
  <si>
    <t>0.3644</t>
  </si>
  <si>
    <t>0.3957</t>
  </si>
  <si>
    <t>0.37190000000000001</t>
  </si>
  <si>
    <t>0.32769999999999999</t>
  </si>
  <si>
    <t>0.34770000000000001</t>
  </si>
  <si>
    <t>0.31230000000000002</t>
  </si>
  <si>
    <t>0.36080000000000001</t>
  </si>
  <si>
    <t>0.28349999999999997</t>
  </si>
  <si>
    <t>0.33169999999999999</t>
  </si>
  <si>
    <t>0.39179999999999998</t>
  </si>
  <si>
    <t>0.40860000000000002</t>
  </si>
  <si>
    <t>0.27579999999999999</t>
  </si>
  <si>
    <t>0.2893</t>
  </si>
  <si>
    <t>0.26079999999999998</t>
  </si>
  <si>
    <t>0.29399999999999998</t>
  </si>
  <si>
    <t>9.5500000000000002E-2</t>
  </si>
  <si>
    <t>0.3579</t>
  </si>
  <si>
    <t>8.6400000000000005E-2</t>
  </si>
  <si>
    <t>0.32619999999999999</t>
  </si>
  <si>
    <t>0.37959999999999999</t>
  </si>
  <si>
    <t>9.6500000000000002E-2</t>
  </si>
  <si>
    <t>0.33500000000000002</t>
  </si>
  <si>
    <t>0.3397</t>
  </si>
  <si>
    <t>0.32240000000000002</t>
  </si>
  <si>
    <t>9.7900000000000001E-2</t>
  </si>
  <si>
    <t>0.37790000000000001</t>
  </si>
  <si>
    <t>0.38269999999999998</t>
  </si>
  <si>
    <t>0.30399999999999999</t>
  </si>
  <si>
    <t>0.30159999999999998</t>
  </si>
  <si>
    <t>0.27860000000000001</t>
  </si>
  <si>
    <t>0.31459999999999999</t>
  </si>
  <si>
    <t>0.3382</t>
  </si>
  <si>
    <t>0.31280000000000002</t>
  </si>
  <si>
    <t>0.35249999999999998</t>
  </si>
  <si>
    <t>0.38700000000000001</t>
  </si>
  <si>
    <t>0.3715</t>
  </si>
  <si>
    <t>0.37619999999999998</t>
  </si>
  <si>
    <t>0.30809999999999998</t>
  </si>
  <si>
    <t>0.2424</t>
  </si>
  <si>
    <t>0.27629999999999999</t>
  </si>
  <si>
    <t>0.2999</t>
  </si>
  <si>
    <t>0.35809999999999997</t>
  </si>
  <si>
    <t>0.36499999999999999</t>
  </si>
  <si>
    <t>0.34839999999999999</t>
  </si>
  <si>
    <t>0.32140000000000002</t>
  </si>
  <si>
    <t>0.40389999999999998</t>
  </si>
  <si>
    <t>0.35149999999999998</t>
  </si>
  <si>
    <t>0.32350000000000001</t>
  </si>
  <si>
    <t>0.38150000000000001</t>
  </si>
  <si>
    <t>0.38119999999999998</t>
  </si>
  <si>
    <t>0.3881</t>
  </si>
  <si>
    <t>0.39379999999999998</t>
  </si>
  <si>
    <t>0.29070000000000001</t>
  </si>
  <si>
    <t>0.37830000000000003</t>
  </si>
  <si>
    <t>0.30430000000000001</t>
  </si>
  <si>
    <t>0.37240000000000001</t>
  </si>
  <si>
    <t>9.5399999999999999E-2</t>
  </si>
  <si>
    <t>0.26569999999999999</t>
  </si>
  <si>
    <t>9.4100000000000003E-2</t>
  </si>
  <si>
    <t>0.214</t>
  </si>
  <si>
    <t>0.32779999999999998</t>
  </si>
  <si>
    <t>0.35949999999999999</t>
  </si>
  <si>
    <t>0.34039999999999998</t>
  </si>
  <si>
    <t>0.38340000000000002</t>
  </si>
  <si>
    <t>0.37309999999999999</t>
  </si>
  <si>
    <t>0.37330000000000002</t>
  </si>
  <si>
    <t>0.34520000000000001</t>
  </si>
  <si>
    <t>0.36909999999999998</t>
  </si>
  <si>
    <t>0.35880000000000001</t>
  </si>
  <si>
    <t>0.29949999999999999</t>
  </si>
  <si>
    <t>0.30220000000000002</t>
  </si>
  <si>
    <t>0.2253</t>
  </si>
  <si>
    <t>0.2984</t>
  </si>
  <si>
    <t>0.27289999999999998</t>
  </si>
  <si>
    <t>0.28320000000000001</t>
  </si>
  <si>
    <t>0.26090000000000002</t>
  </si>
  <si>
    <t>0.30640000000000001</t>
  </si>
  <si>
    <t>0.28970000000000001</t>
  </si>
  <si>
    <t>0.35499999999999998</t>
  </si>
  <si>
    <t>0.33460000000000001</t>
  </si>
  <si>
    <t>9.4E-2</t>
  </si>
  <si>
    <t>0.35399999999999998</t>
  </si>
  <si>
    <t>0.3453</t>
  </si>
  <si>
    <t>0.35510000000000003</t>
  </si>
  <si>
    <t>9.1899999999999996E-2</t>
  </si>
  <si>
    <t>0.27639999999999998</t>
  </si>
  <si>
    <t>9.0300000000000005E-2</t>
  </si>
  <si>
    <t>0.28949999999999998</t>
  </si>
  <si>
    <t>0.33629999999999999</t>
  </si>
  <si>
    <t>0.35649999999999998</t>
  </si>
  <si>
    <t>0.2079</t>
  </si>
  <si>
    <t>0.35120000000000001</t>
  </si>
  <si>
    <t>0.27500000000000002</t>
  </si>
  <si>
    <t>0.25430000000000003</t>
  </si>
  <si>
    <t>0.30530000000000002</t>
  </si>
  <si>
    <t>0.2392</t>
  </si>
  <si>
    <t>0.28129999999999999</t>
  </si>
  <si>
    <t>0.30730000000000002</t>
  </si>
  <si>
    <t>0.2586</t>
  </si>
  <si>
    <t>0.29089999999999999</t>
  </si>
  <si>
    <t>0.31469999999999998</t>
  </si>
  <si>
    <t>0.3478</t>
  </si>
  <si>
    <t>0.33960000000000001</t>
  </si>
  <si>
    <t>0.3246</t>
  </si>
  <si>
    <t>0.3266</t>
  </si>
  <si>
    <t>8.5400000000000004E-2</t>
  </si>
  <si>
    <t>0.20549999999999999</t>
  </si>
  <si>
    <t>0.29010000000000002</t>
  </si>
  <si>
    <t>0.25619999999999998</t>
  </si>
  <si>
    <t>8.1199999999999994E-2</t>
  </si>
  <si>
    <t>0.29920000000000002</t>
  </si>
  <si>
    <t>9.3899999999999997E-2</t>
  </si>
  <si>
    <t>0.21510000000000001</t>
  </si>
  <si>
    <t>0.34760000000000002</t>
  </si>
  <si>
    <t>0.2029</t>
  </si>
  <si>
    <t>0.22389999999999999</t>
  </si>
  <si>
    <t>0.2273</t>
  </si>
  <si>
    <t>0.21579999999999999</t>
  </si>
  <si>
    <t>0.31290000000000001</t>
  </si>
  <si>
    <t>0.20169999999999999</t>
  </si>
  <si>
    <t>0.19450000000000001</t>
  </si>
  <si>
    <t>0.18690000000000001</t>
  </si>
  <si>
    <t>0.21640000000000001</t>
  </si>
  <si>
    <t>0.26640000000000003</t>
  </si>
  <si>
    <t>0.24199999999999999</t>
  </si>
  <si>
    <t>0.27539999999999998</t>
  </si>
  <si>
    <t>0.27010000000000001</t>
  </si>
  <si>
    <t>8.7300000000000003E-2</t>
  </si>
  <si>
    <t>0.32890000000000003</t>
  </si>
  <si>
    <t>9.0999999999999998E-2</t>
  </si>
  <si>
    <t>8.2699999999999996E-2</t>
  </si>
  <si>
    <t>9.5600000000000004E-2</t>
  </si>
  <si>
    <t>0.21149999999999999</t>
  </si>
  <si>
    <t>0.3392</t>
  </si>
  <si>
    <t>0.26979999999999998</t>
  </si>
  <si>
    <t>0.27950000000000003</t>
  </si>
  <si>
    <t>0.20760000000000001</t>
  </si>
  <si>
    <t>0.21229999999999999</t>
  </si>
  <si>
    <t>0.21279999999999999</t>
  </si>
  <si>
    <t>0.2046</t>
  </si>
  <si>
    <t>0.25819999999999999</t>
  </si>
  <si>
    <t>0.2576</t>
  </si>
  <si>
    <t>0.22090000000000001</t>
  </si>
  <si>
    <t>0.2268</t>
  </si>
  <si>
    <t>0.2137</t>
  </si>
  <si>
    <t>0.23419999999999999</t>
  </si>
  <si>
    <t>0.24579999999999999</t>
  </si>
  <si>
    <t>0.21079999999999999</t>
  </si>
  <si>
    <t>0.28270000000000001</t>
  </si>
  <si>
    <t>0.26029999999999998</t>
  </si>
  <si>
    <t>0.2742</t>
  </si>
  <si>
    <t>0.2361</t>
  </si>
  <si>
    <t>0.30180000000000001</t>
  </si>
  <si>
    <t>0.1905</t>
  </si>
  <si>
    <t>0.22059999999999999</t>
  </si>
  <si>
    <t>0.23219999999999999</t>
  </si>
  <si>
    <t>0.13780000000000001</t>
  </si>
  <si>
    <t>0.1348</t>
  </si>
  <si>
    <t>0.13200000000000001</t>
  </si>
  <si>
    <t>0.12189999999999999</t>
  </si>
  <si>
    <t>0.14649999999999999</t>
  </si>
  <si>
    <t>0.13789999999999999</t>
  </si>
  <si>
    <t>0.1404</t>
  </si>
  <si>
    <t>8.5300000000000001E-2</t>
  </si>
  <si>
    <t>0.1399</t>
  </si>
  <si>
    <t>0.14799999999999999</t>
  </si>
  <si>
    <t>0.14660000000000001</t>
  </si>
  <si>
    <t>0.16120000000000001</t>
  </si>
  <si>
    <t>0.16919999999999999</t>
  </si>
  <si>
    <t>0.15490000000000001</t>
  </si>
  <si>
    <t>0.1245</t>
  </si>
  <si>
    <t>0.1358</t>
  </si>
  <si>
    <t>0.106</t>
  </si>
  <si>
    <t>0.1132</t>
  </si>
  <si>
    <t>8.9899999999999994E-2</t>
  </si>
  <si>
    <t>0.11550000000000001</t>
  </si>
  <si>
    <t>0.14199999999999999</t>
  </si>
  <si>
    <t>0.15229999999999999</t>
  </si>
  <si>
    <t>0.13750000000000001</t>
  </si>
  <si>
    <t>0.14710000000000001</t>
  </si>
  <si>
    <t>0.14940000000000001</t>
  </si>
  <si>
    <t>0.12939999999999999</t>
  </si>
  <si>
    <t>0.16450000000000001</t>
  </si>
  <si>
    <t>0.16569999999999999</t>
  </si>
  <si>
    <t>0.13819999999999999</t>
  </si>
  <si>
    <t>0.14119999999999999</t>
  </si>
  <si>
    <t>0.1431</t>
  </si>
  <si>
    <t>8.5599999999999996E-2</t>
  </si>
  <si>
    <t>0.13539999999999999</t>
  </si>
  <si>
    <t>0.15679999999999999</t>
  </si>
  <si>
    <t>0.16850000000000001</t>
  </si>
  <si>
    <t>0.1143</t>
  </si>
  <si>
    <t>0.16500000000000001</t>
  </si>
  <si>
    <t>0.17199999999999999</t>
  </si>
  <si>
    <t>0.1769</t>
  </si>
  <si>
    <t>0.17829999999999999</t>
  </si>
  <si>
    <t>0.1406</t>
  </si>
  <si>
    <t>0.16209999999999999</t>
  </si>
  <si>
    <t>0.1275</t>
  </si>
  <si>
    <t>0.13270000000000001</t>
  </si>
  <si>
    <t>0.1537</t>
  </si>
  <si>
    <t>0.1244</t>
  </si>
  <si>
    <t>0.13059999999999999</t>
  </si>
  <si>
    <t>0.13619999999999999</t>
  </si>
  <si>
    <t>0.1331</t>
  </si>
  <si>
    <t>0.1071</t>
  </si>
  <si>
    <t>0.1139</t>
  </si>
  <si>
    <t>0.1145</t>
  </si>
  <si>
    <t>0.13519999999999999</t>
  </si>
  <si>
    <t>0.1547</t>
  </si>
  <si>
    <t>0.1084</t>
  </si>
  <si>
    <t>0.15840000000000001</t>
  </si>
  <si>
    <t>0.16869999999999999</t>
  </si>
  <si>
    <t>0.17249999999999999</t>
  </si>
  <si>
    <t>0.1656</t>
  </si>
  <si>
    <t>0.1633</t>
  </si>
  <si>
    <t>0.19769999999999999</t>
  </si>
  <si>
    <t>0.19320000000000001</t>
  </si>
  <si>
    <t>0.1893</t>
  </si>
  <si>
    <t>0.19089999999999999</t>
  </si>
  <si>
    <t>0.18140000000000001</t>
  </si>
  <si>
    <t>0.19139999999999999</t>
  </si>
  <si>
    <t>0.19270000000000001</t>
  </si>
  <si>
    <t>0.15310000000000001</t>
  </si>
  <si>
    <t>0.10050000000000001</t>
  </si>
  <si>
    <t>0.14960000000000001</t>
  </si>
  <si>
    <t>0.12089999999999999</t>
  </si>
  <si>
    <t>0.1799</t>
  </si>
  <si>
    <t>0.1757</t>
  </si>
  <si>
    <t>0.12859999999999999</t>
  </si>
  <si>
    <t>0.1764</t>
  </si>
  <si>
    <t>0.1736</t>
  </si>
  <si>
    <t>0.18840000000000001</t>
  </si>
  <si>
    <t>0.16769999999999999</t>
  </si>
  <si>
    <t>0.18229999999999999</t>
  </si>
  <si>
    <t>0.1794</t>
  </si>
  <si>
    <t>0.20250000000000001</t>
  </si>
  <si>
    <t>0.19919999999999999</t>
  </si>
  <si>
    <t>0.18790000000000001</t>
  </si>
  <si>
    <t>0.1578</t>
  </si>
  <si>
    <t>0.186</t>
  </si>
  <si>
    <t>0.25879999999999997</t>
  </si>
  <si>
    <t>0.18099999999999999</t>
  </si>
  <si>
    <t>0.2646</t>
  </si>
  <si>
    <t>0.25490000000000002</t>
  </si>
  <si>
    <t>0.26350000000000001</t>
  </si>
  <si>
    <t>0.23480000000000001</t>
  </si>
  <si>
    <t>0.17169999999999999</t>
  </si>
  <si>
    <t>0.16969999999999999</t>
  </si>
  <si>
    <t>0.30359999999999998</t>
  </si>
  <si>
    <t>0.28589999999999999</t>
  </si>
  <si>
    <t>0.3211</t>
  </si>
  <si>
    <t>0.28789999999999999</t>
  </si>
  <si>
    <t>0.1784</t>
  </si>
  <si>
    <t>0.23810000000000001</t>
  </si>
  <si>
    <t>0.22570000000000001</t>
  </si>
  <si>
    <t>0.2155</t>
  </si>
  <si>
    <t>0.2407</t>
  </si>
  <si>
    <t>0.2064</t>
  </si>
  <si>
    <t>0.19600000000000001</t>
  </si>
  <si>
    <t>0.18340000000000001</t>
  </si>
  <si>
    <t>0.20580000000000001</t>
  </si>
  <si>
    <t>0.17879999999999999</t>
  </si>
  <si>
    <t>0.22500000000000001</t>
  </si>
  <si>
    <t>0.19750000000000001</t>
  </si>
  <si>
    <t>0.21729999999999999</t>
  </si>
  <si>
    <t>0.17630000000000001</t>
  </si>
  <si>
    <t>0.2122</t>
  </si>
  <si>
    <t>0.18679999999999999</t>
  </si>
  <si>
    <t>0.2006</t>
  </si>
  <si>
    <t>0.17499999999999999</t>
  </si>
  <si>
    <t>0.19789999999999999</t>
  </si>
  <si>
    <t>0.1938</t>
  </si>
  <si>
    <t>0.15279999999999999</t>
  </si>
  <si>
    <t>0.1552</t>
  </si>
  <si>
    <t>0.16139999999999999</t>
  </si>
  <si>
    <t>0.15479999999999999</t>
  </si>
  <si>
    <t>0.13919999999999999</t>
  </si>
  <si>
    <t>0.17469999999999999</t>
  </si>
  <si>
    <t>0.17349999999999999</t>
  </si>
  <si>
    <t>0.2074</t>
  </si>
  <si>
    <t>0.22120000000000001</t>
  </si>
  <si>
    <t>0.20100000000000001</t>
  </si>
  <si>
    <t>0.30330000000000001</t>
  </si>
  <si>
    <t>0.1164</t>
  </si>
  <si>
    <t>0.16880000000000001</t>
  </si>
  <si>
    <t>0.30130000000000001</t>
  </si>
  <si>
    <t>0.2208</t>
  </si>
  <si>
    <t>0.13020000000000001</t>
  </si>
  <si>
    <t>0.2833</t>
  </si>
  <si>
    <t>0.1163</t>
  </si>
  <si>
    <t>0.1673</t>
  </si>
  <si>
    <t>0.18190000000000001</t>
  </si>
  <si>
    <t>0.2349</t>
  </si>
  <si>
    <t>0.16619999999999999</t>
  </si>
  <si>
    <t>0.11559999999999999</t>
  </si>
  <si>
    <t>0.12559999999999999</t>
  </si>
  <si>
    <t>0.1686</t>
  </si>
  <si>
    <t>0.24929999999999999</t>
  </si>
  <si>
    <t>1.84E-2</t>
  </si>
  <si>
    <t>9.1999999999999998E-3</t>
  </si>
  <si>
    <t>5.8700000000000002E-2</t>
  </si>
  <si>
    <t>7.1800000000000003E-2</t>
  </si>
  <si>
    <t>8.2000000000000007E-3</t>
  </si>
  <si>
    <t>4.6600000000000003E-2</t>
  </si>
  <si>
    <t>4.8500000000000001E-2</t>
  </si>
  <si>
    <t>4.9700000000000001E-2</t>
  </si>
  <si>
    <t>4.6100000000000002E-2</t>
  </si>
  <si>
    <t>2.9499999999999998E-2</t>
  </si>
  <si>
    <t>1.3299999999999999E-2</t>
  </si>
  <si>
    <t>0.1167</t>
  </si>
  <si>
    <t>6.4000000000000003E-3</t>
  </si>
  <si>
    <t>5.7000000000000002E-3</t>
  </si>
  <si>
    <t>5.9200000000000003E-2</t>
  </si>
  <si>
    <t>0.13930000000000001</t>
  </si>
  <si>
    <t>7.1999999999999995E-2</t>
  </si>
  <si>
    <t>7.3599999999999999E-2</t>
  </si>
  <si>
    <t>7.9000000000000001E-2</t>
  </si>
  <si>
    <t>8.0100000000000005E-2</t>
  </si>
  <si>
    <t>4.1300000000000003E-2</t>
  </si>
  <si>
    <t>6.6299999999999998E-2</t>
  </si>
  <si>
    <t>7.5499999999999998E-2</t>
  </si>
  <si>
    <t>8.1699999999999995E-2</t>
  </si>
  <si>
    <t>0.1183</t>
  </si>
  <si>
    <t>6.6400000000000001E-2</t>
  </si>
  <si>
    <t>4.5400000000000003E-2</t>
  </si>
  <si>
    <t>6.2100000000000002E-2</t>
  </si>
  <si>
    <t>7.3400000000000007E-2</t>
  </si>
  <si>
    <t>0.1158</t>
  </si>
  <si>
    <t>6.5600000000000006E-2</t>
  </si>
  <si>
    <t>7.6200000000000004E-2</t>
  </si>
  <si>
    <t>5.4100000000000002E-2</t>
  </si>
  <si>
    <t>4.7600000000000003E-2</t>
  </si>
  <si>
    <t>4.2200000000000001E-2</t>
  </si>
  <si>
    <t>1.4200000000000001E-2</t>
  </si>
  <si>
    <t>2.7799999999999998E-2</t>
  </si>
  <si>
    <t>4.7000000000000002E-3</t>
  </si>
  <si>
    <t>7.1999999999999998E-3</t>
  </si>
  <si>
    <t>1.37E-2</t>
  </si>
  <si>
    <t>2.92E-2</t>
  </si>
  <si>
    <t>2.1000000000000001E-2</t>
  </si>
  <si>
    <t>1.9E-2</t>
  </si>
  <si>
    <t>9.2999999999999992E-3</t>
  </si>
  <si>
    <t>2.75E-2</t>
  </si>
  <si>
    <t>4.4400000000000002E-2</t>
  </si>
  <si>
    <t>1.18E-2</t>
  </si>
  <si>
    <t>1.9099999999999999E-2</t>
  </si>
  <si>
    <t>1.61E-2</t>
  </si>
  <si>
    <t>0.72409999999999997</t>
  </si>
  <si>
    <t>6.7000000000000004E-2</t>
  </si>
  <si>
    <t>0.65580000000000005</t>
  </si>
  <si>
    <t>0.63639999999999997</t>
  </si>
  <si>
    <t>5.7000000000000002E-2</t>
  </si>
  <si>
    <t>5.1900000000000002E-2</t>
  </si>
  <si>
    <t>3.7600000000000001E-2</t>
  </si>
  <si>
    <t>3.4599999999999999E-2</t>
  </si>
  <si>
    <t>3.6499999999999998E-2</t>
  </si>
  <si>
    <t>2.8400000000000002E-2</t>
  </si>
  <si>
    <t>4.1700000000000001E-2</t>
  </si>
  <si>
    <t>3.04E-2</t>
  </si>
  <si>
    <t>3.8300000000000001E-2</t>
  </si>
  <si>
    <t>0.14130000000000001</t>
  </si>
  <si>
    <t>9.9900000000000003E-2</t>
  </si>
  <si>
    <t>3.4500000000000003E-2</t>
  </si>
  <si>
    <t>8.8999999999999999E-3</t>
  </si>
  <si>
    <t>8.6E-3</t>
  </si>
  <si>
    <t>0.63959999999999995</t>
  </si>
  <si>
    <t>4.8099999999999997E-2</t>
  </si>
  <si>
    <t>0.17100000000000001</t>
  </si>
  <si>
    <t>0.17699999999999999</t>
  </si>
  <si>
    <t>4.4600000000000001E-2</t>
  </si>
  <si>
    <t>0.183</t>
  </si>
  <si>
    <t>0.10680000000000001</t>
  </si>
  <si>
    <t>5.9499999999999997E-2</t>
  </si>
  <si>
    <t>0.58789999999999998</t>
  </si>
  <si>
    <t>6.7500000000000004E-2</t>
  </si>
  <si>
    <t>3.0599999999999999E-2</t>
  </si>
  <si>
    <t>6.8199999999999997E-2</t>
  </si>
  <si>
    <t>0.18279999999999999</t>
  </si>
  <si>
    <t>9.0899999999999995E-2</t>
  </si>
  <si>
    <t>7.2400000000000006E-2</t>
  </si>
  <si>
    <t>6.13E-2</t>
  </si>
  <si>
    <t>6.7100000000000007E-2</t>
  </si>
  <si>
    <t>7.1499999999999994E-2</t>
  </si>
  <si>
    <t>0.1958</t>
  </si>
  <si>
    <t>8.4699999999999998E-2</t>
  </si>
  <si>
    <t>6.9000000000000006E-2</t>
  </si>
  <si>
    <t>0.2215</t>
  </si>
  <si>
    <t>7.7799999999999994E-2</t>
  </si>
  <si>
    <t>6.8699999999999997E-2</t>
  </si>
  <si>
    <t>6.2E-2</t>
  </si>
  <si>
    <t>0.1663</t>
  </si>
  <si>
    <t>3.5900000000000001E-2</t>
  </si>
  <si>
    <t>3.15E-2</t>
  </si>
  <si>
    <t>0.121</t>
  </si>
  <si>
    <t>4.3200000000000002E-2</t>
  </si>
  <si>
    <t>5.6399999999999999E-2</t>
  </si>
  <si>
    <t>4.3999999999999997E-2</t>
  </si>
  <si>
    <t>0.1067</t>
  </si>
  <si>
    <t>3.0300000000000001E-2</t>
  </si>
  <si>
    <t>2.6499999999999999E-2</t>
  </si>
  <si>
    <t>0.434</t>
  </si>
  <si>
    <t>0.1171</t>
  </si>
  <si>
    <t>5.7500000000000002E-2</t>
  </si>
  <si>
    <t>0.52829999999999999</t>
  </si>
  <si>
    <t>0.1318</t>
  </si>
  <si>
    <t>4.9500000000000002E-2</t>
  </si>
  <si>
    <t>0.57299999999999995</t>
  </si>
  <si>
    <t>0.1804</t>
  </si>
  <si>
    <t>0.1144</t>
  </si>
  <si>
    <t>6.0600000000000001E-2</t>
  </si>
  <si>
    <t>0.62680000000000002</t>
  </si>
  <si>
    <t>8.9399999999999993E-2</t>
  </si>
  <si>
    <t>0.16750000000000001</t>
  </si>
  <si>
    <t>6.3500000000000001E-2</t>
  </si>
  <si>
    <t>6.0999999999999999E-2</t>
  </si>
  <si>
    <t>0.66239999999999999</t>
  </si>
  <si>
    <t>5.0500000000000003E-2</t>
  </si>
  <si>
    <t>2.2499999999999999E-2</t>
  </si>
  <si>
    <t>1.95E-2</t>
  </si>
  <si>
    <t>1.52E-2</t>
  </si>
  <si>
    <t>0.66020000000000001</t>
  </si>
  <si>
    <t>0.37090000000000001</t>
  </si>
  <si>
    <t>0.73080000000000001</t>
  </si>
  <si>
    <t>0.1109</t>
  </si>
  <si>
    <t>0.2203</t>
  </si>
  <si>
    <t>0.62549999999999994</t>
  </si>
  <si>
    <t>0.76490000000000002</t>
  </si>
  <si>
    <t>0.59850000000000003</t>
  </si>
  <si>
    <t>0.30409999999999998</t>
  </si>
  <si>
    <t>5.45E-2</t>
  </si>
  <si>
    <t>0.57630000000000003</t>
  </si>
  <si>
    <t>0.57579999999999998</t>
  </si>
  <si>
    <t>9.1000000000000004E-3</t>
  </si>
  <si>
    <t>gas combined cycle w/cc</t>
  </si>
  <si>
    <t>0.63539999999999996</t>
  </si>
  <si>
    <t>0.42159999999999997</t>
  </si>
  <si>
    <t>0.15029999999999999</t>
  </si>
  <si>
    <t>0.1096</t>
  </si>
  <si>
    <t>9.4299999999999995E-2</t>
  </si>
  <si>
    <t>0.55159999999999998</t>
  </si>
  <si>
    <t>0.1532</t>
  </si>
  <si>
    <t>0.109</t>
  </si>
  <si>
    <t>0.1148</t>
  </si>
  <si>
    <t>0.49209999999999998</t>
  </si>
  <si>
    <t>0.4985</t>
  </si>
  <si>
    <t>0.60950000000000004</t>
  </si>
  <si>
    <t>0.52980000000000005</t>
  </si>
  <si>
    <t>0.61980000000000002</t>
  </si>
  <si>
    <t>0.45540000000000003</t>
  </si>
  <si>
    <t>0.10639999999999999</t>
  </si>
  <si>
    <t>0.59950000000000003</t>
  </si>
  <si>
    <t>0.61739999999999995</t>
  </si>
  <si>
    <t>0.15579999999999999</t>
  </si>
  <si>
    <t>0.59189999999999998</t>
  </si>
  <si>
    <t>0.18360000000000001</t>
  </si>
  <si>
    <t>0.1507</t>
  </si>
  <si>
    <t>0.54720000000000002</t>
  </si>
  <si>
    <t>0.44330000000000003</t>
  </si>
  <si>
    <t>0.13150000000000001</t>
  </si>
  <si>
    <t>0.64890000000000003</t>
  </si>
  <si>
    <t>0.10100000000000001</t>
  </si>
  <si>
    <t>0.40970000000000001</t>
  </si>
  <si>
    <t>0.51939999999999997</t>
  </si>
  <si>
    <t>0.10979999999999999</t>
  </si>
  <si>
    <t>0.45779999999999998</t>
  </si>
  <si>
    <t>0.1678</t>
  </si>
  <si>
    <t>0.1105</t>
  </si>
  <si>
    <t>0.54420000000000002</t>
  </si>
  <si>
    <t>0.1085</t>
  </si>
  <si>
    <t>0.1087</t>
  </si>
  <si>
    <t>9.2600000000000002E-2</t>
  </si>
  <si>
    <t>0.54110000000000003</t>
  </si>
  <si>
    <t>0.1019</t>
  </si>
  <si>
    <t>0.56679999999999997</t>
  </si>
  <si>
    <t>0.53120000000000001</t>
  </si>
  <si>
    <t>0.1103</t>
  </si>
  <si>
    <t>7.3899999999999993E-2</t>
  </si>
  <si>
    <t>7.0599999999999996E-2</t>
  </si>
  <si>
    <t>5.8599999999999999E-2</t>
  </si>
  <si>
    <t>0.60909999999999997</t>
  </si>
  <si>
    <t>0.53739999999999999</t>
  </si>
  <si>
    <t>0.40949999999999998</t>
  </si>
  <si>
    <t>9.9599999999999994E-2</t>
  </si>
  <si>
    <t>0.4325</t>
  </si>
  <si>
    <t>0.12280000000000001</t>
  </si>
  <si>
    <t>0.46310000000000001</t>
  </si>
  <si>
    <t>0.49390000000000001</t>
  </si>
  <si>
    <t>0.1072</t>
  </si>
  <si>
    <t>0.1026</t>
  </si>
  <si>
    <t>7.5300000000000006E-2</t>
  </si>
  <si>
    <t>0.53510000000000002</t>
  </si>
  <si>
    <t>0.1222</t>
  </si>
  <si>
    <t>0.1195</t>
  </si>
  <si>
    <t>0.58179999999999998</t>
  </si>
  <si>
    <t>0.46829999999999999</t>
  </si>
  <si>
    <t>0.84019999999999995</t>
  </si>
  <si>
    <t>0.73229999999999995</t>
  </si>
  <si>
    <t>0.76239999999999997</t>
  </si>
  <si>
    <t>0.7873</t>
  </si>
  <si>
    <t>0.76919999999999999</t>
  </si>
  <si>
    <t>0.83120000000000005</t>
  </si>
  <si>
    <t>0.55820000000000003</t>
  </si>
  <si>
    <t>0.60680000000000001</t>
  </si>
  <si>
    <t>0.82030000000000003</t>
  </si>
  <si>
    <t>0.79749999999999999</t>
  </si>
  <si>
    <t>0.77980000000000005</t>
  </si>
  <si>
    <t>0.60609999999999997</t>
  </si>
  <si>
    <t>0.57879999999999998</t>
  </si>
  <si>
    <t>0.50070000000000003</t>
  </si>
  <si>
    <t>0.51649999999999996</t>
  </si>
  <si>
    <t>0.73780000000000001</t>
  </si>
  <si>
    <t>0.879</t>
  </si>
  <si>
    <t>0.89039999999999997</t>
  </si>
  <si>
    <t>0.64339999999999997</t>
  </si>
  <si>
    <t>0.64510000000000001</t>
  </si>
  <si>
    <t>0.50290000000000001</t>
  </si>
  <si>
    <t>0.77180000000000004</t>
  </si>
  <si>
    <t>6.3200000000000006E-2</t>
  </si>
  <si>
    <t>0.82120000000000004</t>
  </si>
  <si>
    <t>0.19550000000000001</t>
  </si>
  <si>
    <t>0.88190000000000002</t>
  </si>
  <si>
    <t>0.67149999999999999</t>
  </si>
  <si>
    <t>0.89380000000000004</t>
  </si>
  <si>
    <t>0.80149999999999999</t>
  </si>
  <si>
    <t>0.68140000000000001</t>
  </si>
  <si>
    <t>0.56879999999999997</t>
  </si>
  <si>
    <t>0.70709999999999995</t>
  </si>
  <si>
    <t>0.72350000000000003</t>
  </si>
  <si>
    <t>0.75890000000000002</t>
  </si>
  <si>
    <t>0.89829999999999999</t>
  </si>
  <si>
    <t>0.88009999999999999</t>
  </si>
  <si>
    <t>0.504</t>
  </si>
  <si>
    <t>0.65210000000000001</t>
  </si>
  <si>
    <t>0.87139999999999995</t>
  </si>
  <si>
    <t>0.82699999999999996</t>
  </si>
  <si>
    <t>0.87019999999999997</t>
  </si>
  <si>
    <t>0.65490000000000004</t>
  </si>
  <si>
    <t>0.59409999999999996</t>
  </si>
  <si>
    <t>0.81520000000000004</t>
  </si>
  <si>
    <t>0.74970000000000003</t>
  </si>
  <si>
    <t>0.56040000000000001</t>
  </si>
  <si>
    <t>0.51100000000000001</t>
  </si>
  <si>
    <t>0.66200000000000003</t>
  </si>
  <si>
    <t>0.89790000000000003</t>
  </si>
  <si>
    <t>0.51900000000000002</t>
  </si>
  <si>
    <t>0.56940000000000002</t>
  </si>
  <si>
    <t>0.76900000000000002</t>
  </si>
  <si>
    <t>1.41E-2</t>
  </si>
  <si>
    <t>0.85829999999999995</t>
  </si>
  <si>
    <t>0.81720000000000004</t>
  </si>
  <si>
    <t>0.55410000000000004</t>
  </si>
  <si>
    <t>0.50639999999999996</t>
  </si>
  <si>
    <t>0.86899999999999999</t>
  </si>
  <si>
    <t>0.88239999999999996</t>
  </si>
  <si>
    <t>0.7601</t>
  </si>
  <si>
    <t>0.48320000000000002</t>
  </si>
  <si>
    <t>0.44900000000000001</t>
  </si>
  <si>
    <t>0.46039999999999998</t>
  </si>
  <si>
    <t>0.55900000000000005</t>
  </si>
  <si>
    <t>0.86299999999999999</t>
  </si>
  <si>
    <t>0.84540000000000004</t>
  </si>
  <si>
    <t>0.58240000000000003</t>
  </si>
  <si>
    <t>0.59009999999999996</t>
  </si>
  <si>
    <t>0.62539999999999996</t>
  </si>
  <si>
    <t>0.70989999999999998</t>
  </si>
  <si>
    <t>0.82820000000000005</t>
  </si>
  <si>
    <t>0.86909999999999998</t>
  </si>
  <si>
    <t>0.89080000000000004</t>
  </si>
  <si>
    <t>0.59519999999999995</t>
  </si>
  <si>
    <t>0.6492</t>
  </si>
  <si>
    <t>0.88060000000000005</t>
  </si>
  <si>
    <t>0.4047</t>
  </si>
  <si>
    <t>0.30969999999999998</t>
  </si>
  <si>
    <t>0.88049999999999995</t>
  </si>
  <si>
    <t>0.31219999999999998</t>
  </si>
  <si>
    <t>0.89170000000000005</t>
  </si>
  <si>
    <t>0.5282</t>
  </si>
  <si>
    <t>0.36449999999999999</t>
  </si>
  <si>
    <t>0.44419999999999998</t>
  </si>
  <si>
    <t>0.44009999999999999</t>
  </si>
  <si>
    <t>0.43540000000000001</t>
  </si>
  <si>
    <t>0.43059999999999998</t>
  </si>
  <si>
    <t>0.55469999999999997</t>
  </si>
  <si>
    <t>0.46910000000000002</t>
  </si>
  <si>
    <t>0.36349999999999999</t>
  </si>
  <si>
    <t>0.3589</t>
  </si>
  <si>
    <t>0.53949999999999998</t>
  </si>
  <si>
    <t>0.4551</t>
  </si>
  <si>
    <t>0.4229</t>
  </si>
  <si>
    <t>0.38990000000000002</t>
  </si>
  <si>
    <t>0.53110000000000002</t>
  </si>
  <si>
    <t>0.4274</t>
  </si>
  <si>
    <t>0.4425</t>
  </si>
  <si>
    <t>0.70050000000000001</t>
  </si>
  <si>
    <t>0.44319999999999998</t>
  </si>
  <si>
    <t>0.48470000000000002</t>
  </si>
  <si>
    <t>0.2298</t>
  </si>
  <si>
    <t>0.41299999999999998</t>
  </si>
  <si>
    <t>0.40139999999999998</t>
  </si>
  <si>
    <t>0.28639999999999999</t>
  </si>
  <si>
    <t>0.41489999999999999</t>
  </si>
  <si>
    <t>0.33850000000000002</t>
  </si>
  <si>
    <t>0.41110000000000002</t>
  </si>
  <si>
    <t>0.39050000000000001</t>
  </si>
  <si>
    <t>0.39889999999999998</t>
  </si>
  <si>
    <t>0.46260000000000001</t>
  </si>
  <si>
    <t>0.35580000000000001</t>
  </si>
  <si>
    <t>0.62439999999999996</t>
  </si>
  <si>
    <t>0.40839999999999999</t>
  </si>
  <si>
    <t>0.52039999999999997</t>
  </si>
  <si>
    <t>0.5554</t>
  </si>
  <si>
    <t>0.64419999999999999</t>
  </si>
  <si>
    <t>0.48370000000000002</t>
  </si>
  <si>
    <t>0.2319</t>
  </si>
  <si>
    <t>0.32869999999999999</t>
  </si>
  <si>
    <t>0.40050000000000002</t>
  </si>
  <si>
    <t>0.32929999999999998</t>
  </si>
  <si>
    <t>0.41249999999999998</t>
  </si>
  <si>
    <t>0.2049</t>
  </si>
  <si>
    <t>0.4874</t>
  </si>
  <si>
    <t>0.377</t>
  </si>
  <si>
    <t>0.40150000000000002</t>
  </si>
  <si>
    <t>0.39300000000000002</t>
  </si>
  <si>
    <t>0.67949999999999999</t>
  </si>
  <si>
    <t>0.20599999999999999</t>
  </si>
  <si>
    <t>0.44790000000000002</t>
  </si>
  <si>
    <t>0.53490000000000004</t>
  </si>
  <si>
    <t>0.56920000000000004</t>
  </si>
  <si>
    <t>0.60440000000000005</t>
  </si>
  <si>
    <t>0.45490000000000003</t>
  </si>
  <si>
    <t>0.48820000000000002</t>
  </si>
  <si>
    <t>0.48580000000000001</t>
  </si>
  <si>
    <t>0.47270000000000001</t>
  </si>
  <si>
    <t>0.73460000000000003</t>
  </si>
  <si>
    <t>0.38009999999999999</t>
  </si>
  <si>
    <t>0.39319999999999999</t>
  </si>
  <si>
    <t>0.38950000000000001</t>
  </si>
  <si>
    <t>0.40479999999999999</t>
  </si>
  <si>
    <t>0.41239999999999999</t>
  </si>
  <si>
    <t>0.4975</t>
  </si>
  <si>
    <t>0.52400000000000002</t>
  </si>
  <si>
    <t>0.41460000000000002</t>
  </si>
  <si>
    <t>0.72870000000000001</t>
  </si>
  <si>
    <t>0.68820000000000003</t>
  </si>
  <si>
    <t>0.66620000000000001</t>
  </si>
  <si>
    <t>0.68289999999999995</t>
  </si>
  <si>
    <t>0.65139999999999998</t>
  </si>
  <si>
    <t>0.65649999999999997</t>
  </si>
  <si>
    <t>0.64359999999999995</t>
  </si>
  <si>
    <t>0.62619999999999998</t>
  </si>
  <si>
    <t>0.3553</t>
  </si>
  <si>
    <t>0.57240000000000002</t>
  </si>
  <si>
    <t>0.58960000000000001</t>
  </si>
  <si>
    <t>0.57499999999999996</t>
  </si>
  <si>
    <t>0.48020000000000002</t>
  </si>
  <si>
    <t>0.54449999999999998</t>
  </si>
  <si>
    <t>0.5484</t>
  </si>
  <si>
    <t>0.53400000000000003</t>
  </si>
  <si>
    <t>0.70430000000000004</t>
  </si>
  <si>
    <t>0.4299</t>
  </si>
  <si>
    <t>0.29139999999999999</t>
  </si>
  <si>
    <t>0.22209999999999999</t>
  </si>
  <si>
    <t>0.43190000000000001</t>
  </si>
  <si>
    <t>0.63449999999999995</t>
  </si>
  <si>
    <t>12.09</t>
  </si>
  <si>
    <t>14.74</t>
  </si>
  <si>
    <t>14.57</t>
  </si>
  <si>
    <t>14.64</t>
  </si>
  <si>
    <t>14.89</t>
  </si>
  <si>
    <t>18.190000000000001</t>
  </si>
  <si>
    <t>20.65</t>
  </si>
  <si>
    <t>24.23</t>
  </si>
  <si>
    <t>26.23</t>
  </si>
  <si>
    <t>21.96</t>
  </si>
  <si>
    <t>26.68</t>
  </si>
  <si>
    <t>31.45</t>
  </si>
  <si>
    <t>32.659999999999997</t>
  </si>
  <si>
    <t>32.9</t>
  </si>
  <si>
    <t>33.130000000000003</t>
  </si>
  <si>
    <t>10.9</t>
  </si>
  <si>
    <t>12.66</t>
  </si>
  <si>
    <t>18.12</t>
  </si>
  <si>
    <t>23.26</t>
  </si>
  <si>
    <t>26.88</t>
  </si>
  <si>
    <t>23.31</t>
  </si>
  <si>
    <t>22.74</t>
  </si>
  <si>
    <t>10.53</t>
  </si>
  <si>
    <t>10.95</t>
  </si>
  <si>
    <t>31.91</t>
  </si>
  <si>
    <t>48.56</t>
  </si>
  <si>
    <t>57.05</t>
  </si>
  <si>
    <t>58.11</t>
  </si>
  <si>
    <t>60.24</t>
  </si>
  <si>
    <t>10.68</t>
  </si>
  <si>
    <t>12.21</t>
  </si>
  <si>
    <t>12.1</t>
  </si>
  <si>
    <t>21.27</t>
  </si>
  <si>
    <t>26.43</t>
  </si>
  <si>
    <t>28.62</t>
  </si>
  <si>
    <t>29.81</t>
  </si>
  <si>
    <t>32.159999999999997</t>
  </si>
  <si>
    <t>35.79</t>
  </si>
  <si>
    <t>9.69</t>
  </si>
  <si>
    <t>3.66</t>
  </si>
  <si>
    <t>4.3600000000000003</t>
  </si>
  <si>
    <t>5.71</t>
  </si>
  <si>
    <t>7.87</t>
  </si>
  <si>
    <t>9.64</t>
  </si>
  <si>
    <t>13.03</t>
  </si>
  <si>
    <t>13.07</t>
  </si>
  <si>
    <t>9.59</t>
  </si>
  <si>
    <t>9.52</t>
  </si>
  <si>
    <t>11.03</t>
  </si>
  <si>
    <t>11.75</t>
  </si>
  <si>
    <t>10.67</t>
  </si>
  <si>
    <t>9.42</t>
  </si>
  <si>
    <t>9.43</t>
  </si>
  <si>
    <t>6.86</t>
  </si>
  <si>
    <t>4.63</t>
  </si>
  <si>
    <t>16.22</t>
  </si>
  <si>
    <t>17.920000000000002</t>
  </si>
  <si>
    <t>16.78</t>
  </si>
  <si>
    <t>15.59</t>
  </si>
  <si>
    <t>7.63</t>
  </si>
  <si>
    <t>7.58</t>
  </si>
  <si>
    <t>7.6</t>
  </si>
  <si>
    <t>6.55</t>
  </si>
  <si>
    <t>5.5</t>
  </si>
  <si>
    <t>115.7737</t>
  </si>
  <si>
    <t>115.7759</t>
  </si>
  <si>
    <t>115.7783</t>
  </si>
  <si>
    <t>115.7805</t>
  </si>
  <si>
    <t>115.8021</t>
  </si>
  <si>
    <t>115.8204</t>
  </si>
  <si>
    <t>115.917</t>
  </si>
  <si>
    <t>115.9186</t>
  </si>
  <si>
    <t>115.9469</t>
  </si>
  <si>
    <t>116.229</t>
  </si>
  <si>
    <t>116.2612</t>
  </si>
  <si>
    <t>116.3081</t>
  </si>
  <si>
    <t>118.227</t>
  </si>
  <si>
    <t>121.5065</t>
  </si>
  <si>
    <t>130.93157</t>
  </si>
  <si>
    <t>130.9502</t>
  </si>
  <si>
    <t>131.8624</t>
  </si>
  <si>
    <t>132.2445</t>
  </si>
  <si>
    <t>133.8255</t>
  </si>
  <si>
    <t>135.8044</t>
  </si>
  <si>
    <t>138.491</t>
  </si>
  <si>
    <t>138.4915</t>
  </si>
  <si>
    <t>138.5053</t>
  </si>
  <si>
    <t>138.5076751</t>
  </si>
  <si>
    <t>138.5079</t>
  </si>
  <si>
    <t>138.5213</t>
  </si>
  <si>
    <t>138.5224</t>
  </si>
  <si>
    <t>138.5237015</t>
  </si>
  <si>
    <t>138.5818</t>
  </si>
  <si>
    <t>138.7383</t>
  </si>
  <si>
    <t>138.7517</t>
  </si>
  <si>
    <t>139.0246</t>
  </si>
  <si>
    <t>140.4156</t>
  </si>
  <si>
    <t>140.7827</t>
  </si>
  <si>
    <t>142.6675</t>
  </si>
  <si>
    <t>144.7887</t>
  </si>
  <si>
    <t>144.8942</t>
  </si>
  <si>
    <t>144.9531</t>
  </si>
  <si>
    <t>145.3142</t>
  </si>
  <si>
    <t>146.3428</t>
  </si>
  <si>
    <t>146.4249</t>
  </si>
  <si>
    <t>146.5746</t>
  </si>
  <si>
    <t>146.5864</t>
  </si>
  <si>
    <t>146.5892</t>
  </si>
  <si>
    <t>146.8512</t>
  </si>
  <si>
    <t>146.903</t>
  </si>
  <si>
    <t>147.2157</t>
  </si>
  <si>
    <t>147.5639</t>
  </si>
  <si>
    <t>148.8402</t>
  </si>
  <si>
    <t>149.1591</t>
  </si>
  <si>
    <t>150.0313</t>
  </si>
  <si>
    <t>150.27</t>
  </si>
  <si>
    <t>150.3195</t>
  </si>
  <si>
    <t>150.6182</t>
  </si>
  <si>
    <t>150.6197</t>
  </si>
  <si>
    <t>150.7493</t>
  </si>
  <si>
    <t>150.8081</t>
  </si>
  <si>
    <t>150.8942</t>
  </si>
  <si>
    <t>150.9053</t>
  </si>
  <si>
    <t>150.9491</t>
  </si>
  <si>
    <t>150.9495</t>
  </si>
  <si>
    <t>150.9664</t>
  </si>
  <si>
    <t>150.9776</t>
  </si>
  <si>
    <t>151.1519</t>
  </si>
  <si>
    <t>151.2187</t>
  </si>
  <si>
    <t>151.2789</t>
  </si>
  <si>
    <t>151.4678527</t>
  </si>
  <si>
    <t>151.5206</t>
  </si>
  <si>
    <t>151.5431</t>
  </si>
  <si>
    <t>151.5448</t>
  </si>
  <si>
    <t>151.6797</t>
  </si>
  <si>
    <t>151.9146</t>
  </si>
  <si>
    <t>151.9172</t>
  </si>
  <si>
    <t>152.8179</t>
  </si>
  <si>
    <t>natural gas</t>
  </si>
  <si>
    <t>-41.1429</t>
  </si>
  <si>
    <t>operating - full load</t>
  </si>
  <si>
    <t>shut-down</t>
  </si>
  <si>
    <t>-38.2746</t>
  </si>
  <si>
    <t>0.44000001</t>
  </si>
  <si>
    <t>-38.2536</t>
  </si>
  <si>
    <t>0.29999993000000003</t>
  </si>
  <si>
    <t>0.29999938999999998</t>
  </si>
  <si>
    <t>-38.0632</t>
  </si>
  <si>
    <t>0.58399999999999996</t>
  </si>
  <si>
    <t>0.58399986000000004</t>
  </si>
  <si>
    <t>-37.8429</t>
  </si>
  <si>
    <t>9.399979E-2</t>
  </si>
  <si>
    <t>-37.8416</t>
  </si>
  <si>
    <t>0.31199992999999998</t>
  </si>
  <si>
    <t>0.31199943000000002</t>
  </si>
  <si>
    <t>-37.8415</t>
  </si>
  <si>
    <t>Newport</t>
  </si>
  <si>
    <t>-37.6318</t>
  </si>
  <si>
    <t>-37.4567</t>
  </si>
  <si>
    <t>-35.1794</t>
  </si>
  <si>
    <t>0.66400000000000003</t>
  </si>
  <si>
    <t>0.66399975</t>
  </si>
  <si>
    <t>-34.8475</t>
  </si>
  <si>
    <t>0.156</t>
  </si>
  <si>
    <t>-34.8068</t>
  </si>
  <si>
    <t>Barker Inlet Power Station</t>
  </si>
  <si>
    <t>0.20999988999999999</t>
  </si>
  <si>
    <t>-34.798</t>
  </si>
  <si>
    <t>Osborne</t>
  </si>
  <si>
    <t>-34.7894861</t>
  </si>
  <si>
    <t>Torrens Island A</t>
  </si>
  <si>
    <t>Torrens Island B</t>
  </si>
  <si>
    <t>0.79999998999999999</t>
  </si>
  <si>
    <t>-34.7793</t>
  </si>
  <si>
    <t>0.22899987999999999</t>
  </si>
  <si>
    <t>-34.765</t>
  </si>
  <si>
    <t>0.52900000000000003</t>
  </si>
  <si>
    <t>-34.5228</t>
  </si>
  <si>
    <t>0.43999992999999998</t>
  </si>
  <si>
    <t>0.31599991999999999</t>
  </si>
  <si>
    <t>0.31599941999999998</t>
  </si>
  <si>
    <t>-33.9031</t>
  </si>
  <si>
    <t>-33.85</t>
  </si>
  <si>
    <t>0.184999</t>
  </si>
  <si>
    <t>0.18499873999999999</t>
  </si>
  <si>
    <t>-33.3487</t>
  </si>
  <si>
    <t>0.27685999999999999</t>
  </si>
  <si>
    <t>-33.2099</t>
  </si>
  <si>
    <t>0.72399999999999998</t>
  </si>
  <si>
    <t>0.72399990000000003</t>
  </si>
  <si>
    <t>0.72399935000000004</t>
  </si>
  <si>
    <t>-33.1633</t>
  </si>
  <si>
    <t>0.30999974000000002</t>
  </si>
  <si>
    <t>-32.916</t>
  </si>
  <si>
    <t>0.40515200000000001</t>
  </si>
  <si>
    <t>0.40515172999999999</t>
  </si>
  <si>
    <t>-32.9145</t>
  </si>
  <si>
    <t>2.5999789999999998E-2</t>
  </si>
  <si>
    <t>-32.80511322</t>
  </si>
  <si>
    <t>0.74999990999999999</t>
  </si>
  <si>
    <t>0.74999941000000003</t>
  </si>
  <si>
    <t>-32.6473</t>
  </si>
  <si>
    <t>0.28599955999999999</t>
  </si>
  <si>
    <t>-32.2243</t>
  </si>
  <si>
    <t>4.2099999999999999E-2</t>
  </si>
  <si>
    <t>-32.2001</t>
  </si>
  <si>
    <t>0.24969991999999999</t>
  </si>
  <si>
    <t>-32.197</t>
  </si>
  <si>
    <t>Phoenix Kwinana</t>
  </si>
  <si>
    <t>3.5999969999999999E-2</t>
  </si>
  <si>
    <t>-31.6712</t>
  </si>
  <si>
    <t>0.34199974</t>
  </si>
  <si>
    <t>-31.5568</t>
  </si>
  <si>
    <t>0.62360000000000004</t>
  </si>
  <si>
    <t>-30.7378</t>
  </si>
  <si>
    <t>-27.6554</t>
  </si>
  <si>
    <t>0.38500000000000001</t>
  </si>
  <si>
    <t>-27.4183</t>
  </si>
  <si>
    <t>0.34599983000000001</t>
  </si>
  <si>
    <t>-27.1169</t>
  </si>
  <si>
    <t>0.64449999999999996</t>
  </si>
  <si>
    <t>0.64449990000000001</t>
  </si>
  <si>
    <t>-27.1109</t>
  </si>
  <si>
    <t>1.0680000000000001</t>
  </si>
  <si>
    <t>1.06799964</t>
  </si>
  <si>
    <t>-26.6682</t>
  </si>
  <si>
    <t>-26.5772</t>
  </si>
  <si>
    <t>7.9999990000000007E-2</t>
  </si>
  <si>
    <t>-23.8636</t>
  </si>
  <si>
    <t>Owen Springs Engine</t>
  </si>
  <si>
    <t>7.6100009999999996E-2</t>
  </si>
  <si>
    <t>7.6099910000000007E-2</t>
  </si>
  <si>
    <t>-23.8306</t>
  </si>
  <si>
    <t>0.17999986000000001</t>
  </si>
  <si>
    <t>-23.5525</t>
  </si>
  <si>
    <t>3.6999990000000003E-2</t>
  </si>
  <si>
    <t>-14.4587</t>
  </si>
  <si>
    <t>1.1999910000000001E-2</t>
  </si>
  <si>
    <t>-13.7856</t>
  </si>
  <si>
    <t>2.64E-2</t>
  </si>
  <si>
    <t>2.6399949999999998E-2</t>
  </si>
  <si>
    <t>-12.5771</t>
  </si>
  <si>
    <t>0.10200001</t>
  </si>
  <si>
    <t>0.10199981</t>
  </si>
  <si>
    <t>-12.45895</t>
  </si>
  <si>
    <t>1.449991E-2</t>
  </si>
  <si>
    <t>coal</t>
  </si>
  <si>
    <t>-38.2564</t>
  </si>
  <si>
    <t>Loy Yang B</t>
  </si>
  <si>
    <t>1.15999999</t>
  </si>
  <si>
    <t>1.997E-4</t>
  </si>
  <si>
    <t>Loy Yang A Power Station</t>
  </si>
  <si>
    <t>2.20999999</t>
  </si>
  <si>
    <t>2.1231000000000001E-4</t>
  </si>
  <si>
    <t>-38.177</t>
  </si>
  <si>
    <t>Yallourn W</t>
  </si>
  <si>
    <t>1.44999999</t>
  </si>
  <si>
    <t>-33.4467</t>
  </si>
  <si>
    <t>Muja</t>
  </si>
  <si>
    <t>0.81679999999999997</t>
  </si>
  <si>
    <t>-33.3589</t>
  </si>
  <si>
    <t>Mt Piper</t>
  </si>
  <si>
    <t>1.38999999</t>
  </si>
  <si>
    <t>2.7992099999999999E-3</t>
  </si>
  <si>
    <t>-33.3422</t>
  </si>
  <si>
    <t>Collie G1</t>
  </si>
  <si>
    <t>6.5729000000000004E-4</t>
  </si>
  <si>
    <t>-33.331</t>
  </si>
  <si>
    <t>Bluewaters</t>
  </si>
  <si>
    <t>6.4464000000000004E-4</t>
  </si>
  <si>
    <t>-33.1607</t>
  </si>
  <si>
    <t>Vales Point B</t>
  </si>
  <si>
    <t>1.3199999899999999</t>
  </si>
  <si>
    <t>-33.0621</t>
  </si>
  <si>
    <t>Eraring</t>
  </si>
  <si>
    <t>2.87999999</t>
  </si>
  <si>
    <t>-32.3953</t>
  </si>
  <si>
    <t>Bayswater</t>
  </si>
  <si>
    <t>2.68999999</t>
  </si>
  <si>
    <t>-32.3713</t>
  </si>
  <si>
    <t>Liddell</t>
  </si>
  <si>
    <t>1.9999999900000001</t>
  </si>
  <si>
    <t>-27.9615</t>
  </si>
  <si>
    <t>Millmerran</t>
  </si>
  <si>
    <t>0.85199999000000004</t>
  </si>
  <si>
    <t>4.8333999999999998E-3</t>
  </si>
  <si>
    <t>-26.9177</t>
  </si>
  <si>
    <t>Kogan Creek</t>
  </si>
  <si>
    <t>0.74399999000000006</t>
  </si>
  <si>
    <t>operating - part load</t>
  </si>
  <si>
    <t>0.69077233999999998</t>
  </si>
  <si>
    <t>-26.7858</t>
  </si>
  <si>
    <t>Tarong</t>
  </si>
  <si>
    <t>1.39999999</t>
  </si>
  <si>
    <t>-26.7758</t>
  </si>
  <si>
    <t>Tarong North</t>
  </si>
  <si>
    <t>0.44999999000000002</t>
  </si>
  <si>
    <t>-24.3449</t>
  </si>
  <si>
    <t>Callide B</t>
  </si>
  <si>
    <t>0.69999999000000002</t>
  </si>
  <si>
    <t>Callide C</t>
  </si>
  <si>
    <t>0.83999999000000003</t>
  </si>
  <si>
    <t>3.5347099999999999E-3</t>
  </si>
  <si>
    <t>-23.8508</t>
  </si>
  <si>
    <t>Gladstone</t>
  </si>
  <si>
    <t>1.67999999</t>
  </si>
  <si>
    <t>-23.5097</t>
  </si>
  <si>
    <t>Stanwell</t>
  </si>
  <si>
    <t>1.45999999</t>
  </si>
  <si>
    <t>1.26311E-3</t>
  </si>
  <si>
    <t>liquid fuels</t>
  </si>
  <si>
    <t>-37.6646</t>
  </si>
  <si>
    <t>Snuggery</t>
  </si>
  <si>
    <t>6.3E-2</t>
  </si>
  <si>
    <t>-35.1104</t>
  </si>
  <si>
    <t>Port Stanvac 1</t>
  </si>
  <si>
    <t>5.7599919999999999E-2</t>
  </si>
  <si>
    <t>5.7599549999999999E-2</t>
  </si>
  <si>
    <t>-35.1097</t>
  </si>
  <si>
    <t>Lonsdale</t>
  </si>
  <si>
    <t>2.069994E-2</t>
  </si>
  <si>
    <t>2.069961E-2</t>
  </si>
  <si>
    <t>-34.76401318</t>
  </si>
  <si>
    <t>Snapper Point Power Station</t>
  </si>
  <si>
    <t>0.15399985999999999</t>
  </si>
  <si>
    <t>-34.7003</t>
  </si>
  <si>
    <t>Port Lincoln GT</t>
  </si>
  <si>
    <t>-34.5034</t>
  </si>
  <si>
    <t>Angaston</t>
  </si>
  <si>
    <t>4.9999929999999998E-2</t>
  </si>
  <si>
    <t>4.999953E-2</t>
  </si>
  <si>
    <t>-32.3893</t>
  </si>
  <si>
    <t>Hunter Valley GT</t>
  </si>
  <si>
    <t>4.9999990000000001E-2</t>
  </si>
  <si>
    <t>-31.5423</t>
  </si>
  <si>
    <t>Merredin Gas Turbine</t>
  </si>
  <si>
    <t>9.2599760000000003E-2</t>
  </si>
  <si>
    <t>-21.1446</t>
  </si>
  <si>
    <t>Mackay GT</t>
  </si>
  <si>
    <t>-19.338</t>
  </si>
  <si>
    <t>Mt Stuart</t>
  </si>
  <si>
    <t>0.42349998999999999</t>
  </si>
  <si>
    <t>2020 to 2035</t>
  </si>
  <si>
    <t>2040 to 2055</t>
  </si>
  <si>
    <t>Brownfield</t>
  </si>
  <si>
    <t>GW_</t>
  </si>
  <si>
    <t>Latitude</t>
  </si>
  <si>
    <t>Longitude</t>
  </si>
  <si>
    <t>147.56389999999999</t>
  </si>
  <si>
    <t>7.4278999999999998E-2</t>
  </si>
  <si>
    <t>-41.142899999999997</t>
  </si>
  <si>
    <t>146.90299999999999</t>
  </si>
  <si>
    <t>0.4059100000000001</t>
  </si>
  <si>
    <t>2.8089999999999917E-2</t>
  </si>
  <si>
    <t>-33.331000000000003</t>
  </si>
  <si>
    <t>0.15359300000000001</t>
  </si>
  <si>
    <t>-24.344899999999999</t>
  </si>
  <si>
    <t>-33.342199999999998</t>
  </si>
  <si>
    <t>116.26119999999999</t>
  </si>
  <si>
    <t>-34.847499999999997</t>
  </si>
  <si>
    <t>138.58179999999999</t>
  </si>
  <si>
    <t>0.50764500000000001</t>
  </si>
  <si>
    <t>-33.062100000000001</t>
  </si>
  <si>
    <t>1.68</t>
  </si>
  <si>
    <t>151.21870000000001</t>
  </si>
  <si>
    <t>-32.389299999999999</t>
  </si>
  <si>
    <t>150.96639999999999</t>
  </si>
  <si>
    <t>0.18089999999999987</t>
  </si>
  <si>
    <t>-32.371299999999998</t>
  </si>
  <si>
    <t>0.94430199999999964</t>
  </si>
  <si>
    <t>1.1506570000000003</t>
  </si>
  <si>
    <t>-38.253599999999999</t>
  </si>
  <si>
    <t>-38.256399999999999</t>
  </si>
  <si>
    <t>-21.144600000000001</t>
  </si>
  <si>
    <t>0.76542699999999997</t>
  </si>
  <si>
    <t>-27.961500000000001</t>
  </si>
  <si>
    <t>151.27889999999999</t>
  </si>
  <si>
    <t>-33.903100000000002</t>
  </si>
  <si>
    <t>138.73830000000001</t>
  </si>
  <si>
    <t>0.13012299999999999</t>
  </si>
  <si>
    <t>-38.063200000000002</t>
  </si>
  <si>
    <t>142.66749999999999</t>
  </si>
  <si>
    <t>0.95089400000000002</t>
  </si>
  <si>
    <t>-33.358899999999998</t>
  </si>
  <si>
    <t>150.03129999999999</t>
  </si>
  <si>
    <t>0.81699999999999995</t>
  </si>
  <si>
    <t>-34.798000000000002</t>
  </si>
  <si>
    <t>138.50790000000001</t>
  </si>
  <si>
    <t>4.4085000000000034E-2</t>
  </si>
  <si>
    <t>0.624</t>
  </si>
  <si>
    <t>-31.556799999999999</t>
  </si>
  <si>
    <t>115.82040000000001</t>
  </si>
  <si>
    <t>-34.700299999999999</t>
  </si>
  <si>
    <t>135.80439999999999</t>
  </si>
  <si>
    <t>2.6872E-2</t>
  </si>
  <si>
    <t>-23.509699999999999</t>
  </si>
  <si>
    <t>150.31950000000001</t>
  </si>
  <si>
    <t>Temporary Generation South</t>
  </si>
  <si>
    <t>6.1038999999999989E-2</t>
  </si>
  <si>
    <t>-35.109699999999997</t>
  </si>
  <si>
    <t>138.49100000000001</t>
  </si>
  <si>
    <t>-32.224299999999999</t>
  </si>
  <si>
    <t>-34.789486099999998</t>
  </si>
  <si>
    <t>138.52370149999999</t>
  </si>
  <si>
    <t>-33.160699999999999</t>
  </si>
  <si>
    <t>151.54310000000001</t>
  </si>
  <si>
    <t>146.34280000000001</t>
  </si>
  <si>
    <t>Greenfield</t>
  </si>
  <si>
    <t>2.4449089999999996</t>
  </si>
  <si>
    <t>1.3318739999999998</t>
  </si>
  <si>
    <t>port-qld 1</t>
  </si>
  <si>
    <t>0.82458586499999997</t>
  </si>
  <si>
    <t>-19.88</t>
  </si>
  <si>
    <t>148.08000000000001</t>
  </si>
  <si>
    <t>port-qld 2</t>
  </si>
  <si>
    <t>-21.3</t>
  </si>
  <si>
    <t>149.38</t>
  </si>
  <si>
    <t>port-qld 3</t>
  </si>
  <si>
    <t>0.59749194089999991</t>
  </si>
  <si>
    <t>-23.81</t>
  </si>
  <si>
    <t>151.22999999999999</t>
  </si>
  <si>
    <t>E+RE-</t>
  </si>
  <si>
    <t>-23.552499999999998</t>
  </si>
  <si>
    <t>4.1658000000000001E-2</t>
  </si>
  <si>
    <t>-34.806800000000003</t>
  </si>
  <si>
    <t>0.17708139430000003</t>
  </si>
  <si>
    <t>150.61969999999999</t>
  </si>
  <si>
    <t>-12.555</t>
  </si>
  <si>
    <t>130.86660000000001</t>
  </si>
  <si>
    <t>1.1682999999999992E-2</t>
  </si>
  <si>
    <t>0.30631700000000001</t>
  </si>
  <si>
    <t>0.249582</t>
  </si>
  <si>
    <t>-33.348700000000001</t>
  </si>
  <si>
    <t>146.42490000000001</t>
  </si>
  <si>
    <t>1.1722129999999997</t>
  </si>
  <si>
    <t>1.0377870000000002</t>
  </si>
  <si>
    <t>0.85199999999999998</t>
  </si>
  <si>
    <t>0.57161400000000007</t>
  </si>
  <si>
    <t>0.42299999999999999</t>
  </si>
  <si>
    <t>-19.338000000000001</t>
  </si>
  <si>
    <t>146.85120000000001</t>
  </si>
  <si>
    <t>-37.841500000000003</t>
  </si>
  <si>
    <t>144.89420000000001</t>
  </si>
  <si>
    <t>0.30565799999999987</t>
  </si>
  <si>
    <t>-34.765000000000001</t>
  </si>
  <si>
    <t>138.50530000000001</t>
  </si>
  <si>
    <t>140.41560000000001</t>
  </si>
  <si>
    <t>-37.631799999999998</t>
  </si>
  <si>
    <t>144.95310000000001</t>
  </si>
  <si>
    <t>1.3406690000000001</t>
  </si>
  <si>
    <t>-26.785800000000002</t>
  </si>
  <si>
    <t>151.91720000000001</t>
  </si>
  <si>
    <t>6.2731629999999994</t>
  </si>
  <si>
    <t>8.3353269999999995</t>
  </si>
  <si>
    <t>0.18609299999999962</t>
  </si>
  <si>
    <t>-32.89</t>
  </si>
  <si>
    <t>151.77000000000001</t>
  </si>
  <si>
    <t>18.686809</t>
  </si>
  <si>
    <t>-12.550000000000002</t>
  </si>
  <si>
    <t>130.88999999999999</t>
  </si>
  <si>
    <t>1.2866878549999998</t>
  </si>
  <si>
    <t>9.6825999999999912E-2</t>
  </si>
  <si>
    <t>0.69863200000000003</t>
  </si>
  <si>
    <t>0.81592599999999993</t>
  </si>
  <si>
    <t>-32.99</t>
  </si>
  <si>
    <t>137.77000000000001</t>
  </si>
  <si>
    <t>port-vic</t>
  </si>
  <si>
    <t>0.12764699999999971</t>
  </si>
  <si>
    <t>-38.369999999999997</t>
  </si>
  <si>
    <t>145.22</t>
  </si>
  <si>
    <t>port-wa 1</t>
  </si>
  <si>
    <t>2.9399201600000007</t>
  </si>
  <si>
    <t>1.54750524</t>
  </si>
  <si>
    <t>-21.68</t>
  </si>
  <si>
    <t>115.01</t>
  </si>
  <si>
    <t>port-wa 2</t>
  </si>
  <si>
    <t>2.8534519200000004</t>
  </si>
  <si>
    <t>1.5019903800000003</t>
  </si>
  <si>
    <t>-20.65</t>
  </si>
  <si>
    <t>116.68</t>
  </si>
  <si>
    <t>port-wa 3</t>
  </si>
  <si>
    <t>-20.32</t>
  </si>
  <si>
    <t>118.53</t>
  </si>
  <si>
    <t>black coal</t>
  </si>
  <si>
    <t>black coal w/cc</t>
  </si>
  <si>
    <t>natural gas - CC</t>
  </si>
  <si>
    <t>3.3177881600000001</t>
  </si>
  <si>
    <t>-7.0000000018666242E-8</t>
  </si>
  <si>
    <t>-9.9999999836342113E-8</t>
  </si>
  <si>
    <t>-1.00000003833145E-8</t>
  </si>
  <si>
    <t>-5.0000000140215661E-8</t>
  </si>
  <si>
    <t>-3.6999999952769258E-7</t>
  </si>
  <si>
    <t>-2.7000000013543968E-7</t>
  </si>
  <si>
    <t>-3.6999999997178179E-7</t>
  </si>
  <si>
    <t>7.8412149000000007</t>
  </si>
  <si>
    <t>8.9885809999999289E-2</t>
  </si>
  <si>
    <t>4.822575210000001</t>
  </si>
  <si>
    <t>2.7556392899999995</t>
  </si>
  <si>
    <t>1.1399999984007536E-6</t>
  </si>
  <si>
    <t>8.3499999981029305E-6</t>
  </si>
  <si>
    <t>1.1999999998124622E-6</t>
  </si>
  <si>
    <t>6.3000000238844223E-7</t>
  </si>
  <si>
    <t>natural gas - CC w/cc</t>
  </si>
  <si>
    <t>2.0157946600000001</t>
  </si>
  <si>
    <t>7.6285915199999996</t>
  </si>
  <si>
    <t>1.000000082740371E-8</t>
  </si>
  <si>
    <t>-5.100000013413819E-7</t>
  </si>
  <si>
    <t>-7.4999999988278887E-7</t>
  </si>
  <si>
    <t>-1.0899999995928056E-6</t>
  </si>
  <si>
    <t>-2.1199999977739026E-6</t>
  </si>
  <si>
    <t>natural gas - OCGT</t>
  </si>
  <si>
    <t>1.7945413000000041</t>
  </si>
  <si>
    <t>-0.28328767000000532</t>
  </si>
  <si>
    <t>5.7358146199999975</t>
  </si>
  <si>
    <t>5.1372059900000018</t>
  </si>
  <si>
    <t>3.6172429199999989</t>
  </si>
  <si>
    <t>-3.5671911299999977</t>
  </si>
  <si>
    <t>0.32431659999999951</t>
  </si>
  <si>
    <t>-0.84632394000000133</t>
  </si>
  <si>
    <t>0.28072033000000118</t>
  </si>
  <si>
    <t>0.21728174000000067</t>
  </si>
  <si>
    <t>20.921405239999999</t>
  </si>
  <si>
    <t>11.774259080000007</t>
  </si>
  <si>
    <t>4.8621171699999906</t>
  </si>
  <si>
    <t>8.4849192499999901</t>
  </si>
  <si>
    <t>1.0576710200000079</t>
  </si>
  <si>
    <t>2.1298595199999966</t>
  </si>
  <si>
    <t>10.820777080000001</t>
  </si>
  <si>
    <t>10.446795629999999</t>
  </si>
  <si>
    <t>15.933106540000004</t>
  </si>
  <si>
    <t>18.568730860000002</t>
  </si>
  <si>
    <t>15.6498188</t>
  </si>
  <si>
    <t>20.891693070000002</t>
  </si>
  <si>
    <t>21.385633319999997</t>
  </si>
  <si>
    <t>54.264265039999998</t>
  </si>
  <si>
    <t>26.522839299999998</t>
  </si>
  <si>
    <t>68.794163420000004</t>
  </si>
  <si>
    <t>30.140082169999999</t>
  </si>
  <si>
    <t>73.656281219999997</t>
  </si>
  <si>
    <t>26.57289067</t>
  </si>
  <si>
    <t>82.141208069999976</t>
  </si>
  <si>
    <t>26.897207000000002</t>
  </si>
  <si>
    <t>83.198879199999993</t>
  </si>
  <si>
    <t>26.050882689999998</t>
  </si>
  <si>
    <t>85.328737230000002</t>
  </si>
  <si>
    <t>From (H2 source) (group)</t>
  </si>
  <si>
    <t>8.8000000000000007</t>
  </si>
  <si>
    <t>31.7</t>
  </si>
  <si>
    <t>57.3</t>
  </si>
  <si>
    <t>87.7</t>
  </si>
  <si>
    <t>107.1</t>
  </si>
  <si>
    <t>133.4</t>
  </si>
  <si>
    <t>38.299999999999997</t>
  </si>
  <si>
    <t>64.2</t>
  </si>
  <si>
    <t>100.7</t>
  </si>
  <si>
    <t>120.8</t>
  </si>
  <si>
    <t>146.6</t>
  </si>
  <si>
    <t>14.8</t>
  </si>
  <si>
    <t>33.1</t>
  </si>
  <si>
    <t>50.1</t>
  </si>
  <si>
    <t>66.900000000000006</t>
  </si>
  <si>
    <t>39.700000000000003</t>
  </si>
  <si>
    <t>117.9</t>
  </si>
  <si>
    <t>137.80000000000001</t>
  </si>
  <si>
    <t>30.6</t>
  </si>
  <si>
    <t>49.8</t>
  </si>
  <si>
    <t>60.4</t>
  </si>
  <si>
    <t>Autothermal reforming w/cc</t>
  </si>
  <si>
    <t>3.9</t>
  </si>
  <si>
    <t>16.399999999999999</t>
  </si>
  <si>
    <t>35.700000000000003</t>
  </si>
  <si>
    <t>44.4</t>
  </si>
  <si>
    <t>46.9</t>
  </si>
  <si>
    <t>50.4</t>
  </si>
  <si>
    <t>68.400000000000006</t>
  </si>
  <si>
    <t>1.9</t>
  </si>
  <si>
    <t>Bio-gasification w/cc</t>
  </si>
  <si>
    <t>To||Outputs Group Detailed (H2 demand)</t>
  </si>
  <si>
    <t>Electricity generation</t>
  </si>
  <si>
    <t>Fischer-tropsch liquids</t>
  </si>
  <si>
    <t>1.5209999999999999</t>
  </si>
  <si>
    <t>1.5840000000000001</t>
  </si>
  <si>
    <t>1.5880000000000001</t>
  </si>
  <si>
    <t>1.603</t>
  </si>
  <si>
    <t>1.6120000000000001</t>
  </si>
  <si>
    <t>1.954</t>
  </si>
  <si>
    <t>2.266</t>
  </si>
  <si>
    <t>2.286</t>
  </si>
  <si>
    <t>2.625</t>
  </si>
  <si>
    <t>8.1359999999999992</t>
  </si>
  <si>
    <t>7.5910000000000002</t>
  </si>
  <si>
    <t>7.3739999999999997</t>
  </si>
  <si>
    <t>0.71299999999999997</t>
  </si>
  <si>
    <t>1.841</t>
  </si>
  <si>
    <t>2.379</t>
  </si>
  <si>
    <t>2.5339999999999998</t>
  </si>
  <si>
    <t>4.0750000000000002</t>
  </si>
  <si>
    <t>3.8559999999999999</t>
  </si>
  <si>
    <t>3.1989999999999998</t>
  </si>
  <si>
    <t>0.92600000000000005</t>
  </si>
  <si>
    <t>1.7090000000000001</t>
  </si>
  <si>
    <t>2.2679999999999998</t>
  </si>
  <si>
    <t>2.2719999999999998</t>
  </si>
  <si>
    <t>2.2360000000000002</t>
  </si>
  <si>
    <t>Methanation</t>
  </si>
  <si>
    <t>Basic non-ferrous metals</t>
  </si>
  <si>
    <t>0.57199999999999995</t>
  </si>
  <si>
    <t>0.98199999999999998</t>
  </si>
  <si>
    <t>1.391</t>
  </si>
  <si>
    <t>1.387</t>
  </si>
  <si>
    <t>1.3779999999999999</t>
  </si>
  <si>
    <t>1.3660000000000001</t>
  </si>
  <si>
    <t>0.126</t>
  </si>
  <si>
    <t>0.48299999999999998</t>
  </si>
  <si>
    <t>Iron and steel</t>
  </si>
  <si>
    <t>0.14099999999999999</t>
  </si>
  <si>
    <t>0.93200000000000005</t>
  </si>
  <si>
    <t>0.97899999999999998</t>
  </si>
  <si>
    <t>1.0289999999999999</t>
  </si>
  <si>
    <t>1.0820000000000001</t>
  </si>
  <si>
    <t>1.137</t>
  </si>
  <si>
    <t>8.5999999999999993E-2</t>
  </si>
  <si>
    <t>0.23100000000000001</t>
  </si>
  <si>
    <t>0.315</t>
  </si>
  <si>
    <t>0.40600000000000003</t>
  </si>
  <si>
    <t>0.505</t>
  </si>
  <si>
    <t>Other industry</t>
  </si>
  <si>
    <t>0.66100000000000003</t>
  </si>
  <si>
    <t>0.95399999999999996</t>
  </si>
  <si>
    <t>0.96899999999999997</t>
  </si>
  <si>
    <t>0.97599999999999998</t>
  </si>
  <si>
    <t>0.97799999999999998</t>
  </si>
  <si>
    <t>0.21099999999999999</t>
  </si>
  <si>
    <t>1.6E-2</t>
  </si>
  <si>
    <t>0.11799999999999999</t>
  </si>
  <si>
    <t>0.84699999999999998</t>
  </si>
  <si>
    <t>1.266</t>
  </si>
  <si>
    <t>1.5549999999999999</t>
  </si>
  <si>
    <t>1.6359999999999999</t>
  </si>
  <si>
    <t>1.677</t>
  </si>
  <si>
    <t>0.55200000000000005</t>
  </si>
  <si>
    <t>1.2130000000000001</t>
  </si>
  <si>
    <t>1.4530000000000001</t>
  </si>
  <si>
    <t>9.9</t>
  </si>
  <si>
    <t>26.3</t>
  </si>
  <si>
    <t>34.5</t>
  </si>
  <si>
    <t>42.7</t>
  </si>
  <si>
    <t>Ammonia production</t>
  </si>
  <si>
    <t>13.4</t>
  </si>
  <si>
    <t>54.1</t>
  </si>
  <si>
    <t>81.900000000000006</t>
  </si>
  <si>
    <t>100.9</t>
  </si>
  <si>
    <t>129.1</t>
  </si>
  <si>
    <t>87.4</t>
  </si>
  <si>
    <t>107.4</t>
  </si>
  <si>
    <t>132.9</t>
  </si>
  <si>
    <t>15.4</t>
  </si>
  <si>
    <t>34.9</t>
  </si>
  <si>
    <t>54.9</t>
  </si>
  <si>
    <t>74.900000000000006</t>
  </si>
  <si>
    <t>94.7</t>
  </si>
  <si>
    <t>126.8</t>
  </si>
  <si>
    <t>13.5</t>
  </si>
  <si>
    <t>36.700000000000003</t>
  </si>
  <si>
    <t>94.1</t>
  </si>
  <si>
    <t>111</t>
  </si>
  <si>
    <t>130.80000000000001</t>
  </si>
  <si>
    <t>9.1</t>
  </si>
  <si>
    <t>11.1</t>
  </si>
  <si>
    <t>22.2</t>
  </si>
  <si>
    <t>6.8999999999999999E-3</t>
  </si>
  <si>
    <t>1.24E-2</t>
  </si>
  <si>
    <t>7.9000000000000008E-3</t>
  </si>
  <si>
    <t>1.1599999999999999E-2</t>
  </si>
  <si>
    <t>1.04E-2</t>
  </si>
  <si>
    <t>1.09E-2</t>
  </si>
  <si>
    <t>6.0000000000000001E-3</t>
  </si>
  <si>
    <t>1.2500000000000001E-2</t>
  </si>
  <si>
    <t>2.0199999999999999E-2</t>
  </si>
  <si>
    <t>1.6299999999999999E-2</t>
  </si>
  <si>
    <t>5.3E-3</t>
  </si>
  <si>
    <t>9.5999999999999992E-3</t>
  </si>
  <si>
    <t>1.2699999999999999E-2</t>
  </si>
  <si>
    <t>Export &amp; ports</t>
  </si>
  <si>
    <t>Export-WA</t>
  </si>
  <si>
    <t>3.7100000000000001E-2</t>
  </si>
  <si>
    <t>0.54969999999999997</t>
  </si>
  <si>
    <t>8.7499999999999994E-2</t>
  </si>
  <si>
    <t>9.4999999999999998E-3</t>
  </si>
  <si>
    <t>0.23400000000000001</t>
  </si>
  <si>
    <t>Export-NT</t>
  </si>
  <si>
    <t>0.40310000000000001</t>
  </si>
  <si>
    <t>0.42770000000000002</t>
  </si>
  <si>
    <t>2.06E-2</t>
  </si>
  <si>
    <t>0.38190000000000002</t>
  </si>
  <si>
    <t>0.53239999999999998</t>
  </si>
  <si>
    <t>7.9899999999999999E-2</t>
  </si>
  <si>
    <t>8.2100000000000006E-2</t>
  </si>
  <si>
    <t>Export-QLD</t>
  </si>
  <si>
    <t>0.22509999999999999</t>
  </si>
  <si>
    <t>0.26440000000000002</t>
  </si>
  <si>
    <t>3.2599999999999997E-2</t>
  </si>
  <si>
    <t>Export-NSW</t>
  </si>
  <si>
    <t>Export-VIC</t>
  </si>
  <si>
    <t>9.7000000000000003E-3</t>
  </si>
  <si>
    <t>1.15E-2</t>
  </si>
  <si>
    <t>0.11940000000000001</t>
  </si>
  <si>
    <t>0.1196</t>
  </si>
  <si>
    <t>6.6E-3</t>
  </si>
  <si>
    <t>Export-SA</t>
  </si>
  <si>
    <t>Ports</t>
  </si>
  <si>
    <t>1.5900000000000001E-2</t>
  </si>
  <si>
    <t>7.0000000000000001E-3</t>
  </si>
  <si>
    <t>Hydrogen transmission capacity (Mt-H2/year)</t>
  </si>
  <si>
    <t>nsw-central||nsw-south||h2||1</t>
  </si>
  <si>
    <t>nsw-north||nsw-central||h2||1</t>
  </si>
  <si>
    <t>nsw-north||nsw-outback||h2||1</t>
  </si>
  <si>
    <t>nsw-outback||nsw-central||h2||1</t>
  </si>
  <si>
    <t>nsw-outback||nsw-south||h2||1</t>
  </si>
  <si>
    <t>nsw-outback||sa||h2||1</t>
  </si>
  <si>
    <t>nsw-south||vic-east||h2||1</t>
  </si>
  <si>
    <t>nsw-south||vic-west||h2||1</t>
  </si>
  <si>
    <t>nt||qld-north||h2||1</t>
  </si>
  <si>
    <t>nt||qld-outback||h2||1</t>
  </si>
  <si>
    <t>nt||sa||h2||1</t>
  </si>
  <si>
    <t>qld-north||qld-outback||h2||1</t>
  </si>
  <si>
    <t>qld-north||qld-south||h2||1</t>
  </si>
  <si>
    <t>qld-outback||nsw-outback||h2||1</t>
  </si>
  <si>
    <t>qld-outback||qld-south||h2||1</t>
  </si>
  <si>
    <t>qld-outback||sa||h2||1</t>
  </si>
  <si>
    <t>qld-south||nsw-north||h2||1</t>
  </si>
  <si>
    <t>qld-south||nsw-outback||h2||1</t>
  </si>
  <si>
    <t>sa||nsw-south||h2||1</t>
  </si>
  <si>
    <t>vic-east||tas||h2||1</t>
  </si>
  <si>
    <t>2.4</t>
  </si>
  <si>
    <t>vic-east||vic-west||h2||1</t>
  </si>
  <si>
    <t>1.37</t>
  </si>
  <si>
    <t>vic-west||sa||h2||1</t>
  </si>
  <si>
    <t>vic-west||tas||h2||1</t>
  </si>
  <si>
    <t>wa-central||nt||h2||1</t>
  </si>
  <si>
    <t>wa-central||sa||h2||1</t>
  </si>
  <si>
    <t>wa-central||wa-north||h2||1</t>
  </si>
  <si>
    <t>wa-north||nt||h2||1</t>
  </si>
  <si>
    <t>wa-south||sa||h2||1</t>
  </si>
  <si>
    <t>wa-south||wa-central||h2||1</t>
  </si>
  <si>
    <t>ex-nsw||port-nsw||h2||1</t>
  </si>
  <si>
    <t>ex-nt||port-nt||h2||1</t>
  </si>
  <si>
    <t>20.149999999999999</t>
  </si>
  <si>
    <t>32.979999999999997</t>
  </si>
  <si>
    <t>38.450000000000003</t>
  </si>
  <si>
    <t>39.43</t>
  </si>
  <si>
    <t>47.93</t>
  </si>
  <si>
    <t>11.43</t>
  </si>
  <si>
    <t>30.78</t>
  </si>
  <si>
    <t>40.04</t>
  </si>
  <si>
    <t>44.42</t>
  </si>
  <si>
    <t>46.3</t>
  </si>
  <si>
    <t>55.4</t>
  </si>
  <si>
    <t>14.43</t>
  </si>
  <si>
    <t>28.19</t>
  </si>
  <si>
    <t>38.520000000000003</t>
  </si>
  <si>
    <t>40.69</t>
  </si>
  <si>
    <t>44.38</t>
  </si>
  <si>
    <t>52.38</t>
  </si>
  <si>
    <t>13.72</t>
  </si>
  <si>
    <t>ex-qld||port-qld||h2||1</t>
  </si>
  <si>
    <t>12.73</t>
  </si>
  <si>
    <t>23.73</t>
  </si>
  <si>
    <t>35.479999999999997</t>
  </si>
  <si>
    <t>14.49</t>
  </si>
  <si>
    <t>19.579999999999998</t>
  </si>
  <si>
    <t>26.04</t>
  </si>
  <si>
    <t>35.229999999999997</t>
  </si>
  <si>
    <t>2.75</t>
  </si>
  <si>
    <t>13.2</t>
  </si>
  <si>
    <t>24.56</t>
  </si>
  <si>
    <t>30.38</t>
  </si>
  <si>
    <t>35.07</t>
  </si>
  <si>
    <t>4.04</t>
  </si>
  <si>
    <t>ex-sa||port-sa||h2||1</t>
  </si>
  <si>
    <t>ex-wa||port-wa||h2||1</t>
  </si>
  <si>
    <t>18.600000000000001</t>
  </si>
  <si>
    <t>29.55</t>
  </si>
  <si>
    <t>36.549999999999997</t>
  </si>
  <si>
    <t>44.06</t>
  </si>
  <si>
    <t>22.92</t>
  </si>
  <si>
    <t>34.549999999999997</t>
  </si>
  <si>
    <t>41.78</t>
  </si>
  <si>
    <t>7.41</t>
  </si>
  <si>
    <t>16.71</t>
  </si>
  <si>
    <t>27.27</t>
  </si>
  <si>
    <t>6.28</t>
  </si>
  <si>
    <t>9.7100000000000009</t>
  </si>
  <si>
    <t>27.4</t>
  </si>
  <si>
    <t>34.96</t>
  </si>
  <si>
    <t>42.56</t>
  </si>
  <si>
    <t>4.05</t>
  </si>
  <si>
    <t>13.16</t>
  </si>
  <si>
    <t>25.36</t>
  </si>
  <si>
    <t>42.99</t>
  </si>
  <si>
    <t>49.74</t>
  </si>
  <si>
    <t>Source of pipeline gas (PJ/year)</t>
  </si>
  <si>
    <t>Biofuels</t>
  </si>
  <si>
    <t>555</t>
  </si>
  <si>
    <t>567</t>
  </si>
  <si>
    <t>568</t>
  </si>
  <si>
    <t>574</t>
  </si>
  <si>
    <t>593</t>
  </si>
  <si>
    <t>478</t>
  </si>
  <si>
    <t>511</t>
  </si>
  <si>
    <t>513</t>
  </si>
  <si>
    <t>488</t>
  </si>
  <si>
    <t>509</t>
  </si>
  <si>
    <t>437</t>
  </si>
  <si>
    <t>457</t>
  </si>
  <si>
    <t>501</t>
  </si>
  <si>
    <t>512</t>
  </si>
  <si>
    <t>584</t>
  </si>
  <si>
    <t>639</t>
  </si>
  <si>
    <t>461</t>
  </si>
  <si>
    <t>533</t>
  </si>
  <si>
    <t>532</t>
  </si>
  <si>
    <t>510</t>
  </si>
  <si>
    <t>530</t>
  </si>
  <si>
    <t>355</t>
  </si>
  <si>
    <t>258</t>
  </si>
  <si>
    <t>369</t>
  </si>
  <si>
    <t>473</t>
  </si>
  <si>
    <t>497</t>
  </si>
  <si>
    <t>Conventional gas w/cc</t>
  </si>
  <si>
    <t>419</t>
  </si>
  <si>
    <t>1304</t>
  </si>
  <si>
    <t>1664</t>
  </si>
  <si>
    <t>1666</t>
  </si>
  <si>
    <t>702</t>
  </si>
  <si>
    <t>200</t>
  </si>
  <si>
    <t>627</t>
  </si>
  <si>
    <t>5145</t>
  </si>
  <si>
    <t>8635</t>
  </si>
  <si>
    <t>9731</t>
  </si>
  <si>
    <t>10897</t>
  </si>
  <si>
    <t>10885</t>
  </si>
  <si>
    <t>589</t>
  </si>
  <si>
    <t>753</t>
  </si>
  <si>
    <t>767</t>
  </si>
  <si>
    <t>766</t>
  </si>
  <si>
    <t>73</t>
  </si>
  <si>
    <t>109</t>
  </si>
  <si>
    <t>1403</t>
  </si>
  <si>
    <t>1920</t>
  </si>
  <si>
    <t>2542</t>
  </si>
  <si>
    <t>2553</t>
  </si>
  <si>
    <t>2552</t>
  </si>
  <si>
    <t>Conventional gas</t>
  </si>
  <si>
    <t>4156</t>
  </si>
  <si>
    <t>4158</t>
  </si>
  <si>
    <t>3592</t>
  </si>
  <si>
    <t>3245</t>
  </si>
  <si>
    <t>2680</t>
  </si>
  <si>
    <t>1894</t>
  </si>
  <si>
    <t>4020</t>
  </si>
  <si>
    <t>3121</t>
  </si>
  <si>
    <t>2634</t>
  </si>
  <si>
    <t>1983</t>
  </si>
  <si>
    <t>4159</t>
  </si>
  <si>
    <t>4030</t>
  </si>
  <si>
    <t>1213</t>
  </si>
  <si>
    <t>1178</t>
  </si>
  <si>
    <t>4155</t>
  </si>
  <si>
    <t>4157</t>
  </si>
  <si>
    <t>3377</t>
  </si>
  <si>
    <t>3372</t>
  </si>
  <si>
    <t>2726</t>
  </si>
  <si>
    <t>3387</t>
  </si>
  <si>
    <t>3119</t>
  </si>
  <si>
    <t>2676</t>
  </si>
  <si>
    <t>1192</t>
  </si>
  <si>
    <t>Coal seam gas</t>
  </si>
  <si>
    <t>1298</t>
  </si>
  <si>
    <t>1415</t>
  </si>
  <si>
    <t>1324</t>
  </si>
  <si>
    <t>1227</t>
  </si>
  <si>
    <t>1094</t>
  </si>
  <si>
    <t>982</t>
  </si>
  <si>
    <t>983</t>
  </si>
  <si>
    <t>193</t>
  </si>
  <si>
    <t>1358</t>
  </si>
  <si>
    <t>1266</t>
  </si>
  <si>
    <t>1083</t>
  </si>
  <si>
    <t>1297</t>
  </si>
  <si>
    <t>1500</t>
  </si>
  <si>
    <t>1407</t>
  </si>
  <si>
    <t>1318</t>
  </si>
  <si>
    <t>1426</t>
  </si>
  <si>
    <t>1533</t>
  </si>
  <si>
    <t>1909</t>
  </si>
  <si>
    <t>2510</t>
  </si>
  <si>
    <t>1996</t>
  </si>
  <si>
    <t>1399</t>
  </si>
  <si>
    <t>1306</t>
  </si>
  <si>
    <t>1215</t>
  </si>
  <si>
    <t>259</t>
  </si>
  <si>
    <t>164</t>
  </si>
  <si>
    <t>250</t>
  </si>
  <si>
    <t>1423</t>
  </si>
  <si>
    <t>1233</t>
  </si>
  <si>
    <t>190</t>
  </si>
  <si>
    <t>Demand for pipeline gas (PJ/year)</t>
  </si>
  <si>
    <t>1240</t>
  </si>
  <si>
    <t>1035</t>
  </si>
  <si>
    <t>456</t>
  </si>
  <si>
    <t>159</t>
  </si>
  <si>
    <t>631</t>
  </si>
  <si>
    <t>2798</t>
  </si>
  <si>
    <t>6206</t>
  </si>
  <si>
    <t>7774</t>
  </si>
  <si>
    <t>8205</t>
  </si>
  <si>
    <t>8864</t>
  </si>
  <si>
    <t>12172</t>
  </si>
  <si>
    <t>1176</t>
  </si>
  <si>
    <t>1123</t>
  </si>
  <si>
    <t>528</t>
  </si>
  <si>
    <t>135</t>
  </si>
  <si>
    <t>636</t>
  </si>
  <si>
    <t>4390</t>
  </si>
  <si>
    <t>4371</t>
  </si>
  <si>
    <t>4369</t>
  </si>
  <si>
    <t>4226</t>
  </si>
  <si>
    <t>2733</t>
  </si>
  <si>
    <t>2751</t>
  </si>
  <si>
    <t>4376</t>
  </si>
  <si>
    <t>4373</t>
  </si>
  <si>
    <t>3832</t>
  </si>
  <si>
    <t>1326</t>
  </si>
  <si>
    <t>1353</t>
  </si>
  <si>
    <t>240</t>
  </si>
  <si>
    <t>4389</t>
  </si>
  <si>
    <t>4380</t>
  </si>
  <si>
    <t>4378</t>
  </si>
  <si>
    <t>4374</t>
  </si>
  <si>
    <t>3450</t>
  </si>
  <si>
    <t>2198</t>
  </si>
  <si>
    <t>117</t>
  </si>
  <si>
    <t>155</t>
  </si>
  <si>
    <t>4038</t>
  </si>
  <si>
    <t>3874</t>
  </si>
  <si>
    <t>3767</t>
  </si>
  <si>
    <t>3826</t>
  </si>
  <si>
    <t>3242</t>
  </si>
  <si>
    <t>3261</t>
  </si>
  <si>
    <t>482</t>
  </si>
  <si>
    <t>264</t>
  </si>
  <si>
    <t>392</t>
  </si>
  <si>
    <t>189</t>
  </si>
  <si>
    <t>326</t>
  </si>
  <si>
    <t>597</t>
  </si>
  <si>
    <t>131</t>
  </si>
  <si>
    <t>176</t>
  </si>
  <si>
    <t>404</t>
  </si>
  <si>
    <t>382</t>
  </si>
  <si>
    <t>175</t>
  </si>
  <si>
    <t>182</t>
  </si>
  <si>
    <t>407</t>
  </si>
  <si>
    <t>389</t>
  </si>
  <si>
    <t>359</t>
  </si>
  <si>
    <t>330</t>
  </si>
  <si>
    <t>Commercial &amp; services</t>
  </si>
  <si>
    <t>60</t>
  </si>
  <si>
    <t>154</t>
  </si>
  <si>
    <t>157</t>
  </si>
  <si>
    <t>160</t>
  </si>
  <si>
    <t>171</t>
  </si>
  <si>
    <t>177</t>
  </si>
  <si>
    <t>161</t>
  </si>
  <si>
    <t>To||Outputs Group Detailed (biomass use)</t>
  </si>
  <si>
    <t>Biofuels w/cc</t>
  </si>
  <si>
    <t>50.6</t>
  </si>
  <si>
    <t>82.1</t>
  </si>
  <si>
    <t>523.29999999999995</t>
  </si>
  <si>
    <t>542.6</t>
  </si>
  <si>
    <t>552.9</t>
  </si>
  <si>
    <t>550.9</t>
  </si>
  <si>
    <t>565</t>
  </si>
  <si>
    <t>677.5</t>
  </si>
  <si>
    <t>681.1</t>
  </si>
  <si>
    <t>699.2</t>
  </si>
  <si>
    <t>720.9</t>
  </si>
  <si>
    <t>645.5</t>
  </si>
  <si>
    <t>711.6</t>
  </si>
  <si>
    <t>116.3</t>
  </si>
  <si>
    <t>211.9</t>
  </si>
  <si>
    <t>281.2</t>
  </si>
  <si>
    <t>295.7</t>
  </si>
  <si>
    <t>370.4</t>
  </si>
  <si>
    <t>372.5</t>
  </si>
  <si>
    <t>814.1</t>
  </si>
  <si>
    <t>59.5</t>
  </si>
  <si>
    <t>143.9</t>
  </si>
  <si>
    <t>603.1</t>
  </si>
  <si>
    <t>712</t>
  </si>
  <si>
    <t>716.5</t>
  </si>
  <si>
    <t>721.6</t>
  </si>
  <si>
    <t>706.6</t>
  </si>
  <si>
    <t>586.20000000000005</t>
  </si>
  <si>
    <t>79.7</t>
  </si>
  <si>
    <t>223.1</t>
  </si>
  <si>
    <t>410.6</t>
  </si>
  <si>
    <t>573.79999999999995</t>
  </si>
  <si>
    <t>693.6</t>
  </si>
  <si>
    <t>689.8</t>
  </si>
  <si>
    <t>438</t>
  </si>
  <si>
    <t>438.9</t>
  </si>
  <si>
    <t>437.3</t>
  </si>
  <si>
    <t>437.9</t>
  </si>
  <si>
    <t>436.1</t>
  </si>
  <si>
    <t>171.4</t>
  </si>
  <si>
    <t>20.7</t>
  </si>
  <si>
    <t>287.2</t>
  </si>
  <si>
    <t>287.7</t>
  </si>
  <si>
    <t>264.8</t>
  </si>
  <si>
    <t>264.3</t>
  </si>
  <si>
    <t>90.2</t>
  </si>
  <si>
    <t>72.400000000000006</t>
  </si>
  <si>
    <t>71.900000000000006</t>
  </si>
  <si>
    <t>690.4</t>
  </si>
  <si>
    <t>692</t>
  </si>
  <si>
    <t>691.3</t>
  </si>
  <si>
    <t>617.4</t>
  </si>
  <si>
    <t>616.5</t>
  </si>
  <si>
    <t>173.5</t>
  </si>
  <si>
    <t>14.5</t>
  </si>
  <si>
    <t>261.3</t>
  </si>
  <si>
    <t>270.3</t>
  </si>
  <si>
    <t>270.8</t>
  </si>
  <si>
    <t>265.2</t>
  </si>
  <si>
    <t>257.3</t>
  </si>
  <si>
    <t>175.2</t>
  </si>
  <si>
    <t>217.5</t>
  </si>
  <si>
    <t>224.6</t>
  </si>
  <si>
    <t>89.4</t>
  </si>
  <si>
    <t>Biomass power w/cc</t>
  </si>
  <si>
    <t>Biomass power</t>
  </si>
  <si>
    <t>4.0999999999999996</t>
  </si>
  <si>
    <t>2.9</t>
  </si>
  <si>
    <t>2.1</t>
  </si>
  <si>
    <t>104.6</t>
  </si>
  <si>
    <t>109.4</t>
  </si>
  <si>
    <t>112.5</t>
  </si>
  <si>
    <t>116.1</t>
  </si>
  <si>
    <t>118.6</t>
  </si>
  <si>
    <t>121.8</t>
  </si>
  <si>
    <t>128.5</t>
  </si>
  <si>
    <t>132</t>
  </si>
  <si>
    <t>108.5</t>
  </si>
  <si>
    <t>110.6</t>
  </si>
  <si>
    <t>110.5</t>
  </si>
  <si>
    <t>110.8</t>
  </si>
  <si>
    <t>24.5</t>
  </si>
  <si>
    <t>23.9</t>
  </si>
  <si>
    <t>29.4</t>
  </si>
  <si>
    <t>29.9</t>
  </si>
  <si>
    <t>29.5</t>
  </si>
  <si>
    <t>31.4</t>
  </si>
  <si>
    <t>23.8</t>
  </si>
  <si>
    <t>25.9</t>
  </si>
  <si>
    <t>28.2</t>
  </si>
  <si>
    <t>27.6</t>
  </si>
  <si>
    <t>27.5</t>
  </si>
  <si>
    <t>31.5</t>
  </si>
  <si>
    <t>26.1</t>
  </si>
  <si>
    <t>29.3</t>
  </si>
  <si>
    <t>29.6</t>
  </si>
  <si>
    <t>30.7</t>
  </si>
  <si>
    <t>Name</t>
  </si>
  <si>
    <t>Source</t>
  </si>
  <si>
    <t>PJ / year</t>
  </si>
  <si>
    <t>Darwin</t>
  </si>
  <si>
    <t>Organic municipal solid waste</t>
  </si>
  <si>
    <t>Native forest residues</t>
  </si>
  <si>
    <t>Plantation forest residues</t>
  </si>
  <si>
    <t>Native grasses</t>
  </si>
  <si>
    <t>Crop stubble</t>
  </si>
  <si>
    <t>Far North</t>
  </si>
  <si>
    <t>2.7328000000000001</t>
  </si>
  <si>
    <t>1.0691999999999999</t>
  </si>
  <si>
    <t>2.9767999999999999</t>
  </si>
  <si>
    <t>Northern Territory - Bal</t>
  </si>
  <si>
    <t>6.9660000000000002</t>
  </si>
  <si>
    <t>Kimberley</t>
  </si>
  <si>
    <t>North West</t>
  </si>
  <si>
    <t>2.2448000000000001</t>
  </si>
  <si>
    <t>Northern</t>
  </si>
  <si>
    <t>2.2082000000000002</t>
  </si>
  <si>
    <t>0.55079999999999996</t>
  </si>
  <si>
    <t>9.1744000000000003</t>
  </si>
  <si>
    <t>Mackay</t>
  </si>
  <si>
    <t>1.8056000000000001</t>
  </si>
  <si>
    <t>0.16200000000000001</t>
  </si>
  <si>
    <t>11.1508</t>
  </si>
  <si>
    <t>0.40260000000000001</t>
  </si>
  <si>
    <t>Pilbara</t>
  </si>
  <si>
    <t>Fitzroy</t>
  </si>
  <si>
    <t>2.1472000000000002</t>
  </si>
  <si>
    <t>0.4698</t>
  </si>
  <si>
    <t>1.0529999999999999</t>
  </si>
  <si>
    <t>25.168600000000001</t>
  </si>
  <si>
    <t>1.5127999999999999</t>
  </si>
  <si>
    <t>Central West</t>
  </si>
  <si>
    <t>24.692799999999998</t>
  </si>
  <si>
    <t>Wide Bay-Burnett</t>
  </si>
  <si>
    <t>3.05</t>
  </si>
  <si>
    <t>1.4094</t>
  </si>
  <si>
    <t>10.1412</t>
  </si>
  <si>
    <t>12.236599999999999</t>
  </si>
  <si>
    <t>Central</t>
  </si>
  <si>
    <t>0.50019999999999998</t>
  </si>
  <si>
    <t>22.130800000000001</t>
  </si>
  <si>
    <t>Sunshine Coast</t>
  </si>
  <si>
    <t>3.6356000000000002</t>
  </si>
  <si>
    <t>1.1826000000000001</t>
  </si>
  <si>
    <t>0.19520000000000001</t>
  </si>
  <si>
    <t>South West</t>
  </si>
  <si>
    <t>6.3684000000000003</t>
  </si>
  <si>
    <t>1.1834</t>
  </si>
  <si>
    <t>2.1716000000000002</t>
  </si>
  <si>
    <t>0.84240000000000004</t>
  </si>
  <si>
    <t>23.3264</t>
  </si>
  <si>
    <t>9.0890000000000004</t>
  </si>
  <si>
    <t>Brisbane</t>
  </si>
  <si>
    <t>19.788399999999999</t>
  </si>
  <si>
    <t>0.9234</t>
  </si>
  <si>
    <t>0.56120000000000003</t>
  </si>
  <si>
    <t>1.2200000000000001E-2</t>
  </si>
  <si>
    <t>West Moreton</t>
  </si>
  <si>
    <t>0.78080000000000005</t>
  </si>
  <si>
    <t>0.93959999999999999</t>
  </si>
  <si>
    <t>1.1988000000000001</t>
  </si>
  <si>
    <t>1.83</t>
  </si>
  <si>
    <t>9.7600000000000006E-2</t>
  </si>
  <si>
    <t>Gold Coast</t>
  </si>
  <si>
    <t>6.4294000000000002</t>
  </si>
  <si>
    <t>0.122</t>
  </si>
  <si>
    <t>Richmond-Tweed</t>
  </si>
  <si>
    <t>0.9516</t>
  </si>
  <si>
    <t>2.8188</t>
  </si>
  <si>
    <t>0.42699999999999999</t>
  </si>
  <si>
    <t>4.8800000000000003E-2</t>
  </si>
  <si>
    <t>South Eastern</t>
  </si>
  <si>
    <t>0.45140000000000002</t>
  </si>
  <si>
    <t>3.0455999999999999</t>
  </si>
  <si>
    <t>11.2728</t>
  </si>
  <si>
    <t>7.9055999999999997</t>
  </si>
  <si>
    <t>0.58560000000000001</t>
  </si>
  <si>
    <t>2.9807999999999999</t>
  </si>
  <si>
    <t>21.240200000000002</t>
  </si>
  <si>
    <t>20.825399999999998</t>
  </si>
  <si>
    <t>Mid-North Coast</t>
  </si>
  <si>
    <t>1.159</t>
  </si>
  <si>
    <t>11.680199999999999</t>
  </si>
  <si>
    <t>1.8144</t>
  </si>
  <si>
    <t>1.4883999999999999</t>
  </si>
  <si>
    <t>Midlands</t>
  </si>
  <si>
    <t>46.238</t>
  </si>
  <si>
    <t>North Western</t>
  </si>
  <si>
    <t>20.776599999999998</t>
  </si>
  <si>
    <t>11.2972</t>
  </si>
  <si>
    <t>Far West</t>
  </si>
  <si>
    <t>Perth</t>
  </si>
  <si>
    <t>14.823</t>
  </si>
  <si>
    <t>1.2636000000000001</t>
  </si>
  <si>
    <t>Hunter</t>
  </si>
  <si>
    <t>2.4278</t>
  </si>
  <si>
    <t>3.4992000000000001</t>
  </si>
  <si>
    <t>9.7199999999999995E-2</t>
  </si>
  <si>
    <t>0.80520000000000003</t>
  </si>
  <si>
    <t>0.70760000000000001</t>
  </si>
  <si>
    <t>Eyre</t>
  </si>
  <si>
    <t>0.15859999999999999</t>
  </si>
  <si>
    <t>16.286999999999999</t>
  </si>
  <si>
    <t>Upper Great Southern</t>
  </si>
  <si>
    <t>2.1707999999999998</t>
  </si>
  <si>
    <t>24.924600000000002</t>
  </si>
  <si>
    <t>0.57340000000000002</t>
  </si>
  <si>
    <t>8.1809999999999992</t>
  </si>
  <si>
    <t>28.718800000000002</t>
  </si>
  <si>
    <t>20.483799999999999</t>
  </si>
  <si>
    <t>Sydney</t>
  </si>
  <si>
    <t>17.421600000000002</t>
  </si>
  <si>
    <t>1.1664000000000001</t>
  </si>
  <si>
    <t>2.2814000000000001</t>
  </si>
  <si>
    <t>9.4931999999999999</t>
  </si>
  <si>
    <t>10.2384</t>
  </si>
  <si>
    <t>0.89059999999999995</t>
  </si>
  <si>
    <t>Yorke and Lower North</t>
  </si>
  <si>
    <t>20.386199999999999</t>
  </si>
  <si>
    <t>Lower Great Southern</t>
  </si>
  <si>
    <t>14.612399999999999</t>
  </si>
  <si>
    <t>15.7136</t>
  </si>
  <si>
    <t>Murrumbidgee</t>
  </si>
  <si>
    <t>0.52459999999999996</t>
  </si>
  <si>
    <t>6.6744000000000003</t>
  </si>
  <si>
    <t>23.826599999999999</t>
  </si>
  <si>
    <t>24.033999999999999</t>
  </si>
  <si>
    <t>Murray Lands</t>
  </si>
  <si>
    <t>Murray</t>
  </si>
  <si>
    <t>4.9409999999999998</t>
  </si>
  <si>
    <t>11.3704</t>
  </si>
  <si>
    <t>15.2378</t>
  </si>
  <si>
    <t>Illawarra</t>
  </si>
  <si>
    <t>1.5249999999999999</t>
  </si>
  <si>
    <t>Adelaide</t>
  </si>
  <si>
    <t>5.8559999999999999</t>
  </si>
  <si>
    <t>4.8599999999999997E-2</t>
  </si>
  <si>
    <t>Mallee</t>
  </si>
  <si>
    <t>12.993</t>
  </si>
  <si>
    <t>Outer Adelaide</t>
  </si>
  <si>
    <t>0.76859999999999995</t>
  </si>
  <si>
    <t>1.5389999999999999</t>
  </si>
  <si>
    <t>3.3915999999999999</t>
  </si>
  <si>
    <t>Canberra</t>
  </si>
  <si>
    <t>4.9653999999999998</t>
  </si>
  <si>
    <t>0.4536</t>
  </si>
  <si>
    <t>0.84179999999999999</t>
  </si>
  <si>
    <t>7.0145999999999997</t>
  </si>
  <si>
    <t>5.4432</t>
  </si>
  <si>
    <t>9.9185999999999996</t>
  </si>
  <si>
    <t>4.3798000000000004</t>
  </si>
  <si>
    <t>Australian Capital Territory - Bal</t>
  </si>
  <si>
    <t>0.42120000000000002</t>
  </si>
  <si>
    <t>Wimmera</t>
  </si>
  <si>
    <t>3.5154000000000001</t>
  </si>
  <si>
    <t>18.153600000000001</t>
  </si>
  <si>
    <t>Ovens-Murray</t>
  </si>
  <si>
    <t>2.754</t>
  </si>
  <si>
    <t>4.2282000000000002</t>
  </si>
  <si>
    <t>0.4148</t>
  </si>
  <si>
    <t>Goulburn</t>
  </si>
  <si>
    <t>4.1310000000000002</t>
  </si>
  <si>
    <t>4.5628000000000002</t>
  </si>
  <si>
    <t>Loddon</t>
  </si>
  <si>
    <t>0.86619999999999997</t>
  </si>
  <si>
    <t>0.19439999999999999</t>
  </si>
  <si>
    <t>3.8795999999999999</t>
  </si>
  <si>
    <t>South East</t>
  </si>
  <si>
    <t>19.326599999999999</t>
  </si>
  <si>
    <t>3.5746000000000002</t>
  </si>
  <si>
    <t>Central Highlands</t>
  </si>
  <si>
    <t>0.7198</t>
  </si>
  <si>
    <t>2.3328000000000002</t>
  </si>
  <si>
    <t>3.3184</t>
  </si>
  <si>
    <t>East Gippsland</t>
  </si>
  <si>
    <t>11.048400000000001</t>
  </si>
  <si>
    <t>8.7317999999999998</t>
  </si>
  <si>
    <t>Western District</t>
  </si>
  <si>
    <t>0.46360000000000001</t>
  </si>
  <si>
    <t>20.282399999999999</t>
  </si>
  <si>
    <t>2.2936000000000001</t>
  </si>
  <si>
    <t>Melbourne</t>
  </si>
  <si>
    <t>20.788799999999998</t>
  </si>
  <si>
    <t>0.13420000000000001</t>
  </si>
  <si>
    <t>Barwon</t>
  </si>
  <si>
    <t>1.3664000000000001</t>
  </si>
  <si>
    <t>2.2841999999999998</t>
  </si>
  <si>
    <t>1.5860000000000001</t>
  </si>
  <si>
    <t>Gippsland</t>
  </si>
  <si>
    <t>6.9012000000000002</t>
  </si>
  <si>
    <t>5.6375999999999999</t>
  </si>
  <si>
    <t>18.743400000000001</t>
  </si>
  <si>
    <t>16.6374</t>
  </si>
  <si>
    <t>Mersey-Lyell</t>
  </si>
  <si>
    <t>6.2370000000000001</t>
  </si>
  <si>
    <t>20.5578</t>
  </si>
  <si>
    <t>Southern</t>
  </si>
  <si>
    <t>37.486800000000002</t>
  </si>
  <si>
    <t>8.2457999999999991</t>
  </si>
  <si>
    <t>Greater Hobart</t>
  </si>
  <si>
    <t>0.32940000000000003</t>
  </si>
  <si>
    <t>Plant type</t>
  </si>
  <si>
    <t>Number of facilities</t>
  </si>
  <si>
    <t>SNG biogasification</t>
  </si>
  <si>
    <t>SNG biogasification w/cc</t>
  </si>
  <si>
    <t>Hydrogen biogasification w/cc</t>
  </si>
  <si>
    <t>Biomass pyrolysis</t>
  </si>
  <si>
    <t>Biomass pyrolysis w/cc</t>
  </si>
  <si>
    <t>From (aviation fuel sources)</t>
  </si>
  <si>
    <t>28.1</t>
  </si>
  <si>
    <t>506.5</t>
  </si>
  <si>
    <t>509.9</t>
  </si>
  <si>
    <t>507</t>
  </si>
  <si>
    <t>48.6</t>
  </si>
  <si>
    <t>91.7</t>
  </si>
  <si>
    <t>80.599999999999994</t>
  </si>
  <si>
    <t>Refined fossil liquids</t>
  </si>
  <si>
    <t>352.2</t>
  </si>
  <si>
    <t>411.8</t>
  </si>
  <si>
    <t>471.1</t>
  </si>
  <si>
    <t>534.1</t>
  </si>
  <si>
    <t>597.29999999999995</t>
  </si>
  <si>
    <t>664.8</t>
  </si>
  <si>
    <t>737.4</t>
  </si>
  <si>
    <t>810.5</t>
  </si>
  <si>
    <t>887.4</t>
  </si>
  <si>
    <t>402.3</t>
  </si>
  <si>
    <t>433</t>
  </si>
  <si>
    <t>459.7</t>
  </si>
  <si>
    <t>479.3</t>
  </si>
  <si>
    <t>495</t>
  </si>
  <si>
    <t>476.7</t>
  </si>
  <si>
    <t>466.9</t>
  </si>
  <si>
    <t>446.5</t>
  </si>
  <si>
    <t>414.8</t>
  </si>
  <si>
    <t>507.7</t>
  </si>
  <si>
    <t>414.3</t>
  </si>
  <si>
    <t>429.3</t>
  </si>
  <si>
    <t>CO2 supply (Mt-CO2/year)</t>
  </si>
  <si>
    <t>Conventional gas extraction w/cc retrofit</t>
  </si>
  <si>
    <t>10.5</t>
  </si>
  <si>
    <t>11.8</t>
  </si>
  <si>
    <t>41.7</t>
  </si>
  <si>
    <t>90.5</t>
  </si>
  <si>
    <t>90.6</t>
  </si>
  <si>
    <t>93.2</t>
  </si>
  <si>
    <t>5.8</t>
  </si>
  <si>
    <t>18.2</t>
  </si>
  <si>
    <t>60.9</t>
  </si>
  <si>
    <t>49.6</t>
  </si>
  <si>
    <t>22.1</t>
  </si>
  <si>
    <t>30.2</t>
  </si>
  <si>
    <t>120.7</t>
  </si>
  <si>
    <t>268.60000000000002</t>
  </si>
  <si>
    <t>336.9</t>
  </si>
  <si>
    <t>353.7</t>
  </si>
  <si>
    <t>383.3</t>
  </si>
  <si>
    <t>532.79999999999995</t>
  </si>
  <si>
    <t>3.7</t>
  </si>
  <si>
    <t>13.6</t>
  </si>
  <si>
    <t>53.3</t>
  </si>
  <si>
    <t>22.4</t>
  </si>
  <si>
    <t>42.5</t>
  </si>
  <si>
    <t>68.099999999999994</t>
  </si>
  <si>
    <t>95.5</t>
  </si>
  <si>
    <t>112.2</t>
  </si>
  <si>
    <t>96.9</t>
  </si>
  <si>
    <t>59.2</t>
  </si>
  <si>
    <t>71.099999999999994</t>
  </si>
  <si>
    <t>43.8</t>
  </si>
  <si>
    <t>78.400000000000006</t>
  </si>
  <si>
    <t>171.3</t>
  </si>
  <si>
    <t>236.8</t>
  </si>
  <si>
    <t>309.5</t>
  </si>
  <si>
    <t>315.2</t>
  </si>
  <si>
    <t>318.2</t>
  </si>
  <si>
    <t>11.5</t>
  </si>
  <si>
    <t>91.3</t>
  </si>
  <si>
    <t>126.5</t>
  </si>
  <si>
    <t>127.3</t>
  </si>
  <si>
    <t>140.5</t>
  </si>
  <si>
    <t>137.4</t>
  </si>
  <si>
    <t>136.5</t>
  </si>
  <si>
    <t>83.6</t>
  </si>
  <si>
    <t>105.8</t>
  </si>
  <si>
    <t>106.2</t>
  </si>
  <si>
    <t>95.6</t>
  </si>
  <si>
    <t>Gas power w/cc</t>
  </si>
  <si>
    <t>17.7</t>
  </si>
  <si>
    <t>21.3</t>
  </si>
  <si>
    <t>22.3</t>
  </si>
  <si>
    <t>9.8000000000000007</t>
  </si>
  <si>
    <t>30.3</t>
  </si>
  <si>
    <t>31.8</t>
  </si>
  <si>
    <t>24.1</t>
  </si>
  <si>
    <t>9.3000000000000007</t>
  </si>
  <si>
    <t>17.2</t>
  </si>
  <si>
    <t>19.600000000000001</t>
  </si>
  <si>
    <t>19.8</t>
  </si>
  <si>
    <t>21.6</t>
  </si>
  <si>
    <t>15.8</t>
  </si>
  <si>
    <t>24.2</t>
  </si>
  <si>
    <t>20.2</t>
  </si>
  <si>
    <t>23.7</t>
  </si>
  <si>
    <t>23.4</t>
  </si>
  <si>
    <t>24.4</t>
  </si>
  <si>
    <t>22.7</t>
  </si>
  <si>
    <t>18.5</t>
  </si>
  <si>
    <t>17.5</t>
  </si>
  <si>
    <t>23.6</t>
  </si>
  <si>
    <t>Cement CO2 capture</t>
  </si>
  <si>
    <t>7.1</t>
  </si>
  <si>
    <t>10.6</t>
  </si>
  <si>
    <t>CO2 end use/destination (Mt-CO2/year)</t>
  </si>
  <si>
    <t>16.3</t>
  </si>
  <si>
    <t>45.7</t>
  </si>
  <si>
    <t>4.4000000000000004</t>
  </si>
  <si>
    <t>17.8</t>
  </si>
  <si>
    <t>11.4</t>
  </si>
  <si>
    <t>15.7</t>
  </si>
  <si>
    <t>25.2</t>
  </si>
  <si>
    <t>13.8</t>
  </si>
  <si>
    <t>12.6</t>
  </si>
  <si>
    <t>31.3</t>
  </si>
  <si>
    <t>65.599999999999994</t>
  </si>
  <si>
    <t>84.8</t>
  </si>
  <si>
    <t>62.8</t>
  </si>
  <si>
    <t>58.7</t>
  </si>
  <si>
    <t>32.4</t>
  </si>
  <si>
    <t>17.399999999999999</t>
  </si>
  <si>
    <t>280.60000000000002</t>
  </si>
  <si>
    <t>549.20000000000005</t>
  </si>
  <si>
    <t>685.8</t>
  </si>
  <si>
    <t>783.3</t>
  </si>
  <si>
    <t>814.6</t>
  </si>
  <si>
    <t>966.1</t>
  </si>
  <si>
    <t>22.9</t>
  </si>
  <si>
    <t>28.5</t>
  </si>
  <si>
    <t>123.1</t>
  </si>
  <si>
    <t>149.69999999999999</t>
  </si>
  <si>
    <t>Zone</t>
  </si>
  <si>
    <t>WA-north</t>
  </si>
  <si>
    <t>10.199999999999999</t>
  </si>
  <si>
    <t>10.8</t>
  </si>
  <si>
    <t>157.9</t>
  </si>
  <si>
    <t>325</t>
  </si>
  <si>
    <t>17.3</t>
  </si>
  <si>
    <t>13.7</t>
  </si>
  <si>
    <t>19.100000000000001</t>
  </si>
  <si>
    <t>8.5</t>
  </si>
  <si>
    <t>77.900000000000006</t>
  </si>
  <si>
    <t>150.5</t>
  </si>
  <si>
    <t>246.8</t>
  </si>
  <si>
    <t>276.39999999999998</t>
  </si>
  <si>
    <t>275.89999999999998</t>
  </si>
  <si>
    <t>QLD-south</t>
  </si>
  <si>
    <t>19.5</t>
  </si>
  <si>
    <t>8.6999999999999993</t>
  </si>
  <si>
    <t>14.6</t>
  </si>
  <si>
    <t>28.6</t>
  </si>
  <si>
    <t>37.6</t>
  </si>
  <si>
    <t>19.7</t>
  </si>
  <si>
    <t>VIC-east</t>
  </si>
  <si>
    <t>43.4</t>
  </si>
  <si>
    <t>4.7</t>
  </si>
  <si>
    <t>7.2</t>
  </si>
  <si>
    <t>54.2</t>
  </si>
  <si>
    <t>97.6</t>
  </si>
  <si>
    <t>148.80000000000001</t>
  </si>
  <si>
    <t>246.3</t>
  </si>
  <si>
    <t>27.9</t>
  </si>
  <si>
    <t>8.4</t>
  </si>
  <si>
    <t>8.9</t>
  </si>
  <si>
    <t>32.299999999999997</t>
  </si>
  <si>
    <t>36.299999999999997</t>
  </si>
  <si>
    <t>35.200000000000003</t>
  </si>
  <si>
    <t>Other</t>
  </si>
  <si>
    <t>23.1</t>
  </si>
  <si>
    <t>4.9000000000000004</t>
  </si>
  <si>
    <t>12.3</t>
  </si>
  <si>
    <t>vic-east||vic-west</t>
  </si>
  <si>
    <t>94.2</t>
  </si>
  <si>
    <t>7.7</t>
  </si>
  <si>
    <t>vic-west||sa</t>
  </si>
  <si>
    <t>90.3</t>
  </si>
  <si>
    <t>4.5999999999999996</t>
  </si>
  <si>
    <t>qld-outback||sa</t>
  </si>
  <si>
    <t>87.5</t>
  </si>
  <si>
    <t>qld-north||port-qld</t>
  </si>
  <si>
    <t>28.8</t>
  </si>
  <si>
    <t>qld-north||qld-south</t>
  </si>
  <si>
    <t>nt||qld-outback</t>
  </si>
  <si>
    <t>nt||port-nt</t>
  </si>
  <si>
    <t>wa-north||nt</t>
  </si>
  <si>
    <t>77.099999999999994</t>
  </si>
  <si>
    <t>213.5</t>
  </si>
  <si>
    <t>wa-north||port-wa</t>
  </si>
  <si>
    <t>129.30000000000001</t>
  </si>
  <si>
    <t>276.8</t>
  </si>
  <si>
    <t>336.3</t>
  </si>
  <si>
    <t>341.2</t>
  </si>
  <si>
    <t>343.1</t>
  </si>
  <si>
    <t>478.2</t>
  </si>
  <si>
    <t>wa-central||wa-north</t>
  </si>
  <si>
    <t>wa-central||sa</t>
  </si>
  <si>
    <t>12.8</t>
  </si>
  <si>
    <t>Zone (state)</t>
  </si>
  <si>
    <t>29.2</t>
  </si>
  <si>
    <t>10.3</t>
  </si>
  <si>
    <t>39.1</t>
  </si>
  <si>
    <t>39.9</t>
  </si>
  <si>
    <t>46.5</t>
  </si>
  <si>
    <t>37.200000000000003</t>
  </si>
  <si>
    <t>15.2</t>
  </si>
  <si>
    <t>15.1</t>
  </si>
  <si>
    <t>22.6</t>
  </si>
  <si>
    <t>75.8</t>
  </si>
  <si>
    <t>152.5</t>
  </si>
  <si>
    <t>183.3</t>
  </si>
  <si>
    <t>206.5</t>
  </si>
  <si>
    <t>21.4</t>
  </si>
  <si>
    <t>11.3</t>
  </si>
  <si>
    <t>42.8</t>
  </si>
  <si>
    <t>37.9</t>
  </si>
  <si>
    <t>108</t>
  </si>
  <si>
    <t>47.8</t>
  </si>
  <si>
    <t>20.3</t>
  </si>
  <si>
    <t>41.1</t>
  </si>
  <si>
    <t>34.799999999999997</t>
  </si>
  <si>
    <t>16.7</t>
  </si>
  <si>
    <t>5.3</t>
  </si>
  <si>
    <t>By UNFCCC category</t>
  </si>
  <si>
    <t>UNFCCC Category</t>
  </si>
  <si>
    <t>1990</t>
  </si>
  <si>
    <t>1991</t>
  </si>
  <si>
    <t>1992</t>
  </si>
  <si>
    <t>1993</t>
  </si>
  <si>
    <t>1994</t>
  </si>
  <si>
    <t>1995</t>
  </si>
  <si>
    <t>1997</t>
  </si>
  <si>
    <t>1998</t>
  </si>
  <si>
    <t>1999</t>
  </si>
  <si>
    <t>2000</t>
  </si>
  <si>
    <t>2001</t>
  </si>
  <si>
    <t>2002</t>
  </si>
  <si>
    <t>2003</t>
  </si>
  <si>
    <t>2004</t>
  </si>
  <si>
    <t>2005</t>
  </si>
  <si>
    <t>2006</t>
  </si>
  <si>
    <t>2007</t>
  </si>
  <si>
    <t>2008</t>
  </si>
  <si>
    <t>2009</t>
  </si>
  <si>
    <t>2010</t>
  </si>
  <si>
    <t>2011</t>
  </si>
  <si>
    <t>2012</t>
  </si>
  <si>
    <t>2013</t>
  </si>
  <si>
    <t>2014</t>
  </si>
  <si>
    <t>2015</t>
  </si>
  <si>
    <t>2017</t>
  </si>
  <si>
    <t>2018</t>
  </si>
  <si>
    <t>2019</t>
  </si>
  <si>
    <t>Agriculture</t>
  </si>
  <si>
    <t>92.096149999999952</t>
  </si>
  <si>
    <t>91.248309999999989</t>
  </si>
  <si>
    <t>88.294169999999951</t>
  </si>
  <si>
    <t>86.066240000000008</t>
  </si>
  <si>
    <t>86.043729999999897</t>
  </si>
  <si>
    <t>82.263909999999996</t>
  </si>
  <si>
    <t>84.484679999999983</t>
  </si>
  <si>
    <t>85.707020000000114</t>
  </si>
  <si>
    <t>85.498800000000003</t>
  </si>
  <si>
    <t>85.423819999999964</t>
  </si>
  <si>
    <t>88.786739999999909</t>
  </si>
  <si>
    <t>87.667530000000042</t>
  </si>
  <si>
    <t>87.450439999999972</t>
  </si>
  <si>
    <t>81.728699999999989</t>
  </si>
  <si>
    <t>85.302220000000034</t>
  </si>
  <si>
    <t>86.011790000000019</t>
  </si>
  <si>
    <t>84.350139999999996</t>
  </si>
  <si>
    <t>80.34577000000003</t>
  </si>
  <si>
    <t>77.626610000000056</t>
  </si>
  <si>
    <t>77.830979999999997</t>
  </si>
  <si>
    <t>75.173930000000013</t>
  </si>
  <si>
    <t>79.993580000000065</t>
  </si>
  <si>
    <t>81.495699999999914</t>
  </si>
  <si>
    <t>81.756680000000017</t>
  </si>
  <si>
    <t>82.074820000000003</t>
  </si>
  <si>
    <t>78.998020000000011</t>
  </si>
  <si>
    <t>77.922560000000033</t>
  </si>
  <si>
    <t>81.915580000000048</t>
  </si>
  <si>
    <t>80.645230000000041</t>
  </si>
  <si>
    <t>74.876480000000001</t>
  </si>
  <si>
    <t>79.977734667000007</t>
  </si>
  <si>
    <t>79.949342947000034</t>
  </si>
  <si>
    <t>79.852419491099994</t>
  </si>
  <si>
    <t>79.755496033299977</t>
  </si>
  <si>
    <t>79.658572574400026</t>
  </si>
  <si>
    <t>78.988365315599992</t>
  </si>
  <si>
    <t>78.345166176699991</t>
  </si>
  <si>
    <t>77.7019670408</t>
  </si>
  <si>
    <t>77.058767901999985</t>
  </si>
  <si>
    <t>76.415568761099991</t>
  </si>
  <si>
    <t>75.578784230199986</t>
  </si>
  <si>
    <t>74.789436786400032</t>
  </si>
  <si>
    <t>74.000089348499998</t>
  </si>
  <si>
    <t>73.210741902699993</t>
  </si>
  <si>
    <t>72.421394467800013</t>
  </si>
  <si>
    <t>71.632047016900003</t>
  </si>
  <si>
    <t>71.100731146099989</t>
  </si>
  <si>
    <t>70.569415276200004</t>
  </si>
  <si>
    <t>70.038099408299971</t>
  </si>
  <si>
    <t>69.506783541499971</t>
  </si>
  <si>
    <t>68.975467671619981</t>
  </si>
  <si>
    <t>68.250566415760005</t>
  </si>
  <si>
    <t>67.525665153899979</t>
  </si>
  <si>
    <t>66.80076389103003</t>
  </si>
  <si>
    <t>66.075862629170018</t>
  </si>
  <si>
    <t>65.35096137031006</t>
  </si>
  <si>
    <t>64.626060109449966</t>
  </si>
  <si>
    <t>63.901158847589969</t>
  </si>
  <si>
    <t>63.176257585719952</t>
  </si>
  <si>
    <t>62.451356325861987</t>
  </si>
  <si>
    <t>61.726455066999989</t>
  </si>
  <si>
    <t>Waste</t>
  </si>
  <si>
    <t>21.859889999999993</t>
  </si>
  <si>
    <t>21.824429999999996</t>
  </si>
  <si>
    <t>21.525099999999998</t>
  </si>
  <si>
    <t>21.337709999999998</t>
  </si>
  <si>
    <t>20.563790000000004</t>
  </si>
  <si>
    <t>20.494860000000003</t>
  </si>
  <si>
    <t>18.727549999999997</t>
  </si>
  <si>
    <t>18.443920000000002</t>
  </si>
  <si>
    <t>17.542009999999998</t>
  </si>
  <si>
    <t>17.648340000000001</t>
  </si>
  <si>
    <t>17.007270000000002</t>
  </si>
  <si>
    <t>17.237539999999996</t>
  </si>
  <si>
    <t>17.352199999999996</t>
  </si>
  <si>
    <t>16.178820000000002</t>
  </si>
  <si>
    <t>15.76749</t>
  </si>
  <si>
    <t>15.668649999999994</t>
  </si>
  <si>
    <t>15.452599999999999</t>
  </si>
  <si>
    <t>15.82713</t>
  </si>
  <si>
    <t>16.329510000000003</t>
  </si>
  <si>
    <t>16.204940000000001</t>
  </si>
  <si>
    <t>16.551970000000001</t>
  </si>
  <si>
    <t>15.828779999999997</t>
  </si>
  <si>
    <t>14.164190000000003</t>
  </si>
  <si>
    <t>13.504530000000003</t>
  </si>
  <si>
    <t>13.63733</t>
  </si>
  <si>
    <t>12.980169999999999</t>
  </si>
  <si>
    <t>13.558039999999998</t>
  </si>
  <si>
    <t>13.681649999999999</t>
  </si>
  <si>
    <t>13.62078</t>
  </si>
  <si>
    <t>13.42333</t>
  </si>
  <si>
    <t>14.095076999999998</t>
  </si>
  <si>
    <t>LULUCF</t>
  </si>
  <si>
    <t>193.7452000000001</t>
  </si>
  <si>
    <t>178.80445999999998</t>
  </si>
  <si>
    <t>111.75200000000004</t>
  </si>
  <si>
    <t>89.87118999999997</t>
  </si>
  <si>
    <t>88.203039999999945</t>
  </si>
  <si>
    <t>59.32013000000002</t>
  </si>
  <si>
    <t>54.111710000000002</t>
  </si>
  <si>
    <t>50.202849999999977</t>
  </si>
  <si>
    <t>36.538879999999985</t>
  </si>
  <si>
    <t>45.96985999999999</t>
  </si>
  <si>
    <t>56.376799999999996</t>
  </si>
  <si>
    <t>79.386179999999968</t>
  </si>
  <si>
    <t>69.609719999999996</t>
  </si>
  <si>
    <t>81.590680000000063</t>
  </si>
  <si>
    <t>66.40967000000002</t>
  </si>
  <si>
    <t>89.596460000000036</t>
  </si>
  <si>
    <t>86.372459999999961</t>
  </si>
  <si>
    <t>99.753309999999942</t>
  </si>
  <si>
    <t>82.927510000000055</t>
  </si>
  <si>
    <t>80.200929999999914</t>
  </si>
  <si>
    <t>66.595119999999994</t>
  </si>
  <si>
    <t>37.472200000000029</t>
  </si>
  <si>
    <t>22.610730000000018</t>
  </si>
  <si>
    <t>18.87833999999998</t>
  </si>
  <si>
    <t>12.965219999999992</t>
  </si>
  <si>
    <t>2.3309800000000154</t>
  </si>
  <si>
    <t>-21.586459999999981</t>
  </si>
  <si>
    <t>-31.971270000000004</t>
  </si>
  <si>
    <t>-20.900829999999974</t>
  </si>
  <si>
    <t>-24.773989999999969</t>
  </si>
  <si>
    <t>9.0190298222999967</t>
  </si>
  <si>
    <t>8.6426138282999965</t>
  </si>
  <si>
    <t>5.3523508212999991</t>
  </si>
  <si>
    <t>1.7530558612999927</t>
  </si>
  <si>
    <t>-2.0962390977000012</t>
  </si>
  <si>
    <t>-6.1955340572599953</t>
  </si>
  <si>
    <t>-10.544829012139999</t>
  </si>
  <si>
    <t>-15.144123970029998</t>
  </si>
  <si>
    <t>-19.993418925900002</t>
  </si>
  <si>
    <t>-25.092713882800027</t>
  </si>
  <si>
    <t>-30.190452037699899</t>
  </si>
  <si>
    <t>-31.564632682699894</t>
  </si>
  <si>
    <t>-32.938813329699883</t>
  </si>
  <si>
    <t>-34.312993975699882</t>
  </si>
  <si>
    <t>-35.687174622699878</t>
  </si>
  <si>
    <t>-37.06135525969988</t>
  </si>
  <si>
    <t>-38.435535908699876</t>
  </si>
  <si>
    <t>-39.809716554699875</t>
  </si>
  <si>
    <t>-41.183897200699874</t>
  </si>
  <si>
    <t>-42.558077839699877</t>
  </si>
  <si>
    <t>-43.932258486699865</t>
  </si>
  <si>
    <t>-45.306439132699879</t>
  </si>
  <si>
    <t>-46.680619779699882</t>
  </si>
  <si>
    <t>-48.054800428699878</t>
  </si>
  <si>
    <t>-49.428981066699876</t>
  </si>
  <si>
    <t>-50.803161714699883</t>
  </si>
  <si>
    <t>-52.177342363699879</t>
  </si>
  <si>
    <t>-53.551523010699881</t>
  </si>
  <si>
    <t>-54.925703657699884</t>
  </si>
  <si>
    <t>-56.299884295699883</t>
  </si>
  <si>
    <t>-57.674064932699871</t>
  </si>
  <si>
    <t>By GHG</t>
  </si>
  <si>
    <t>N2O</t>
  </si>
  <si>
    <t>15.316999999999988</t>
  </si>
  <si>
    <t>14.898299999999985</t>
  </si>
  <si>
    <t>14.143049999999988</t>
  </si>
  <si>
    <t>14.03174999999999</t>
  </si>
  <si>
    <t>14.413349999999982</t>
  </si>
  <si>
    <t>13.53089999999999</t>
  </si>
  <si>
    <t>14.627999999999975</t>
  </si>
  <si>
    <t>15.07849999999998</t>
  </si>
  <si>
    <t>14.874449999999976</t>
  </si>
  <si>
    <t>15.640299999999986</t>
  </si>
  <si>
    <t>16.477699999999981</t>
  </si>
  <si>
    <t>16.233899999999984</t>
  </si>
  <si>
    <t>16.382299999999976</t>
  </si>
  <si>
    <t>15.102349999999984</t>
  </si>
  <si>
    <t>16.056349999999977</t>
  </si>
  <si>
    <t>16.098749999999992</t>
  </si>
  <si>
    <t>16.204749999999976</t>
  </si>
  <si>
    <t>14.773749999999984</t>
  </si>
  <si>
    <t>14.702199999999984</t>
  </si>
  <si>
    <t>15.348799999999986</t>
  </si>
  <si>
    <t>15.446849999999984</t>
  </si>
  <si>
    <t>16.718849999999975</t>
  </si>
  <si>
    <t>16.848699999999976</t>
  </si>
  <si>
    <t>16.40614999999999</t>
  </si>
  <si>
    <t>16.930849999999975</t>
  </si>
  <si>
    <t>16.127899999999983</t>
  </si>
  <si>
    <t>16.029849999999975</t>
  </si>
  <si>
    <t>17.471449999999979</t>
  </si>
  <si>
    <t>16.037799999999983</t>
  </si>
  <si>
    <t>14.903599999999996</t>
  </si>
  <si>
    <t>16.345729999999996</t>
  </si>
  <si>
    <t>16.342470500000001</t>
  </si>
  <si>
    <t>16.333735969000006</t>
  </si>
  <si>
    <t>16.285662025000008</t>
  </si>
  <si>
    <t>16.237588080000013</t>
  </si>
  <si>
    <t>16.136174936000018</t>
  </si>
  <si>
    <t>16.024093952000026</t>
  </si>
  <si>
    <t>15.912012968000029</t>
  </si>
  <si>
    <t>15.799931983000036</t>
  </si>
  <si>
    <t>15.687850999000043</t>
  </si>
  <si>
    <t>15.576035014000105</t>
  </si>
  <si>
    <t>15.544031494000105</t>
  </si>
  <si>
    <t>15.512027974000105</t>
  </si>
  <si>
    <t>15.480024454000109</t>
  </si>
  <si>
    <t>15.448020934000105</t>
  </si>
  <si>
    <t>15.416017414000105</t>
  </si>
  <si>
    <t>CH4</t>
  </si>
  <si>
    <t>123.21035999999994</t>
  </si>
  <si>
    <t>121.50179999999996</t>
  </si>
  <si>
    <t>116.8803999999999</t>
  </si>
  <si>
    <t>113.65535999999996</t>
  </si>
  <si>
    <t>111.92859999999997</t>
  </si>
  <si>
    <t>108.80184</t>
  </si>
  <si>
    <t>109.08463999999992</t>
  </si>
  <si>
    <t>109.12076000000003</t>
  </si>
  <si>
    <t>107.69247999999988</t>
  </si>
  <si>
    <t>108.20823999999993</t>
  </si>
  <si>
    <t>111.82247999999991</t>
  </si>
  <si>
    <t>110.29927999999995</t>
  </si>
  <si>
    <t>109.95039999999993</t>
  </si>
  <si>
    <t>104.57468</t>
  </si>
  <si>
    <t>105.01623999999997</t>
  </si>
  <si>
    <t>105.89795999999988</t>
  </si>
  <si>
    <t>105.30631999999997</t>
  </si>
  <si>
    <t>103.90687999999996</t>
  </si>
  <si>
    <t>101.37512</t>
  </si>
  <si>
    <t>100.42619999999998</t>
  </si>
  <si>
    <t>97.761999999999901</t>
  </si>
  <si>
    <t>101.01420000000005</t>
  </si>
  <si>
    <t>99.008839999999921</t>
  </si>
  <si>
    <t>98.526399999999995</t>
  </si>
  <si>
    <t>98.626639999999981</t>
  </si>
  <si>
    <t>94.685919999999925</t>
  </si>
  <si>
    <t>93.051000000000002</t>
  </si>
  <si>
    <t>95.735359999999972</t>
  </si>
  <si>
    <t>93.83471999999999</t>
  </si>
  <si>
    <t>88.318999999999974</t>
  </si>
  <si>
    <t>96.494452444999979</t>
  </si>
  <si>
    <t>96.462185524999995</t>
  </si>
  <si>
    <t>96.239334069099939</t>
  </si>
  <si>
    <t>95.996790078299924</t>
  </si>
  <si>
    <t>95.754246085399984</t>
  </si>
  <si>
    <t>94.991757493599948</t>
  </si>
  <si>
    <t>94.266944860699965</t>
  </si>
  <si>
    <t>93.542132231799968</t>
  </si>
  <si>
    <t>92.817319598599923</t>
  </si>
  <si>
    <t>92.092506964899954</t>
  </si>
  <si>
    <t>91.173744941199928</t>
  </si>
  <si>
    <t>90.416401017399934</t>
  </si>
  <si>
    <t>89.659057099499904</t>
  </si>
  <si>
    <t>88.901713173699918</t>
  </si>
  <si>
    <t>88.144369258799912</t>
  </si>
  <si>
    <t>87.387025327899934</t>
  </si>
  <si>
    <t>86.855709457099948</t>
  </si>
  <si>
    <t>86.32439358719995</t>
  </si>
  <si>
    <t>85.793077719299916</t>
  </si>
  <si>
    <t>85.26176185249993</t>
  </si>
  <si>
    <t>84.730445982619912</t>
  </si>
  <si>
    <t>84.00554472675995</t>
  </si>
  <si>
    <t>83.28064346489991</t>
  </si>
  <si>
    <t>82.555742202029933</t>
  </si>
  <si>
    <t>81.830840940169935</t>
  </si>
  <si>
    <t>81.105939681709941</t>
  </si>
  <si>
    <t>80.381038420449926</t>
  </si>
  <si>
    <t>79.656137156789939</t>
  </si>
  <si>
    <t>78.931235897219949</t>
  </si>
  <si>
    <t>78.206334637061971</t>
  </si>
  <si>
    <t>77.481433378000006</t>
  </si>
  <si>
    <t>CO2</t>
  </si>
  <si>
    <t>169.19915000000009</t>
  </si>
  <si>
    <t>155.46709000000001</t>
  </si>
  <si>
    <t>90.547820000000016</t>
  </si>
  <si>
    <t>69.588029999999975</t>
  </si>
  <si>
    <t>68.468609999999927</t>
  </si>
  <si>
    <t>39.746159999999996</t>
  </si>
  <si>
    <t>33.611300000000007</t>
  </si>
  <si>
    <t>30.154529999999969</t>
  </si>
  <si>
    <t>17.012759999999997</t>
  </si>
  <si>
    <t>25.193480000000001</t>
  </si>
  <si>
    <t>33.870629999999998</t>
  </si>
  <si>
    <t>57.758070000000004</t>
  </si>
  <si>
    <t>48.079660000000032</t>
  </si>
  <si>
    <t>59.821169999999995</t>
  </si>
  <si>
    <t>46.40678999999998</t>
  </si>
  <si>
    <t>69.280190000000061</t>
  </si>
  <si>
    <t>64.664130000000014</t>
  </si>
  <si>
    <t>77.24557999999999</t>
  </si>
  <si>
    <t>60.806309999999975</t>
  </si>
  <si>
    <t>58.461849999999998</t>
  </si>
  <si>
    <t>45.112169999999999</t>
  </si>
  <si>
    <t>15.561510000000004</t>
  </si>
  <si>
    <t>2.413080000000007</t>
  </si>
  <si>
    <t>-0.79300000000003534</t>
  </si>
  <si>
    <t>-6.8801199999999971</t>
  </si>
  <si>
    <t>-16.504650000000002</t>
  </si>
  <si>
    <t>-39.186709999999991</t>
  </si>
  <si>
    <t>-49.580849999999998</t>
  </si>
  <si>
    <t>-36.507339999999992</t>
  </si>
  <si>
    <t>-39.696780000000025</t>
  </si>
  <si>
    <t>-9.7483409556999927</t>
  </si>
  <si>
    <t>-10.117622249700014</t>
  </si>
  <si>
    <t>-13.273222744000007</t>
  </si>
  <si>
    <t>-16.678823223999999</t>
  </si>
  <si>
    <t>-20.334423700999995</t>
  </si>
  <si>
    <t>-24.24002418056001</t>
  </si>
  <si>
    <t>-28.395624660440017</t>
  </si>
  <si>
    <t>-32.801225140330004</t>
  </si>
  <si>
    <t>-37.456825619199996</t>
  </si>
  <si>
    <t>-42.362426100099995</t>
  </si>
  <si>
    <t>-47.266370776000009</t>
  </si>
  <si>
    <t>-48.640551421999994</t>
  </si>
  <si>
    <t>-50.014732068999997</t>
  </si>
  <si>
    <t>-51.388912713999993</t>
  </si>
  <si>
    <t>-52.763093351999991</t>
  </si>
  <si>
    <t>-54.137273998999994</t>
  </si>
  <si>
    <t>-55.511454647000001</t>
  </si>
  <si>
    <t>-56.885635293999989</t>
  </si>
  <si>
    <t>-58.259815940999992</t>
  </si>
  <si>
    <t>-59.633996578999991</t>
  </si>
  <si>
    <t>-61.008177226000008</t>
  </si>
  <si>
    <t>-62.382357869000046</t>
  </si>
  <si>
    <t>-63.756538518000042</t>
  </si>
  <si>
    <t>-65.130719164000041</t>
  </si>
  <si>
    <t>-66.504899803000029</t>
  </si>
  <si>
    <t>-67.879080449000014</t>
  </si>
  <si>
    <t>-69.253261097000021</t>
  </si>
  <si>
    <t>-70.627441745000027</t>
  </si>
  <si>
    <t>-72.00162239200003</t>
  </si>
  <si>
    <t>-73.375803031000032</t>
  </si>
  <si>
    <t>-74.749983678000021</t>
  </si>
  <si>
    <t>Annual rate of new tree planting (ha / year)</t>
  </si>
  <si>
    <t>Cumulative total area of new trees (ha)</t>
  </si>
  <si>
    <t>25000</t>
  </si>
  <si>
    <t>50000</t>
  </si>
  <si>
    <t>75000</t>
  </si>
  <si>
    <t>150000</t>
  </si>
  <si>
    <t>100000</t>
  </si>
  <si>
    <t>250000</t>
  </si>
  <si>
    <t>125000</t>
  </si>
  <si>
    <t>375000</t>
  </si>
  <si>
    <t>525000</t>
  </si>
  <si>
    <t>175000</t>
  </si>
  <si>
    <t>700000</t>
  </si>
  <si>
    <t>200000</t>
  </si>
  <si>
    <t>900000</t>
  </si>
  <si>
    <t>1100000</t>
  </si>
  <si>
    <t>1300000</t>
  </si>
  <si>
    <t>1500000</t>
  </si>
  <si>
    <t>1700000</t>
  </si>
  <si>
    <t>1900000</t>
  </si>
  <si>
    <t>2100000</t>
  </si>
  <si>
    <t>2300000</t>
  </si>
  <si>
    <t>2500000</t>
  </si>
  <si>
    <t>2700000</t>
  </si>
  <si>
    <t>2900000</t>
  </si>
  <si>
    <t>3100000</t>
  </si>
  <si>
    <t>3300000</t>
  </si>
  <si>
    <t>3500000</t>
  </si>
  <si>
    <t>3700000</t>
  </si>
  <si>
    <t>3900000</t>
  </si>
  <si>
    <t>4100000</t>
  </si>
  <si>
    <t>4300000</t>
  </si>
  <si>
    <t>4500000</t>
  </si>
  <si>
    <t>4700000</t>
  </si>
  <si>
    <t>4900000</t>
  </si>
  <si>
    <t>5100000</t>
  </si>
  <si>
    <t>Year</t>
  </si>
  <si>
    <t>Sa3 Name21</t>
  </si>
  <si>
    <t>Sa4 Name21</t>
  </si>
  <si>
    <t>Ste Name21</t>
  </si>
  <si>
    <t>Afforested land area (k ha)</t>
  </si>
  <si>
    <t>Young - Yass</t>
  </si>
  <si>
    <t>Capital Region</t>
  </si>
  <si>
    <t>New South Wales</t>
  </si>
  <si>
    <t>Yorke Peninsula</t>
  </si>
  <si>
    <t>Barossa - Yorke - Mid North</t>
  </si>
  <si>
    <t>South Australia</t>
  </si>
  <si>
    <t>Yarra Ranges</t>
  </si>
  <si>
    <t>Melbourne - Outer East</t>
  </si>
  <si>
    <t>Victoria</t>
  </si>
  <si>
    <t>Yarra</t>
  </si>
  <si>
    <t>Melbourne - Inner</t>
  </si>
  <si>
    <t>Wyong</t>
  </si>
  <si>
    <t>Central Coast</t>
  </si>
  <si>
    <t>Wynnum - Manly</t>
  </si>
  <si>
    <t>Brisbane - East</t>
  </si>
  <si>
    <t>Queensland</t>
  </si>
  <si>
    <t>Wyndham</t>
  </si>
  <si>
    <t>Melbourne - West</t>
  </si>
  <si>
    <t>Wollongong</t>
  </si>
  <si>
    <t>Wollondilly</t>
  </si>
  <si>
    <t>Sydney - Outer South West</t>
  </si>
  <si>
    <t>Wodonga - Alpine</t>
  </si>
  <si>
    <t>Hume</t>
  </si>
  <si>
    <t>Woden Valley</t>
  </si>
  <si>
    <t>Australian Capital Territory</t>
  </si>
  <si>
    <t>Whittlesea - Wallan</t>
  </si>
  <si>
    <t>Melbourne - North East</t>
  </si>
  <si>
    <t>Whitsunday</t>
  </si>
  <si>
    <t>Mackay - Isaac - Whitsunday</t>
  </si>
  <si>
    <t>Whitehorse - West</t>
  </si>
  <si>
    <t>Melbourne - Inner East</t>
  </si>
  <si>
    <t>Whitehorse - East</t>
  </si>
  <si>
    <t>Wheat Belt - South</t>
  </si>
  <si>
    <t>Western Australia - Wheat Belt</t>
  </si>
  <si>
    <t>Western Australia</t>
  </si>
  <si>
    <t>Wheat Belt - North</t>
  </si>
  <si>
    <t>172</t>
  </si>
  <si>
    <t>Weston Creek</t>
  </si>
  <si>
    <t>West Torrens</t>
  </si>
  <si>
    <t>Adelaide - West</t>
  </si>
  <si>
    <t>West Pilbara</t>
  </si>
  <si>
    <t>Western Australia - Outback (North)</t>
  </si>
  <si>
    <t>West Coast</t>
  </si>
  <si>
    <t>West and North West</t>
  </si>
  <si>
    <t>Tasmania</t>
  </si>
  <si>
    <t>Wellington</t>
  </si>
  <si>
    <t>Latrobe - Gippsland</t>
  </si>
  <si>
    <t>Warrnambool</t>
  </si>
  <si>
    <t>Warrnambool and South West</t>
  </si>
  <si>
    <t>Warringah</t>
  </si>
  <si>
    <t>Sydney - Northern Beaches</t>
  </si>
  <si>
    <t>Wanneroo</t>
  </si>
  <si>
    <t>Perth - North West</t>
  </si>
  <si>
    <t>Wangaratta - Benalla</t>
  </si>
  <si>
    <t>Wagga Wagga</t>
  </si>
  <si>
    <t>Riverina</t>
  </si>
  <si>
    <t>Uriarra - Namadgi</t>
  </si>
  <si>
    <t>Upper Murray exc. Albury</t>
  </si>
  <si>
    <t>Upper Hunter</t>
  </si>
  <si>
    <t>Hunter Valley exc Newcastle</t>
  </si>
  <si>
    <t>Upper Goulburn Valley</t>
  </si>
  <si>
    <t>Unley</t>
  </si>
  <si>
    <t>Adelaide - Central and Hills</t>
  </si>
  <si>
    <t>Tweed Valley</t>
  </si>
  <si>
    <t>Richmond - Tweed</t>
  </si>
  <si>
    <t>Tumut - Tumbarumba</t>
  </si>
  <si>
    <t>Tullamarine - Broadmeadows</t>
  </si>
  <si>
    <t>Melbourne - North West</t>
  </si>
  <si>
    <t>Tuggeranong</t>
  </si>
  <si>
    <t>Townsville</t>
  </si>
  <si>
    <t>Toowoomba</t>
  </si>
  <si>
    <t>The Hills District</t>
  </si>
  <si>
    <t>Moreton Bay - South</t>
  </si>
  <si>
    <t>The Gap - Enoggera</t>
  </si>
  <si>
    <t>Brisbane - West</t>
  </si>
  <si>
    <t>Tea Tree Gully</t>
  </si>
  <si>
    <t>Adelaide - North</t>
  </si>
  <si>
    <t>Taree - Gloucester</t>
  </si>
  <si>
    <t>Mid North Coast</t>
  </si>
  <si>
    <t>Tamworth - Gunnedah</t>
  </si>
  <si>
    <t>New England and North West</t>
  </si>
  <si>
    <t>Tablelands (East) - Kuranda</t>
  </si>
  <si>
    <t>Cairns</t>
  </si>
  <si>
    <t>Sydney Inner City</t>
  </si>
  <si>
    <t>Sydney - City and Inner South</t>
  </si>
  <si>
    <t>Swan</t>
  </si>
  <si>
    <t>Perth - North East</t>
  </si>
  <si>
    <t>Sutherland - Menai - Heathcote</t>
  </si>
  <si>
    <t>Sydney - Sutherland</t>
  </si>
  <si>
    <t>Surfers Paradise</t>
  </si>
  <si>
    <t>Surf Coast - Bellarine Peninsula</t>
  </si>
  <si>
    <t>Geelong</t>
  </si>
  <si>
    <t>Sunshine Coast Hinterland</t>
  </si>
  <si>
    <t>Sunnybank</t>
  </si>
  <si>
    <t>Brisbane - South</t>
  </si>
  <si>
    <t>Sunbury</t>
  </si>
  <si>
    <t>Strathpine</t>
  </si>
  <si>
    <t>Strathfield - Burwood - Ashfield</t>
  </si>
  <si>
    <t>Sydney - Inner West</t>
  </si>
  <si>
    <t>Stonnington - West</t>
  </si>
  <si>
    <t>Stonnington - East</t>
  </si>
  <si>
    <t>Melbourne - Inner South</t>
  </si>
  <si>
    <t>Stirling</t>
  </si>
  <si>
    <t>St Marys</t>
  </si>
  <si>
    <t>Sydney - Outer West and Blue Mountains</t>
  </si>
  <si>
    <t>Springwood - Kingston</t>
  </si>
  <si>
    <t>Logan - Beaudesert</t>
  </si>
  <si>
    <t>Springfield - Redbank</t>
  </si>
  <si>
    <t>Ipswich</t>
  </si>
  <si>
    <t>Southport</t>
  </si>
  <si>
    <t>Southern Highlands</t>
  </si>
  <si>
    <t>Southern Highlands and Shoalhaven</t>
  </si>
  <si>
    <t>South Perth</t>
  </si>
  <si>
    <t>Perth - South East</t>
  </si>
  <si>
    <t>South East Coast</t>
  </si>
  <si>
    <t>South Coast</t>
  </si>
  <si>
    <t>South Canberra</t>
  </si>
  <si>
    <t>Sorell - Dodges Ferry</t>
  </si>
  <si>
    <t>Hobart</t>
  </si>
  <si>
    <t>Snowy Mountains</t>
  </si>
  <si>
    <t>Shoalhaven</t>
  </si>
  <si>
    <t>Sherwood - Indooroopilly</t>
  </si>
  <si>
    <t>Shepparton</t>
  </si>
  <si>
    <t>Serpentine - Jarrahdale</t>
  </si>
  <si>
    <t>Sandgate</t>
  </si>
  <si>
    <t>Brisbane - North</t>
  </si>
  <si>
    <t>Salisbury</t>
  </si>
  <si>
    <t>Ryde - Hunters Hill</t>
  </si>
  <si>
    <t>Sydney - Ryde</t>
  </si>
  <si>
    <t>Rouse Hill - McGraths Hill</t>
  </si>
  <si>
    <t>Sydney - Baulkham Hills and Hawkesbury</t>
  </si>
  <si>
    <t>Rocklea - Acacia Ridge</t>
  </si>
  <si>
    <t>Rockingham</t>
  </si>
  <si>
    <t>Perth - South West</t>
  </si>
  <si>
    <t>Rockhampton</t>
  </si>
  <si>
    <t>Central Queensland</t>
  </si>
  <si>
    <t>Robina</t>
  </si>
  <si>
    <t>Richmond Valley - Hinterland</t>
  </si>
  <si>
    <t>Richmond Valley - Coastal</t>
  </si>
  <si>
    <t>Richmond - Windsor</t>
  </si>
  <si>
    <t>Redcliffe</t>
  </si>
  <si>
    <t>Moreton Bay - North</t>
  </si>
  <si>
    <t>Queanbeyan</t>
  </si>
  <si>
    <t>Prospect - Walkerville</t>
  </si>
  <si>
    <t>Port Stephens</t>
  </si>
  <si>
    <t>Port Phillip</t>
  </si>
  <si>
    <t>Port Macquarie</t>
  </si>
  <si>
    <t>Port Douglas - Daintree</t>
  </si>
  <si>
    <t>Port Adelaide - West</t>
  </si>
  <si>
    <t>Port Adelaide - East</t>
  </si>
  <si>
    <t>Playford</t>
  </si>
  <si>
    <t>Pittwater</t>
  </si>
  <si>
    <t>Perth City</t>
  </si>
  <si>
    <t>Perth - Inner</t>
  </si>
  <si>
    <t>Penrith</t>
  </si>
  <si>
    <t>Pennant Hills - Epping</t>
  </si>
  <si>
    <t>Parramatta</t>
  </si>
  <si>
    <t>Sydney - Parramatta</t>
  </si>
  <si>
    <t>Palmerston</t>
  </si>
  <si>
    <t>Northern Territory</t>
  </si>
  <si>
    <t>Outback - South</t>
  </si>
  <si>
    <t>Queensland - Outback</t>
  </si>
  <si>
    <t>Outback - North and East</t>
  </si>
  <si>
    <t>South Australia - Outback</t>
  </si>
  <si>
    <t>Outback - North</t>
  </si>
  <si>
    <t>Ormeau - Oxenford</t>
  </si>
  <si>
    <t>Orange</t>
  </si>
  <si>
    <t>Onkaparinga</t>
  </si>
  <si>
    <t>Adelaide - South</t>
  </si>
  <si>
    <t>Nundah</t>
  </si>
  <si>
    <t>Norwood - Payneham - St Peters</t>
  </si>
  <si>
    <t>North Sydney - Mosman</t>
  </si>
  <si>
    <t>Sydney - North Sydney and Hornsby</t>
  </si>
  <si>
    <t>North Lakes</t>
  </si>
  <si>
    <t>North East</t>
  </si>
  <si>
    <t>Launceston and North East</t>
  </si>
  <si>
    <t>North Canberra</t>
  </si>
  <si>
    <t>Noosa Hinterland</t>
  </si>
  <si>
    <t>Noosa</t>
  </si>
  <si>
    <t>Nillumbik - Kinglake</t>
  </si>
  <si>
    <t>Newcastle</t>
  </si>
  <si>
    <t>Newcastle and Lake Macquarie</t>
  </si>
  <si>
    <t>Nerang</t>
  </si>
  <si>
    <t>Nathan</t>
  </si>
  <si>
    <t>Narangba - Burpengary</t>
  </si>
  <si>
    <t>Nambour</t>
  </si>
  <si>
    <t>Murray River - Swan Hill</t>
  </si>
  <si>
    <t>Murray and Mallee</t>
  </si>
  <si>
    <t>South Australia - South East</t>
  </si>
  <si>
    <t>101</t>
  </si>
  <si>
    <t>Mundaring</t>
  </si>
  <si>
    <t>Mudgeeraba - Tallebudgera</t>
  </si>
  <si>
    <t>Mt Gravatt</t>
  </si>
  <si>
    <t>Mount Druitt</t>
  </si>
  <si>
    <t>Sydney - Blacktown</t>
  </si>
  <si>
    <t>Mornington Peninsula</t>
  </si>
  <si>
    <t>Moreland - North</t>
  </si>
  <si>
    <t>Moree - Narrabri</t>
  </si>
  <si>
    <t>Monash</t>
  </si>
  <si>
    <t>Melbourne - South East</t>
  </si>
  <si>
    <t>Molonglo</t>
  </si>
  <si>
    <t>Moira</t>
  </si>
  <si>
    <t>Mitcham</t>
  </si>
  <si>
    <t>Mildura</t>
  </si>
  <si>
    <t>Mid West</t>
  </si>
  <si>
    <t>Western Australia - Outback (South)</t>
  </si>
  <si>
    <t>Mid North</t>
  </si>
  <si>
    <t>Merrylands - Guildford</t>
  </si>
  <si>
    <t>Melville</t>
  </si>
  <si>
    <t>Melton - Bacchus Marsh</t>
  </si>
  <si>
    <t>Melbourne City</t>
  </si>
  <si>
    <t>Meander Valley - West Tamar</t>
  </si>
  <si>
    <t>Maryborough - Pyrenees</t>
  </si>
  <si>
    <t>Ballarat</t>
  </si>
  <si>
    <t>Maryborough</t>
  </si>
  <si>
    <t>Wide Bay</t>
  </si>
  <si>
    <t>Marrickville - Sydenham - Petersham</t>
  </si>
  <si>
    <t>Maroondah</t>
  </si>
  <si>
    <t>Maroochy</t>
  </si>
  <si>
    <t>Marion</t>
  </si>
  <si>
    <t>Maribyrnong</t>
  </si>
  <si>
    <t>Manningham - West</t>
  </si>
  <si>
    <t>Manningham - East</t>
  </si>
  <si>
    <t>Manly</t>
  </si>
  <si>
    <t>Manjimup</t>
  </si>
  <si>
    <t>Bunbury</t>
  </si>
  <si>
    <t>Mandurah</t>
  </si>
  <si>
    <t>Maitland</t>
  </si>
  <si>
    <t>Macedon Ranges</t>
  </si>
  <si>
    <t>Lower North</t>
  </si>
  <si>
    <t>Lower Murray</t>
  </si>
  <si>
    <t>Lower Hunter</t>
  </si>
  <si>
    <t>Loganlea - Carbrook</t>
  </si>
  <si>
    <t>Loddon - Elmore</t>
  </si>
  <si>
    <t>Bendigo</t>
  </si>
  <si>
    <t>Liverpool</t>
  </si>
  <si>
    <t>Sydney - South West</t>
  </si>
  <si>
    <t>Lithgow - Mudgee</t>
  </si>
  <si>
    <t>Litchfield</t>
  </si>
  <si>
    <t>Limestone Coast</t>
  </si>
  <si>
    <t>Leichhardt</t>
  </si>
  <si>
    <t>Launceston</t>
  </si>
  <si>
    <t>Latrobe Valley</t>
  </si>
  <si>
    <t>Lake Macquarie - West</t>
  </si>
  <si>
    <t>Lake Macquarie - East</t>
  </si>
  <si>
    <t>Lachlan Valley</t>
  </si>
  <si>
    <t>Kwinana</t>
  </si>
  <si>
    <t>Ku-ring-gai</t>
  </si>
  <si>
    <t>Kogarah - Rockdale</t>
  </si>
  <si>
    <t>Sydney - Inner South West</t>
  </si>
  <si>
    <t>Knox</t>
  </si>
  <si>
    <t>Kingston</t>
  </si>
  <si>
    <t>Kiama - Shellharbour</t>
  </si>
  <si>
    <t>Kenmore - Brookfield - Moggill</t>
  </si>
  <si>
    <t>Kempsey - Nambucca</t>
  </si>
  <si>
    <t>Keilor</t>
  </si>
  <si>
    <t>Northern Territory - Outback</t>
  </si>
  <si>
    <t>Kalamunda</t>
  </si>
  <si>
    <t>Joondalup</t>
  </si>
  <si>
    <t>Jimboomba</t>
  </si>
  <si>
    <t>Ipswich Inner</t>
  </si>
  <si>
    <t>Ipswich Hinterland</t>
  </si>
  <si>
    <t>Inverell - Tenterfield</t>
  </si>
  <si>
    <t>102</t>
  </si>
  <si>
    <t>Innisfail - Cassowary Coast</t>
  </si>
  <si>
    <t>Illawarra Catchment Reserve</t>
  </si>
  <si>
    <t>Hurstville</t>
  </si>
  <si>
    <t>Huon - Bruny Island</t>
  </si>
  <si>
    <t>Hornsby</t>
  </si>
  <si>
    <t>Holland Park - Yeronga</t>
  </si>
  <si>
    <t>Holdfast Bay</t>
  </si>
  <si>
    <t>Hobsons Bay</t>
  </si>
  <si>
    <t>Hobart Inner</t>
  </si>
  <si>
    <t>Hobart - South and West</t>
  </si>
  <si>
    <t>Hobart - North West</t>
  </si>
  <si>
    <t>Hobart - North East</t>
  </si>
  <si>
    <t>Hervey Bay</t>
  </si>
  <si>
    <t>Heathcote - Castlemaine - Kyneton</t>
  </si>
  <si>
    <t>Hawkesbury</t>
  </si>
  <si>
    <t>Gympie - Cooloola</t>
  </si>
  <si>
    <t>Gungahlin</t>
  </si>
  <si>
    <t>Griffith - Murrumbidgee (West)</t>
  </si>
  <si>
    <t>Great Lakes</t>
  </si>
  <si>
    <t>Granite Belt</t>
  </si>
  <si>
    <t>Darling Downs - Maranoa</t>
  </si>
  <si>
    <t>Grampians</t>
  </si>
  <si>
    <t>Goulburn - Mulwaree</t>
  </si>
  <si>
    <t>Gosnells</t>
  </si>
  <si>
    <t>Gosford</t>
  </si>
  <si>
    <t>Goldfields</t>
  </si>
  <si>
    <t>Gold Coast Hinterland</t>
  </si>
  <si>
    <t>Gold Coast - North</t>
  </si>
  <si>
    <t>Glenelg - Southern Grampians</t>
  </si>
  <si>
    <t>146</t>
  </si>
  <si>
    <t>Glen Eira</t>
  </si>
  <si>
    <t>Gippsland - South West</t>
  </si>
  <si>
    <t>Gippsland - East</t>
  </si>
  <si>
    <t>Gawler - Two Wells</t>
  </si>
  <si>
    <t>Gascoyne</t>
  </si>
  <si>
    <t>Fremantle</t>
  </si>
  <si>
    <t>Frankston</t>
  </si>
  <si>
    <t>Forest Lake - Oxley</t>
  </si>
  <si>
    <t>Fleurieu - Kangaroo Island</t>
  </si>
  <si>
    <t>Fairfield</t>
  </si>
  <si>
    <t>Eyre Peninsula and South West</t>
  </si>
  <si>
    <t>Essendon</t>
  </si>
  <si>
    <t>Esperance</t>
  </si>
  <si>
    <t>Eastern Suburbs - South</t>
  </si>
  <si>
    <t>Sydney - Eastern Suburbs</t>
  </si>
  <si>
    <t>Eastern Suburbs - North</t>
  </si>
  <si>
    <t>East Pilbara</t>
  </si>
  <si>
    <t>East Arnhem</t>
  </si>
  <si>
    <t>Dural - Wisemans Ferry</t>
  </si>
  <si>
    <t>Dubbo</t>
  </si>
  <si>
    <t>Far West and Orana</t>
  </si>
  <si>
    <t>Devonport</t>
  </si>
  <si>
    <t>Darwin Suburbs</t>
  </si>
  <si>
    <t>Darwin City</t>
  </si>
  <si>
    <t>Darling Downs (West) - Maranoa</t>
  </si>
  <si>
    <t>Darling Downs - East</t>
  </si>
  <si>
    <t>Darebin - South</t>
  </si>
  <si>
    <t>Darebin - North</t>
  </si>
  <si>
    <t>Dapto - Port Kembla</t>
  </si>
  <si>
    <t>Dandenong</t>
  </si>
  <si>
    <t>Daly - Tiwi - West Arnhem</t>
  </si>
  <si>
    <t>Cronulla - Miranda - Caringbah</t>
  </si>
  <si>
    <t>Creswick - Daylesford - Ballan</t>
  </si>
  <si>
    <t>Cottesloe - Claremont</t>
  </si>
  <si>
    <t>Coolangatta</t>
  </si>
  <si>
    <t>Colac - Corangamite</t>
  </si>
  <si>
    <t>Coffs Harbour</t>
  </si>
  <si>
    <t>Coffs Harbour - Grafton</t>
  </si>
  <si>
    <t>Cockburn</t>
  </si>
  <si>
    <t>Cleveland - Stradbroke</t>
  </si>
  <si>
    <t>Clarence Valley</t>
  </si>
  <si>
    <t>Chermside</t>
  </si>
  <si>
    <t>Chatswood - Lane Cove</t>
  </si>
  <si>
    <t>Charters Towers - Ayr - Ingham</t>
  </si>
  <si>
    <t>Charles Sturt</t>
  </si>
  <si>
    <t>Central Highlands (Tas.)</t>
  </si>
  <si>
    <t>Central Highlands (Qld)</t>
  </si>
  <si>
    <t>Centenary</t>
  </si>
  <si>
    <t>Casey - South</t>
  </si>
  <si>
    <t>Casey - North</t>
  </si>
  <si>
    <t>Carlingford</t>
  </si>
  <si>
    <t>Carindale</t>
  </si>
  <si>
    <t>Cardinia</t>
  </si>
  <si>
    <t>Capalaba</t>
  </si>
  <si>
    <t>Canterbury</t>
  </si>
  <si>
    <t>Canning</t>
  </si>
  <si>
    <t>Canberra East</t>
  </si>
  <si>
    <t>Canada Bay</t>
  </si>
  <si>
    <t>Campbelltown (SA)</t>
  </si>
  <si>
    <t>Campbelltown (NSW)</t>
  </si>
  <si>
    <t>Campaspe</t>
  </si>
  <si>
    <t>Camden</t>
  </si>
  <si>
    <t>Caloundra</t>
  </si>
  <si>
    <t>Cairns - South</t>
  </si>
  <si>
    <t>Cairns - North</t>
  </si>
  <si>
    <t>Caboolture Hinterland</t>
  </si>
  <si>
    <t>Caboolture</t>
  </si>
  <si>
    <t>Burnside</t>
  </si>
  <si>
    <t>Burnie - Ulverstone</t>
  </si>
  <si>
    <t>Burnett</t>
  </si>
  <si>
    <t>Bundaberg</t>
  </si>
  <si>
    <t>Buderim</t>
  </si>
  <si>
    <t>Brunswick - Coburg</t>
  </si>
  <si>
    <t>Browns Plains</t>
  </si>
  <si>
    <t>Broken Hill and Far West</t>
  </si>
  <si>
    <t>Broadbeach - Burleigh</t>
  </si>
  <si>
    <t>Brisbane Inner - West</t>
  </si>
  <si>
    <t>Brisbane Inner City</t>
  </si>
  <si>
    <t>Brisbane Inner - North</t>
  </si>
  <si>
    <t>Brisbane Inner - East</t>
  </si>
  <si>
    <t>Brisbane Inner</t>
  </si>
  <si>
    <t>Bringelly - Green Valley</t>
  </si>
  <si>
    <t>Brimbank</t>
  </si>
  <si>
    <t>Brighton</t>
  </si>
  <si>
    <t>Bribie - Beachmere</t>
  </si>
  <si>
    <t>Bowen Basin - North</t>
  </si>
  <si>
    <t>Bourke - Cobar - Coonamble</t>
  </si>
  <si>
    <t>Botany</t>
  </si>
  <si>
    <t>Boroondara</t>
  </si>
  <si>
    <t>Blue Mountains - South</t>
  </si>
  <si>
    <t>Blue Mountains</t>
  </si>
  <si>
    <t>Blacktown - North</t>
  </si>
  <si>
    <t>Blacktown</t>
  </si>
  <si>
    <t>Biloela</t>
  </si>
  <si>
    <t>Belmont - Victoria Park</t>
  </si>
  <si>
    <t>Belconnen</t>
  </si>
  <si>
    <t>Beenleigh</t>
  </si>
  <si>
    <t>Beaudesert</t>
  </si>
  <si>
    <t>Bayswater - Bassendean</t>
  </si>
  <si>
    <t>Bayside</t>
  </si>
  <si>
    <t>Baw Baw</t>
  </si>
  <si>
    <t>Baulkham Hills</t>
  </si>
  <si>
    <t>Bathurst</t>
  </si>
  <si>
    <t>Barwon - West</t>
  </si>
  <si>
    <t>Barossa</t>
  </si>
  <si>
    <t>Barkly</t>
  </si>
  <si>
    <t>Banyule</t>
  </si>
  <si>
    <t>Bankstown</t>
  </si>
  <si>
    <t>Bald Hills - Everton Park</t>
  </si>
  <si>
    <t>Augusta - Margaret River - Busselton</t>
  </si>
  <si>
    <t>Auburn</t>
  </si>
  <si>
    <t>Armidale</t>
  </si>
  <si>
    <t>Armadale</t>
  </si>
  <si>
    <t>Alice Springs</t>
  </si>
  <si>
    <t>Albury</t>
  </si>
  <si>
    <t>Albany</t>
  </si>
  <si>
    <t>Adelaide Hills</t>
  </si>
  <si>
    <t>Adelaide City</t>
  </si>
  <si>
    <t>Run Name</t>
  </si>
  <si>
    <t>257000000000</t>
  </si>
  <si>
    <t>336000000000</t>
  </si>
  <si>
    <t>4.9</t>
  </si>
  <si>
    <t>4.5878295999999999E-2</t>
  </si>
  <si>
    <t>4.1696961999999997E-2</t>
  </si>
  <si>
    <t>3.7341579E-2</t>
  </si>
  <si>
    <t>3.3848640999999999E-2</t>
  </si>
  <si>
    <t>3.0938323E-2</t>
  </si>
  <si>
    <t>2.9013409E-2</t>
  </si>
  <si>
    <t>2.6350676E-2</t>
  </si>
  <si>
    <t>2.5105232000000002E-2</t>
  </si>
  <si>
    <t>2.4228911999999998E-2</t>
  </si>
  <si>
    <t>4.5999834000000003E-2</t>
  </si>
  <si>
    <t>4.3036677000000002E-2</t>
  </si>
  <si>
    <t>4.0813917999999998E-2</t>
  </si>
  <si>
    <t>3.9815126999999999E-2</t>
  </si>
  <si>
    <t>4.0577575999999997E-2</t>
  </si>
  <si>
    <t>3.9872596000000003E-2</t>
  </si>
  <si>
    <t>3.9800870000000002E-2</t>
  </si>
  <si>
    <t>3.4554072999999998E-2</t>
  </si>
  <si>
    <t>3.1437456000000003E-2</t>
  </si>
  <si>
    <t>4.600216E-2</t>
  </si>
  <si>
    <t>4.3085685999999998E-2</t>
  </si>
  <si>
    <t>4.1496779999999997E-2</t>
  </si>
  <si>
    <t>3.760699E-2</t>
  </si>
  <si>
    <t>3.9113310999999998E-2</t>
  </si>
  <si>
    <t>4.1944930999999998E-2</t>
  </si>
  <si>
    <t>4.4787477999999999E-2</t>
  </si>
  <si>
    <t>4.0691870999999998E-2</t>
  </si>
  <si>
    <t>3.7943022E-2</t>
  </si>
  <si>
    <t>4.5999407999999999E-2</t>
  </si>
  <si>
    <t>4.3302667000000003E-2</t>
  </si>
  <si>
    <t>4.0920790999999998E-2</t>
  </si>
  <si>
    <t>4.4612580999999998E-2</t>
  </si>
  <si>
    <t>4.9671532999999997E-2</t>
  </si>
  <si>
    <t>4.8624844E-2</t>
  </si>
  <si>
    <t>4.6568318999999997E-2</t>
  </si>
  <si>
    <t>4.2688445999999998E-2</t>
  </si>
  <si>
    <t>3.9983979000000003E-2</t>
  </si>
  <si>
    <t>4.6009058999999998E-2</t>
  </si>
  <si>
    <t>4.3145430999999998E-2</t>
  </si>
  <si>
    <t>4.2482586000000003E-2</t>
  </si>
  <si>
    <t>3.9997920999999999E-2</t>
  </si>
  <si>
    <t>3.9951226999999999E-2</t>
  </si>
  <si>
    <t>4.4367891999999999E-2</t>
  </si>
  <si>
    <t>4.2863658999999998E-2</t>
  </si>
  <si>
    <t>3.4096435000000001E-2</t>
  </si>
  <si>
    <t>3.1582381E-2</t>
  </si>
  <si>
    <t>4.5998550999999999E-2</t>
  </si>
  <si>
    <t>4.3000762999999997E-2</t>
  </si>
  <si>
    <t>4.0674319E-2</t>
  </si>
  <si>
    <t>4.1749902999999998E-2</t>
  </si>
  <si>
    <t>4.1182165999999999E-2</t>
  </si>
  <si>
    <t>3.9322206999999998E-2</t>
  </si>
  <si>
    <t>4.1369093000000003E-2</t>
  </si>
  <si>
    <t>3.6929425000000002E-2</t>
  </si>
  <si>
    <t>3.0912617E-2</t>
  </si>
  <si>
    <t>8.658590599999999E-2</t>
  </si>
  <si>
    <t>7.9896534999999991E-2</t>
  </si>
  <si>
    <t>7.3983859999999999E-2</t>
  </si>
  <si>
    <t>6.8943029999999988E-2</t>
  </si>
  <si>
    <t>6.4890464999999994E-2</t>
  </si>
  <si>
    <t>6.1936280999999996E-2</t>
  </si>
  <si>
    <t>5.8411887999999995E-2</t>
  </si>
  <si>
    <t>5.6690152000000008E-2</t>
  </si>
  <si>
    <t>5.5362611999999999E-2</t>
  </si>
  <si>
    <t>8.6862572999999998E-2</t>
  </si>
  <si>
    <t>8.1865911999999999E-2</t>
  </si>
  <si>
    <t>7.9559762000000006E-2</t>
  </si>
  <si>
    <t>7.9090253999999999E-2</t>
  </si>
  <si>
    <t>8.0669408999999997E-2</t>
  </si>
  <si>
    <t>8.0092704000000001E-2</t>
  </si>
  <si>
    <t>7.9313136000000006E-2</t>
  </si>
  <si>
    <t>7.3640320999999995E-2</t>
  </si>
  <si>
    <t>7.0396214000000013E-2</t>
  </si>
  <si>
    <t>8.6864898999999995E-2</t>
  </si>
  <si>
    <t>8.1914921000000002E-2</t>
  </si>
  <si>
    <t>8.0242623999999999E-2</t>
  </si>
  <si>
    <t>7.6882117E-2</t>
  </si>
  <si>
    <t>7.9205144000000005E-2</t>
  </si>
  <si>
    <t>8.2165038999999995E-2</t>
  </si>
  <si>
    <t>8.4299743999999996E-2</t>
  </si>
  <si>
    <t>7.9778118999999995E-2</t>
  </si>
  <si>
    <t>7.6901780000000003E-2</t>
  </si>
  <si>
    <t>8.6862147000000001E-2</t>
  </si>
  <si>
    <t>8.2131902000000007E-2</t>
  </si>
  <si>
    <t>7.9666635E-2</t>
  </si>
  <si>
    <t>8.3887708000000005E-2</t>
  </si>
  <si>
    <t>8.9763365999999997E-2</t>
  </si>
  <si>
    <t>8.8844952000000005E-2</t>
  </si>
  <si>
    <t>8.6080584999999987E-2</t>
  </si>
  <si>
    <t>8.1774693999999995E-2</t>
  </si>
  <si>
    <t>7.8942737000000013E-2</t>
  </si>
  <si>
    <t>8.6844251999999997E-2</t>
  </si>
  <si>
    <t>8.1661162999999995E-2</t>
  </si>
  <si>
    <t>8.0071659000000003E-2</t>
  </si>
  <si>
    <t>7.6962426E-2</t>
  </si>
  <si>
    <t>7.6797257000000008E-2</t>
  </si>
  <si>
    <t>8.1138057E-2</t>
  </si>
  <si>
    <t>7.9620177E-2</t>
  </si>
  <si>
    <t>7.1256073000000003E-2</t>
  </si>
  <si>
    <t>6.9146101000000001E-2</t>
  </si>
  <si>
    <t>8.6861290000000008E-2</t>
  </si>
  <si>
    <t>8.1829997999999987E-2</t>
  </si>
  <si>
    <t>7.9420163000000002E-2</t>
  </si>
  <si>
    <t>8.1025029999999998E-2</t>
  </si>
  <si>
    <t>8.1273999E-2</t>
  </si>
  <si>
    <t>7.9542315000000002E-2</t>
  </si>
  <si>
    <t>8.0881359E-2</t>
  </si>
  <si>
    <t>7.6015673000000006E-2</t>
  </si>
  <si>
    <t>6.9871374999999999E-2</t>
  </si>
  <si>
    <t>97609824751</t>
  </si>
  <si>
    <t>97096408635</t>
  </si>
  <si>
    <t>99030040779</t>
  </si>
  <si>
    <t>99958605076</t>
  </si>
  <si>
    <t>100000000000</t>
  </si>
  <si>
    <t>99980373266</t>
  </si>
  <si>
    <t>99265039656</t>
  </si>
  <si>
    <t>97571234382</t>
  </si>
  <si>
    <t>97467660794</t>
  </si>
  <si>
    <t>102000000000</t>
  </si>
  <si>
    <t>176000000000</t>
  </si>
  <si>
    <t>250000000000</t>
  </si>
  <si>
    <t>325000000000</t>
  </si>
  <si>
    <t>406000000000</t>
  </si>
  <si>
    <t>475000000000</t>
  </si>
  <si>
    <t>553000000000</t>
  </si>
  <si>
    <t>97553120630</t>
  </si>
  <si>
    <t>97500856590</t>
  </si>
  <si>
    <t>104000000000</t>
  </si>
  <si>
    <t>188000000000</t>
  </si>
  <si>
    <t>327000000000</t>
  </si>
  <si>
    <t>404000000000</t>
  </si>
  <si>
    <t>469000000000</t>
  </si>
  <si>
    <t>550000000000</t>
  </si>
  <si>
    <t>97569044348</t>
  </si>
  <si>
    <t>97476381664</t>
  </si>
  <si>
    <t>162000000000</t>
  </si>
  <si>
    <t>222000000000</t>
  </si>
  <si>
    <t>298000000000</t>
  </si>
  <si>
    <t>383000000000</t>
  </si>
  <si>
    <t>458000000000</t>
  </si>
  <si>
    <t>97572783084</t>
  </si>
  <si>
    <t>97550917555</t>
  </si>
  <si>
    <t>103000000000</t>
  </si>
  <si>
    <t>272000000000</t>
  </si>
  <si>
    <t>341000000000</t>
  </si>
  <si>
    <t>427000000000</t>
  </si>
  <si>
    <t>502000000000</t>
  </si>
  <si>
    <t>564000000000</t>
  </si>
  <si>
    <t>97578848215</t>
  </si>
  <si>
    <t>97419074644</t>
  </si>
  <si>
    <t>128000000000</t>
  </si>
  <si>
    <t>166000000000</t>
  </si>
  <si>
    <t>209000000000</t>
  </si>
  <si>
    <t>247000000000</t>
  </si>
  <si>
    <t>280000000000</t>
  </si>
  <si>
    <t>6.39</t>
  </si>
  <si>
    <t>6.58</t>
  </si>
  <si>
    <t>6.59</t>
  </si>
  <si>
    <t>6.53</t>
  </si>
  <si>
    <t>16.559999999999999</t>
  </si>
  <si>
    <t>21.54</t>
  </si>
  <si>
    <t>26.94</t>
  </si>
  <si>
    <t>31.53</t>
  </si>
  <si>
    <t>36.67</t>
  </si>
  <si>
    <t>12.43</t>
  </si>
  <si>
    <t>17.02</t>
  </si>
  <si>
    <t>21.69</t>
  </si>
  <si>
    <t>26.76</t>
  </si>
  <si>
    <t>31.07</t>
  </si>
  <si>
    <t>36.46</t>
  </si>
  <si>
    <t>10.7</t>
  </si>
  <si>
    <t>14.72</t>
  </si>
  <si>
    <t>19.79</t>
  </si>
  <si>
    <t>25.37</t>
  </si>
  <si>
    <t>30.34</t>
  </si>
  <si>
    <t>36.69</t>
  </si>
  <si>
    <t>6.8</t>
  </si>
  <si>
    <t>18.03</t>
  </si>
  <si>
    <t>22.64</t>
  </si>
  <si>
    <t>28.34</t>
  </si>
  <si>
    <t>33.31</t>
  </si>
  <si>
    <t>37.380000000000003</t>
  </si>
  <si>
    <t>11.04</t>
  </si>
  <si>
    <t>13.89</t>
  </si>
  <si>
    <t>16.38</t>
  </si>
  <si>
    <t>18.579999999999998</t>
  </si>
  <si>
    <t>$2.6 T</t>
  </si>
  <si>
    <t>$5.8 T</t>
  </si>
  <si>
    <t>$5.9 T</t>
  </si>
  <si>
    <t>$5.5 T</t>
  </si>
  <si>
    <t>$6.1 T</t>
  </si>
  <si>
    <t>$4.1 T</t>
  </si>
  <si>
    <t>From (aggregate group)</t>
  </si>
  <si>
    <t xml:space="preserve">Other </t>
  </si>
  <si>
    <t>-197317.81818771362</t>
  </si>
  <si>
    <t>2624085.9258270264</t>
  </si>
  <si>
    <t>6590584.3232383728</t>
  </si>
  <si>
    <t>5784936544.836525</t>
  </si>
  <si>
    <t>13441896426.966084</t>
  </si>
  <si>
    <t>21241997500.873833</t>
  </si>
  <si>
    <t>29855020583.058636</t>
  </si>
  <si>
    <t>37245499918.017166</t>
  </si>
  <si>
    <t>44838858834.213242</t>
  </si>
  <si>
    <t>-73000.03044128418</t>
  </si>
  <si>
    <t>23287794.210468292</t>
  </si>
  <si>
    <t>23811878.10667038</t>
  </si>
  <si>
    <t>5501595070.8795319</t>
  </si>
  <si>
    <t>13023946803.039474</t>
  </si>
  <si>
    <t>21483429623.914993</t>
  </si>
  <si>
    <t>29939464291.881916</t>
  </si>
  <si>
    <t>37661134364.970062</t>
  </si>
  <si>
    <t>45510743112.526611</t>
  </si>
  <si>
    <t>-313523.41495132446</t>
  </si>
  <si>
    <t>-416816.05744171143</t>
  </si>
  <si>
    <t>12002025.479640961</t>
  </si>
  <si>
    <t>6218960309.5046539</t>
  </si>
  <si>
    <t>13764090627.427715</t>
  </si>
  <si>
    <t>21870291629.429955</t>
  </si>
  <si>
    <t>29992314681.306133</t>
  </si>
  <si>
    <t>37989098491.76088</t>
  </si>
  <si>
    <t>45503337434.488937</t>
  </si>
  <si>
    <t>-98518.55615234375</t>
  </si>
  <si>
    <t>7807265.9081611633</t>
  </si>
  <si>
    <t>13837487.886638641</t>
  </si>
  <si>
    <t>5821955618.1879349</t>
  </si>
  <si>
    <t>13478371259.615623</t>
  </si>
  <si>
    <t>22494350623.915817</t>
  </si>
  <si>
    <t>30538907979.724415</t>
  </si>
  <si>
    <t>36918926882.235123</t>
  </si>
  <si>
    <t>44536566563.877686</t>
  </si>
  <si>
    <t>-135337.28899002075</t>
  </si>
  <si>
    <t>-1348648.1957206726</t>
  </si>
  <si>
    <t>647480970.56291962</t>
  </si>
  <si>
    <t>5759029894.5557709</t>
  </si>
  <si>
    <t>10873714940.882931</t>
  </si>
  <si>
    <t>16621334533.312454</t>
  </si>
  <si>
    <t>23732024739.467152</t>
  </si>
  <si>
    <t>29796100606.961826</t>
  </si>
  <si>
    <t>36569812698.756851</t>
  </si>
  <si>
    <t>CO2 infrastructure</t>
  </si>
  <si>
    <t>6.0179990999999822E-2</t>
  </si>
  <si>
    <t>6610631.3223223584</t>
  </si>
  <si>
    <t>48277599.50671085</t>
  </si>
  <si>
    <t>1641012432.7951863</t>
  </si>
  <si>
    <t>1825605970.135653</t>
  </si>
  <si>
    <t>1536095535.1556177</t>
  </si>
  <si>
    <t>1263046029.6352201</t>
  </si>
  <si>
    <t>1245408828.310271</t>
  </si>
  <si>
    <t>1420123066.7339489</t>
  </si>
  <si>
    <t>56.797020091999997</t>
  </si>
  <si>
    <t>318512.65889272798</t>
  </si>
  <si>
    <t>-6379.4846702529994</t>
  </si>
  <si>
    <t>84448536.884346262</t>
  </si>
  <si>
    <t>302982972.93379307</t>
  </si>
  <si>
    <t>343695980.3058576</t>
  </si>
  <si>
    <t>-10621.617072141</t>
  </si>
  <si>
    <t>-10702.389195206</t>
  </si>
  <si>
    <t>11104861.855567398</t>
  </si>
  <si>
    <t>257.39683054799997</t>
  </si>
  <si>
    <t>685492.65791815799</t>
  </si>
  <si>
    <t>1943451.5456048499</t>
  </si>
  <si>
    <t>3727458476.2331867</t>
  </si>
  <si>
    <t>7556252964.8106537</t>
  </si>
  <si>
    <t>10481289714.480618</t>
  </si>
  <si>
    <t>12058819343.387821</t>
  </si>
  <si>
    <t>12690393476.803371</t>
  </si>
  <si>
    <t>18491088743.183949</t>
  </si>
  <si>
    <t>91.486975276999999</t>
  </si>
  <si>
    <t>10177715.854746217</t>
  </si>
  <si>
    <t>170487689.20847082</t>
  </si>
  <si>
    <t>1761748360.4121861</t>
  </si>
  <si>
    <t>1151283776.4996531</t>
  </si>
  <si>
    <t>1009411900.8763176</t>
  </si>
  <si>
    <t>245009293.58522987</t>
  </si>
  <si>
    <t>557149625.2611711</t>
  </si>
  <si>
    <t>315909615.07274908</t>
  </si>
  <si>
    <t>5.4981129119999999</t>
  </si>
  <si>
    <t>801685.945153318</t>
  </si>
  <si>
    <t>353546450.28645092</t>
  </si>
  <si>
    <t>2051922172.539186</t>
  </si>
  <si>
    <t>1595528304.6136532</t>
  </si>
  <si>
    <t>1722622044.3316176</t>
  </si>
  <si>
    <t>1728409117.6298201</t>
  </si>
  <si>
    <t>1628047790.0223711</t>
  </si>
  <si>
    <t>1831665250.5169489</t>
  </si>
  <si>
    <t>25995.539993443992</t>
  </si>
  <si>
    <t>171740873.65870905</t>
  </si>
  <si>
    <t>219246711.7892248</t>
  </si>
  <si>
    <t>15335841594.271393</t>
  </si>
  <si>
    <t>15393262558.839207</t>
  </si>
  <si>
    <t>15346832935.34664</t>
  </si>
  <si>
    <t>12615709481.003401</t>
  </si>
  <si>
    <t>13327095275.346775</t>
  </si>
  <si>
    <t>14194443855.558167</t>
  </si>
  <si>
    <t>-263957.61877513502</t>
  </si>
  <si>
    <t>184907828.92464903</t>
  </si>
  <si>
    <t>175586524.45199484</t>
  </si>
  <si>
    <t>14372961746.131392</t>
  </si>
  <si>
    <t>14109812991.199205</t>
  </si>
  <si>
    <t>11208282964.616638</t>
  </si>
  <si>
    <t>11855108077.033401</t>
  </si>
  <si>
    <t>12142001545.696774</t>
  </si>
  <si>
    <t>7619466396.9281664</t>
  </si>
  <si>
    <t>36444.478955810002</t>
  </si>
  <si>
    <t>31225847.168409057</t>
  </si>
  <si>
    <t>191030073.86968482</t>
  </si>
  <si>
    <t>11819536990.233292</t>
  </si>
  <si>
    <t>13043954214.419205</t>
  </si>
  <si>
    <t>13893420242.10664</t>
  </si>
  <si>
    <t>14103651921.4034</t>
  </si>
  <si>
    <t>15606119752.426773</t>
  </si>
  <si>
    <t>17617923725.958164</t>
  </si>
  <si>
    <t>31569.41439896301</t>
  </si>
  <si>
    <t>333589120.43060905</t>
  </si>
  <si>
    <t>599059252.98482478</t>
  </si>
  <si>
    <t>12425078603.391394</t>
  </si>
  <si>
    <t>11292369966.469206</t>
  </si>
  <si>
    <t>490406659.57563925</t>
  </si>
  <si>
    <t>488856177.16740113</t>
  </si>
  <si>
    <t>597131941.32327437</t>
  </si>
  <si>
    <t>4533765344.229166</t>
  </si>
  <si>
    <t>26421.589912801006</t>
  </si>
  <si>
    <t>18754219.003409054</t>
  </si>
  <si>
    <t>36814544.530524813</t>
  </si>
  <si>
    <t>221559231.30439225</t>
  </si>
  <si>
    <t>4687621996.8692064</t>
  </si>
  <si>
    <t>9018629949.0466404</t>
  </si>
  <si>
    <t>8106628593.0634012</t>
  </si>
  <si>
    <t>9430966077.006773</t>
  </si>
  <si>
    <t>12941624350.268167</t>
  </si>
  <si>
    <t>-7700.3072590000002</t>
  </si>
  <si>
    <t>-16935.278736</t>
  </si>
  <si>
    <t>8033482136.6266174</t>
  </si>
  <si>
    <t>19928196548.982082</t>
  </si>
  <si>
    <t>32367107476.079037</t>
  </si>
  <si>
    <t>47835241246.890877</t>
  </si>
  <si>
    <t>59305992916.345001</t>
  </si>
  <si>
    <t>76218010369.097595</t>
  </si>
  <si>
    <t>7788460275.9266176</t>
  </si>
  <si>
    <t>19739466817.982082</t>
  </si>
  <si>
    <t>33801644517.079037</t>
  </si>
  <si>
    <t>50050472454.890877</t>
  </si>
  <si>
    <t>62095613417.345001</t>
  </si>
  <si>
    <t>78264457498.097595</t>
  </si>
  <si>
    <t>1751638.5475409999</t>
  </si>
  <si>
    <t>9262740906.9266186</t>
  </si>
  <si>
    <t>20916775243.982082</t>
  </si>
  <si>
    <t>32934832179.079037</t>
  </si>
  <si>
    <t>44912260594.890877</t>
  </si>
  <si>
    <t>56875120223.345001</t>
  </si>
  <si>
    <t>75290840164.097595</t>
  </si>
  <si>
    <t>22847.782627000001</t>
  </si>
  <si>
    <t>54989.652410999995</t>
  </si>
  <si>
    <t>8154538180.026618</t>
  </si>
  <si>
    <t>22046715754.982082</t>
  </si>
  <si>
    <t>37959892165.079041</t>
  </si>
  <si>
    <t>53277662243.890877</t>
  </si>
  <si>
    <t>63515751361.345001</t>
  </si>
  <si>
    <t>77071956521.097595</t>
  </si>
  <si>
    <t>1763868.1942409999</t>
  </si>
  <si>
    <t>684562.05821799999</t>
  </si>
  <si>
    <t>208389367.792083</t>
  </si>
  <si>
    <t>846516086.49903691</t>
  </si>
  <si>
    <t>4533038184.3908768</t>
  </si>
  <si>
    <t>5569163309.7449999</t>
  </si>
  <si>
    <t>11861959955.097589</t>
  </si>
  <si>
    <t>Hydrogen &amp; synthetic fuels</t>
  </si>
  <si>
    <t>-1632453.897508576</t>
  </si>
  <si>
    <t>-175954.46764692297</t>
  </si>
  <si>
    <t>17012481407.968172</t>
  </si>
  <si>
    <t>42316560410.705582</t>
  </si>
  <si>
    <t>67876733672.897423</t>
  </si>
  <si>
    <t>98017866703.745422</t>
  </si>
  <si>
    <t>118258845612.4352</t>
  </si>
  <si>
    <t>147087495015.16779</t>
  </si>
  <si>
    <t>-1608563.70769152</t>
  </si>
  <si>
    <t>-177543.82777380297</t>
  </si>
  <si>
    <t>22882724363.153629</t>
  </si>
  <si>
    <t>47310765144.225998</t>
  </si>
  <si>
    <t>71837217505.34407</t>
  </si>
  <si>
    <t>102411115352.89789</t>
  </si>
  <si>
    <t>121574469229.30139</t>
  </si>
  <si>
    <t>148497221500.16797</t>
  </si>
  <si>
    <t>-1662121.9230158122</t>
  </si>
  <si>
    <t>-187451.37812788298</t>
  </si>
  <si>
    <t>12780308553.718044</t>
  </si>
  <si>
    <t>29401950872.125992</t>
  </si>
  <si>
    <t>46681746743.468246</t>
  </si>
  <si>
    <t>63488191658.855347</t>
  </si>
  <si>
    <t>81044063858.332947</t>
  </si>
  <si>
    <t>112851146622.16628</t>
  </si>
  <si>
    <t>1598745.4101809016</t>
  </si>
  <si>
    <t>1246763.026851387</t>
  </si>
  <si>
    <t>19728606795.545891</t>
  </si>
  <si>
    <t>52997356642.29615</t>
  </si>
  <si>
    <t>81436668703.385178</t>
  </si>
  <si>
    <t>111425670953.77312</t>
  </si>
  <si>
    <t>133625915099.18692</t>
  </si>
  <si>
    <t>154376457438.84793</t>
  </si>
  <si>
    <t>17791.152259153001</t>
  </si>
  <si>
    <t>-809054.26204283</t>
  </si>
  <si>
    <t>1372308413.2993948</t>
  </si>
  <si>
    <t>9991688172.9422436</t>
  </si>
  <si>
    <t>21980974695.87888</t>
  </si>
  <si>
    <t>36509444410.215858</t>
  </si>
  <si>
    <t>53424694604.218071</t>
  </si>
  <si>
    <t>62784040228.575768</t>
  </si>
  <si>
    <t>84088493412.969574</t>
  </si>
  <si>
    <t>Oil products</t>
  </si>
  <si>
    <t>-7687424.6700000763</t>
  </si>
  <si>
    <t>-30902562.279572964</t>
  </si>
  <si>
    <t>-53126074.550323009</t>
  </si>
  <si>
    <t>-829992504.24943876</t>
  </si>
  <si>
    <t>-1812613184.8493445</t>
  </si>
  <si>
    <t>-2090558369.8943534</t>
  </si>
  <si>
    <t>-2447803596.78789</t>
  </si>
  <si>
    <t>-2455597750.6799498</t>
  </si>
  <si>
    <t>-2717054296.3656206</t>
  </si>
  <si>
    <t>-10737510.119999886</t>
  </si>
  <si>
    <t>-23243070.400000095</t>
  </si>
  <si>
    <t>-42875719.993591309</t>
  </si>
  <si>
    <t>-1108340939.5386481</t>
  </si>
  <si>
    <t>-2027669977.5586705</t>
  </si>
  <si>
    <t>-2395253123.2172227</t>
  </si>
  <si>
    <t>-2805515410.8389182</t>
  </si>
  <si>
    <t>-2813366439.6441569</t>
  </si>
  <si>
    <t>-2827057755.9522357</t>
  </si>
  <si>
    <t>-6557018.4199995995</t>
  </si>
  <si>
    <t>-36533214.699999809</t>
  </si>
  <si>
    <t>-65435999.87816143</t>
  </si>
  <si>
    <t>-405967788.99847364</t>
  </si>
  <si>
    <t>-718167945.30955839</t>
  </si>
  <si>
    <t>-715151958.51203918</t>
  </si>
  <si>
    <t>-758989479.63462305</t>
  </si>
  <si>
    <t>-927546814.31908679</t>
  </si>
  <si>
    <t>-951500234.05138564</t>
  </si>
  <si>
    <t>-10786348.789999962</t>
  </si>
  <si>
    <t>-29434494.490833282</t>
  </si>
  <si>
    <t>-42454858.365816593</t>
  </si>
  <si>
    <t>-943017375.5819478</t>
  </si>
  <si>
    <t>-1891529883.4964604</t>
  </si>
  <si>
    <t>-2281832530.5949583</t>
  </si>
  <si>
    <t>-2524776412.6373329</t>
  </si>
  <si>
    <t>-2600401005.4923167</t>
  </si>
  <si>
    <t>-2819199057.7651958</t>
  </si>
  <si>
    <t>-9342096.9299998283</t>
  </si>
  <si>
    <t>-30501804.670000076</t>
  </si>
  <si>
    <t>-4406273.2988858223</t>
  </si>
  <si>
    <t>-838861810.48288965</t>
  </si>
  <si>
    <t>-1766415188.4569163</t>
  </si>
  <si>
    <t>-2052541337.4627986</t>
  </si>
  <si>
    <t>-2333467384.6945629</t>
  </si>
  <si>
    <t>-2367465855.6591768</t>
  </si>
  <si>
    <t>-2712420263.9163556</t>
  </si>
  <si>
    <t>-24052635.577835083</t>
  </si>
  <si>
    <t>133415942.26159668</t>
  </si>
  <si>
    <t>70096109.258224487</t>
  </si>
  <si>
    <t>1846891644.9867935</t>
  </si>
  <si>
    <t>835763732.05526733</t>
  </si>
  <si>
    <t>-2720975128.8440475</t>
  </si>
  <si>
    <t>-12066530134.921772</t>
  </si>
  <si>
    <t>-11773868443.944328</t>
  </si>
  <si>
    <t>-23769322475.493942</t>
  </si>
  <si>
    <t>1015601.2083816528</t>
  </si>
  <si>
    <t>70278620.501602173</t>
  </si>
  <si>
    <t>-590221246.26851654</t>
  </si>
  <si>
    <t>-3595254153.9709473</t>
  </si>
  <si>
    <t>-3672572631.6875839</t>
  </si>
  <si>
    <t>-6578434085.5322418</t>
  </si>
  <si>
    <t>-29929085170.519745</t>
  </si>
  <si>
    <t>-29930790321.413879</t>
  </si>
  <si>
    <t>-28526034517.279778</t>
  </si>
  <si>
    <t>-21369040.432785034</t>
  </si>
  <si>
    <t>281689769.9312973</t>
  </si>
  <si>
    <t>-301723999.36634064</t>
  </si>
  <si>
    <t>12427330750.364059</t>
  </si>
  <si>
    <t>25699625853.865417</t>
  </si>
  <si>
    <t>32937754701.93956</t>
  </si>
  <si>
    <t>36162796385.187828</t>
  </si>
  <si>
    <t>41566583324.408447</t>
  </si>
  <si>
    <t>34152289217.52739</t>
  </si>
  <si>
    <t>-23337447.812477112</t>
  </si>
  <si>
    <t>60283157.990005493</t>
  </si>
  <si>
    <t>294110593.80036163</t>
  </si>
  <si>
    <t>-29171559.069526672</t>
  </si>
  <si>
    <t>-10237077762.749985</t>
  </si>
  <si>
    <t>-14946053413.261932</t>
  </si>
  <si>
    <t>-26425894088.304794</t>
  </si>
  <si>
    <t>-25198115581.308701</t>
  </si>
  <si>
    <t>-27371475601.155945</t>
  </si>
  <si>
    <t>-17378524.646850586</t>
  </si>
  <si>
    <t>193556198.21230316</t>
  </si>
  <si>
    <t>-1306028787.7577896</t>
  </si>
  <si>
    <t>682467922.92864227</t>
  </si>
  <si>
    <t>-1777449248.9074326</t>
  </si>
  <si>
    <t>-3339845775.2147598</t>
  </si>
  <si>
    <t>-9884141065.1348801</t>
  </si>
  <si>
    <t>-9639264334.1902771</t>
  </si>
  <si>
    <t>-21921407812.512096</t>
  </si>
  <si>
    <t>Coal</t>
  </si>
  <si>
    <t>-6716805.679107666</t>
  </si>
  <si>
    <t>-23046006.368572235</t>
  </si>
  <si>
    <t>-16755111.892253876</t>
  </si>
  <si>
    <t>-4582974066.2535133</t>
  </si>
  <si>
    <t>-10951373488.901196</t>
  </si>
  <si>
    <t>-16776048596.78224</t>
  </si>
  <si>
    <t>-20876448569.437584</t>
  </si>
  <si>
    <t>-26753185753.401421</t>
  </si>
  <si>
    <t>-28957056170.61013</t>
  </si>
  <si>
    <t>-46075936.923305511</t>
  </si>
  <si>
    <t>-29134117.084377289</t>
  </si>
  <si>
    <t>-6291343.457901001</t>
  </si>
  <si>
    <t>-4538133171.3709488</t>
  </si>
  <si>
    <t>-11018097949.79855</t>
  </si>
  <si>
    <t>-15972366484.706491</t>
  </si>
  <si>
    <t>-18870667862.940556</t>
  </si>
  <si>
    <t>-24843552717.022999</t>
  </si>
  <si>
    <t>-28957251943.705284</t>
  </si>
  <si>
    <t>-12565452.897502899</t>
  </si>
  <si>
    <t>-37615122.237293243</t>
  </si>
  <si>
    <t>-2583267.3166007996</t>
  </si>
  <si>
    <t>-4775999117.8628731</t>
  </si>
  <si>
    <t>-11133841687.544415</t>
  </si>
  <si>
    <t>-17077966173.524275</t>
  </si>
  <si>
    <t>-23002046458.451443</t>
  </si>
  <si>
    <t>-28814291432.728264</t>
  </si>
  <si>
    <t>-28956916286.626141</t>
  </si>
  <si>
    <t>-4991813.670841217</t>
  </si>
  <si>
    <t>-16923736.641628265</t>
  </si>
  <si>
    <t>-11946366.473781586</t>
  </si>
  <si>
    <t>-4026885010.9835129</t>
  </si>
  <si>
    <t>-9218884065.617733</t>
  </si>
  <si>
    <t>-14621093307.799263</t>
  </si>
  <si>
    <t>-17501437200.481476</t>
  </si>
  <si>
    <t>-23573246841.864216</t>
  </si>
  <si>
    <t>-28945108222.932095</t>
  </si>
  <si>
    <t>-4744835.8827285767</t>
  </si>
  <si>
    <t>-28047658.134693146</t>
  </si>
  <si>
    <t>-25400348.536506653</t>
  </si>
  <si>
    <t>-4423717239.498291</t>
  </si>
  <si>
    <t>-10296637288.99509</t>
  </si>
  <si>
    <t>-16240416177.348484</t>
  </si>
  <si>
    <t>-21527979385.409782</t>
  </si>
  <si>
    <t>-27213453744.0704</t>
  </si>
  <si>
    <t>-28946755504.975113</t>
  </si>
  <si>
    <t>Electricity storage</t>
  </si>
  <si>
    <t>47093.104699000003</t>
  </si>
  <si>
    <t>67756504.337160006</t>
  </si>
  <si>
    <t>364498808.12159997</t>
  </si>
  <si>
    <t>4573015873.3115005</t>
  </si>
  <si>
    <t>5922392632.6105995</t>
  </si>
  <si>
    <t>7512300828.7954998</t>
  </si>
  <si>
    <t>9433563197.0559006</t>
  </si>
  <si>
    <t>10883802646.803999</t>
  </si>
  <si>
    <t>13590978014.059</t>
  </si>
  <si>
    <t>20716.908260000011</t>
  </si>
  <si>
    <t>76627412.550659999</t>
  </si>
  <si>
    <t>339356004.08559996</t>
  </si>
  <si>
    <t>3730618467.7415004</t>
  </si>
  <si>
    <t>5139886036.7705994</t>
  </si>
  <si>
    <t>6812494572.6954994</t>
  </si>
  <si>
    <t>10763273705.3559</t>
  </si>
  <si>
    <t>11777851421.004</t>
  </si>
  <si>
    <t>13921667051.759001</t>
  </si>
  <si>
    <t>29067.022479000007</t>
  </si>
  <si>
    <t>66548996.593860015</t>
  </si>
  <si>
    <t>487504578.92260003</t>
  </si>
  <si>
    <t>3718162406.8715</t>
  </si>
  <si>
    <t>6458182212.6605997</t>
  </si>
  <si>
    <t>7152753423.3955002</t>
  </si>
  <si>
    <t>8107108439.5558996</t>
  </si>
  <si>
    <t>8116969754.8039999</t>
  </si>
  <si>
    <t>10068132735.059</t>
  </si>
  <si>
    <t>2190905.429765</t>
  </si>
  <si>
    <t>62110725.419259995</t>
  </si>
  <si>
    <t>323042575.28059995</t>
  </si>
  <si>
    <t>5224321144.9514999</t>
  </si>
  <si>
    <t>7413167844.0605993</t>
  </si>
  <si>
    <t>7779999026.5955</t>
  </si>
  <si>
    <t>11490648231.255899</t>
  </si>
  <si>
    <t>14258838689.303999</t>
  </si>
  <si>
    <t>15059237263.358999</t>
  </si>
  <si>
    <t>483269.51645500003</t>
  </si>
  <si>
    <t>76875942.011659995</t>
  </si>
  <si>
    <t>651925310.16859984</t>
  </si>
  <si>
    <t>2128713770.1615</t>
  </si>
  <si>
    <t>4345322152.8305998</t>
  </si>
  <si>
    <t>5561200457.4955006</t>
  </si>
  <si>
    <t>5749251302.5059004</t>
  </si>
  <si>
    <t>6998795449.5040007</t>
  </si>
  <si>
    <t>9672689189.2590008</t>
  </si>
  <si>
    <t>Electricity grid</t>
  </si>
  <si>
    <t>102615.20000000298</t>
  </si>
  <si>
    <t>-20936229.340000004</t>
  </si>
  <si>
    <t>24327140.639999866</t>
  </si>
  <si>
    <t>2733011295.4999995</t>
  </si>
  <si>
    <t>4193376245.7299995</t>
  </si>
  <si>
    <t>5698062602.1000004</t>
  </si>
  <si>
    <t>6498171247.6099987</t>
  </si>
  <si>
    <t>8922799160.8600006</t>
  </si>
  <si>
    <t>9938669879.0900002</t>
  </si>
  <si>
    <t>-216064.69999998808</t>
  </si>
  <si>
    <t>-6792538.6400000006</t>
  </si>
  <si>
    <t>46091402.75</t>
  </si>
  <si>
    <t>3456792713.0999999</t>
  </si>
  <si>
    <t>4787279417.2299995</t>
  </si>
  <si>
    <t>4971992975</t>
  </si>
  <si>
    <t>5976929784.1049004</t>
  </si>
  <si>
    <t>7364603845.0600014</t>
  </si>
  <si>
    <t>8910288300.2700005</t>
  </si>
  <si>
    <t>84552.300000011921</t>
  </si>
  <si>
    <t>-13030609.930000007</t>
  </si>
  <si>
    <t>50573070.49000001</t>
  </si>
  <si>
    <t>1624596581.1999998</t>
  </si>
  <si>
    <t>3423484902.6299992</t>
  </si>
  <si>
    <t>5602662524.5</t>
  </si>
  <si>
    <t>8449343934.2099991</t>
  </si>
  <si>
    <t>10625549466.860001</t>
  </si>
  <si>
    <t>13065558183.59</t>
  </si>
  <si>
    <t>95494.40000000596</t>
  </si>
  <si>
    <t>-26242590.570000008</t>
  </si>
  <si>
    <t>-3228707.7400000095</t>
  </si>
  <si>
    <t>3260543290.4000001</t>
  </si>
  <si>
    <t>4948686637.0299997</t>
  </si>
  <si>
    <t>5547107928.3999996</t>
  </si>
  <si>
    <t>7127872017.1099987</t>
  </si>
  <si>
    <t>9795968706.8600006</t>
  </si>
  <si>
    <t>10459696465.59</t>
  </si>
  <si>
    <t>214045.20000000298</t>
  </si>
  <si>
    <t>-7054170.5</t>
  </si>
  <si>
    <t>170119541.82999969</t>
  </si>
  <si>
    <t>564605631.79999971</t>
  </si>
  <si>
    <t>4111910958.2299995</t>
  </si>
  <si>
    <t>6428473316.2000008</t>
  </si>
  <si>
    <t>7361361109.8099995</t>
  </si>
  <si>
    <t>9522285522.8600006</t>
  </si>
  <si>
    <t>12092556307.59</t>
  </si>
  <si>
    <t>79735730.743709996</t>
  </si>
  <si>
    <t>2132957786.5470402</t>
  </si>
  <si>
    <t>5216233796.5229998</t>
  </si>
  <si>
    <t>5602552989.8610001</t>
  </si>
  <si>
    <t>5084947936.6680002</t>
  </si>
  <si>
    <t>6120534279.2839994</t>
  </si>
  <si>
    <t>4069133190.118</t>
  </si>
  <si>
    <t>85542467.373709992</t>
  </si>
  <si>
    <t>1979501369.9470401</t>
  </si>
  <si>
    <t>2440970171.5230002</t>
  </si>
  <si>
    <t>1414058516.661</t>
  </si>
  <si>
    <t>1173420216.3680003</t>
  </si>
  <si>
    <t>963417553.28400004</t>
  </si>
  <si>
    <t>756972735.52799988</t>
  </si>
  <si>
    <t>13539755.94771</t>
  </si>
  <si>
    <t>1028781316.9770399</t>
  </si>
  <si>
    <t>3570853203.223</t>
  </si>
  <si>
    <t>23542637958.160999</t>
  </si>
  <si>
    <t>53371162678.568001</t>
  </si>
  <si>
    <t>70838451489.084</t>
  </si>
  <si>
    <t>86242728220.417999</t>
  </si>
  <si>
    <t>67375170.878710002</t>
  </si>
  <si>
    <t>2883217135.1470399</t>
  </si>
  <si>
    <t>6998456310.2230005</t>
  </si>
  <si>
    <t>5252875160.8610001</t>
  </si>
  <si>
    <t>5629497926.868</t>
  </si>
  <si>
    <t>7762353388.0839996</t>
  </si>
  <si>
    <t>5709420992.8179998</t>
  </si>
  <si>
    <t>103514932.97371</t>
  </si>
  <si>
    <t>525134202.02704</t>
  </si>
  <si>
    <t>3299800812.9230003</t>
  </si>
  <si>
    <t>4537652283.1610003</t>
  </si>
  <si>
    <t>2067289972.0680001</t>
  </si>
  <si>
    <t>2897675260.3840003</t>
  </si>
  <si>
    <t>5655882024.5180006</t>
  </si>
  <si>
    <t>23478.967000000179</t>
  </si>
  <si>
    <t>-3027890.2158000022</t>
  </si>
  <si>
    <t>42747815.097100005</t>
  </si>
  <si>
    <t>5318097445.0184002</t>
  </si>
  <si>
    <t>6462022808.9691</t>
  </si>
  <si>
    <t>6193655168.5459995</t>
  </si>
  <si>
    <t>4936202732.7909994</t>
  </si>
  <si>
    <t>5920419670.5609999</t>
  </si>
  <si>
    <t>5503835328.2080002</t>
  </si>
  <si>
    <t>13979.145999999717</t>
  </si>
  <si>
    <t>12760058.400200002</t>
  </si>
  <si>
    <t>93665835.954100013</t>
  </si>
  <si>
    <t>10647676288.718399</t>
  </si>
  <si>
    <t>9493005530.969099</t>
  </si>
  <si>
    <t>6961441627.3459997</t>
  </si>
  <si>
    <t>6432496146.8909998</t>
  </si>
  <si>
    <t>6698939435.6610003</t>
  </si>
  <si>
    <t>6807735340.5080004</t>
  </si>
  <si>
    <t>1998.0139999985695</t>
  </si>
  <si>
    <t>12665426.373199999</t>
  </si>
  <si>
    <t>36137366.906100005</t>
  </si>
  <si>
    <t>996865536.67840004</t>
  </si>
  <si>
    <t>2005498387.4691</t>
  </si>
  <si>
    <t>4196695437.8459997</t>
  </si>
  <si>
    <t>6556374651.9910002</t>
  </si>
  <si>
    <t>8476396869.5609999</t>
  </si>
  <si>
    <t>10464602353.408001</t>
  </si>
  <si>
    <t>7442.3640000000596</t>
  </si>
  <si>
    <t>-14709921.270400001</t>
  </si>
  <si>
    <t>27747622.927100003</t>
  </si>
  <si>
    <t>10790113290.018398</t>
  </si>
  <si>
    <t>11177233016.7691</t>
  </si>
  <si>
    <t>7385766593.6459999</t>
  </si>
  <si>
    <t>7077583948.2909994</t>
  </si>
  <si>
    <t>9399875876.1609993</t>
  </si>
  <si>
    <t>7690404615.8080006</t>
  </si>
  <si>
    <t>14898.843999998644</t>
  </si>
  <si>
    <t>12047687.404199999</t>
  </si>
  <si>
    <t>403918608.50810003</t>
  </si>
  <si>
    <t>3067166917.3183999</t>
  </si>
  <si>
    <t>4256373666.5690999</t>
  </si>
  <si>
    <t>4945305562.4460001</t>
  </si>
  <si>
    <t>3866552396.5909996</t>
  </si>
  <si>
    <t>4460207996.8610001</t>
  </si>
  <si>
    <t>4679026380.1079998</t>
  </si>
  <si>
    <t>Solar PV</t>
  </si>
  <si>
    <t>-135369.14900000393</t>
  </si>
  <si>
    <t>68656963.755529299</t>
  </si>
  <si>
    <t>1805569807.3829999</t>
  </si>
  <si>
    <t>16824725191.370001</t>
  </si>
  <si>
    <t>46741658078.360001</t>
  </si>
  <si>
    <t>83001336550.570007</t>
  </si>
  <si>
    <t>126049332542.77</t>
  </si>
  <si>
    <t>155001945340.14001</t>
  </si>
  <si>
    <t>192220233455.78</t>
  </si>
  <si>
    <t>-388006.48500000685</t>
  </si>
  <si>
    <t>97053715.083529308</t>
  </si>
  <si>
    <t>4464291849.1430006</t>
  </si>
  <si>
    <t>26922408265.169998</t>
  </si>
  <si>
    <t>56884054431.360001</t>
  </si>
  <si>
    <t>93141290195.570007</t>
  </si>
  <si>
    <t>136423348586.77</t>
  </si>
  <si>
    <t>165655663683.14001</t>
  </si>
  <si>
    <t>200502633857.78</t>
  </si>
  <si>
    <t>-127689.38300000131</t>
  </si>
  <si>
    <t>74663741.47152929</t>
  </si>
  <si>
    <t>813618886.25300002</t>
  </si>
  <si>
    <t>3596680762.77</t>
  </si>
  <si>
    <t>7758339503.3599997</t>
  </si>
  <si>
    <t>17008270963.669998</t>
  </si>
  <si>
    <t>29078502407.77</t>
  </si>
  <si>
    <t>43296111106.139999</t>
  </si>
  <si>
    <t>60170851934.779999</t>
  </si>
  <si>
    <t>-153042.66200000793</t>
  </si>
  <si>
    <t>66230084.484529272</t>
  </si>
  <si>
    <t>2902958261.1429996</t>
  </si>
  <si>
    <t>23153474320.169998</t>
  </si>
  <si>
    <t>61641709351.360001</t>
  </si>
  <si>
    <t>103950848717.57001</t>
  </si>
  <si>
    <t>146395374918.76999</t>
  </si>
  <si>
    <t>177076987584.14001</t>
  </si>
  <si>
    <t>203762835154.78</t>
  </si>
  <si>
    <t>-132174.19200000912</t>
  </si>
  <si>
    <t>86627742.752529308</t>
  </si>
  <si>
    <t>1232427631.8929999</t>
  </si>
  <si>
    <t>8754664116.1700001</t>
  </si>
  <si>
    <t>24737816125.360001</t>
  </si>
  <si>
    <t>44951906816.57</t>
  </si>
  <si>
    <t>70064754725.770004</t>
  </si>
  <si>
    <t>86091266745.139999</t>
  </si>
  <si>
    <t>111228188381.78</t>
  </si>
  <si>
    <t>47.885730379999998</t>
  </si>
  <si>
    <t>66.409633670000005</t>
  </si>
  <si>
    <t>88.225823790000007</t>
  </si>
  <si>
    <t>115.16809689999999</t>
  </si>
  <si>
    <t>120.4424647</t>
  </si>
  <si>
    <t>133.6930582</t>
  </si>
  <si>
    <t>118.66700419999999</t>
  </si>
  <si>
    <t>111.9033041</t>
  </si>
  <si>
    <t>49.077399929999999</t>
  </si>
  <si>
    <t>74.528739819999998</t>
  </si>
  <si>
    <t>69.027014149999999</t>
  </si>
  <si>
    <t>104.4803043</t>
  </si>
  <si>
    <t>134.18882500000001</t>
  </si>
  <si>
    <t>165.59470110000001</t>
  </si>
  <si>
    <t>161.6274927</t>
  </si>
  <si>
    <t>160.3277837</t>
  </si>
  <si>
    <t>54.353315309999999</t>
  </si>
  <si>
    <t>67.681783350000003</t>
  </si>
  <si>
    <t>129.93761979999999</t>
  </si>
  <si>
    <t>181.542924</t>
  </si>
  <si>
    <t>178.5013471</t>
  </si>
  <si>
    <t>176.98037640000001</t>
  </si>
  <si>
    <t>175.6144008</t>
  </si>
  <si>
    <t>175.51974379999999</t>
  </si>
  <si>
    <t>42.907295050000002</t>
  </si>
  <si>
    <t>72.500206669999997</t>
  </si>
  <si>
    <t>69.725336170000006</t>
  </si>
  <si>
    <t>86.910185589999998</t>
  </si>
  <si>
    <t>127.3793641</t>
  </si>
  <si>
    <t>135.65143620000001</t>
  </si>
  <si>
    <t>101.9705989</t>
  </si>
  <si>
    <t>102.5980856</t>
  </si>
  <si>
    <t>47.012494840000002</t>
  </si>
  <si>
    <t>64.744779140000006</t>
  </si>
  <si>
    <t>105.0478853</t>
  </si>
  <si>
    <t>119.5808387</t>
  </si>
  <si>
    <t>116.7959188</t>
  </si>
  <si>
    <t>143.72883949999999</t>
  </si>
  <si>
    <t>135.29358329999999</t>
  </si>
  <si>
    <t>107.9966414</t>
  </si>
  <si>
    <t>406.40966350000002</t>
  </si>
  <si>
    <t>384.28179569999998</t>
  </si>
  <si>
    <t>379.98769650000003</t>
  </si>
  <si>
    <t>385.60654779999999</t>
  </si>
  <si>
    <t>376.52749030000001</t>
  </si>
  <si>
    <t>378.32573930000001</t>
  </si>
  <si>
    <t>472.34755699999999</t>
  </si>
  <si>
    <t>402.27711390000002</t>
  </si>
  <si>
    <t>383.77489700000001</t>
  </si>
  <si>
    <t>382.09889140000001</t>
  </si>
  <si>
    <t>369.61372690000002</t>
  </si>
  <si>
    <t>375.70196650000003</t>
  </si>
  <si>
    <t>332.42083350000001</t>
  </si>
  <si>
    <t>312.91804330000002</t>
  </si>
  <si>
    <t>335.56374840000001</t>
  </si>
  <si>
    <t>355.78710130000002</t>
  </si>
  <si>
    <t>358.60123349999998</t>
  </si>
  <si>
    <t>378.63571209999998</t>
  </si>
  <si>
    <t>472.7718994</t>
  </si>
  <si>
    <t>441.5367852</t>
  </si>
  <si>
    <t>408.16211190000001</t>
  </si>
  <si>
    <t>412.11120249999999</t>
  </si>
  <si>
    <t>403.52214409999999</t>
  </si>
  <si>
    <t>387.28947140000002</t>
  </si>
  <si>
    <t>178.7376395</t>
  </si>
  <si>
    <t>152.67826070000001</t>
  </si>
  <si>
    <t>170.2953153</t>
  </si>
  <si>
    <t>185.11176800000001</t>
  </si>
  <si>
    <t>184.97730680000001</t>
  </si>
  <si>
    <t>180.5739188</t>
  </si>
  <si>
    <t>197.68810959999999</t>
  </si>
  <si>
    <t>Industrial decarbonization</t>
  </si>
  <si>
    <t>$4B</t>
  </si>
  <si>
    <t>$5B</t>
  </si>
  <si>
    <t>$7B</t>
  </si>
  <si>
    <t>$9B</t>
  </si>
  <si>
    <t>$11B</t>
  </si>
  <si>
    <t>$13B</t>
  </si>
  <si>
    <t>$15B</t>
  </si>
  <si>
    <t>$17B</t>
  </si>
  <si>
    <t>$19B</t>
  </si>
  <si>
    <t>$20B</t>
  </si>
  <si>
    <t>$22B</t>
  </si>
  <si>
    <t>$24B</t>
  </si>
  <si>
    <t>$25B</t>
  </si>
  <si>
    <t>$26B</t>
  </si>
  <si>
    <t>$27B</t>
  </si>
  <si>
    <t>$28B</t>
  </si>
  <si>
    <t>$29B</t>
  </si>
  <si>
    <t>$32B</t>
  </si>
  <si>
    <t>$44B</t>
  </si>
  <si>
    <t>$56B</t>
  </si>
  <si>
    <t>$68B</t>
  </si>
  <si>
    <t>$79B</t>
  </si>
  <si>
    <t>$87B</t>
  </si>
  <si>
    <t>$94B</t>
  </si>
  <si>
    <t>$101B</t>
  </si>
  <si>
    <t>$108B</t>
  </si>
  <si>
    <t>$115B</t>
  </si>
  <si>
    <t>$121B</t>
  </si>
  <si>
    <t>$128B</t>
  </si>
  <si>
    <t>$135B</t>
  </si>
  <si>
    <t>$142B</t>
  </si>
  <si>
    <t>$149B</t>
  </si>
  <si>
    <t>$153B</t>
  </si>
  <si>
    <t>$158B</t>
  </si>
  <si>
    <t>$162B</t>
  </si>
  <si>
    <t>$167B</t>
  </si>
  <si>
    <t>$171B</t>
  </si>
  <si>
    <t>$172B</t>
  </si>
  <si>
    <t>$173B</t>
  </si>
  <si>
    <t>$174B</t>
  </si>
  <si>
    <t>$175B</t>
  </si>
  <si>
    <t>$33B</t>
  </si>
  <si>
    <t>$37B</t>
  </si>
  <si>
    <t>$41B</t>
  </si>
  <si>
    <t>$49B</t>
  </si>
  <si>
    <t>$58B</t>
  </si>
  <si>
    <t>$66B</t>
  </si>
  <si>
    <t>$74B</t>
  </si>
  <si>
    <t>$81B</t>
  </si>
  <si>
    <t>$86B</t>
  </si>
  <si>
    <t>$91B</t>
  </si>
  <si>
    <t>$96B</t>
  </si>
  <si>
    <t>$105B</t>
  </si>
  <si>
    <t>$107B</t>
  </si>
  <si>
    <t>$109B</t>
  </si>
  <si>
    <t>$111B</t>
  </si>
  <si>
    <t>$113B</t>
  </si>
  <si>
    <t>$118B</t>
  </si>
  <si>
    <t>$123B</t>
  </si>
  <si>
    <t>$126B</t>
  </si>
  <si>
    <t>$129B</t>
  </si>
  <si>
    <t>$62B</t>
  </si>
  <si>
    <t>$83B</t>
  </si>
  <si>
    <t>$103B</t>
  </si>
  <si>
    <t>$124B</t>
  </si>
  <si>
    <t>$147B</t>
  </si>
  <si>
    <t>$170B</t>
  </si>
  <si>
    <t>$193B</t>
  </si>
  <si>
    <t>$215B</t>
  </si>
  <si>
    <t>$237B</t>
  </si>
  <si>
    <t>$252B</t>
  </si>
  <si>
    <t>$268B</t>
  </si>
  <si>
    <t>$283B</t>
  </si>
  <si>
    <t>$298B</t>
  </si>
  <si>
    <t>$314B</t>
  </si>
  <si>
    <t>$331B</t>
  </si>
  <si>
    <t>$347B</t>
  </si>
  <si>
    <t>$364B</t>
  </si>
  <si>
    <t>$381B</t>
  </si>
  <si>
    <t>$397B</t>
  </si>
  <si>
    <t>$399B</t>
  </si>
  <si>
    <t>$401B</t>
  </si>
  <si>
    <t>$402B</t>
  </si>
  <si>
    <t>$404B</t>
  </si>
  <si>
    <t>$406B</t>
  </si>
  <si>
    <t>$408B</t>
  </si>
  <si>
    <t>$409B</t>
  </si>
  <si>
    <t>$411B</t>
  </si>
  <si>
    <t>$412B</t>
  </si>
  <si>
    <t>$413B</t>
  </si>
  <si>
    <t>$14B</t>
  </si>
  <si>
    <t>$18B</t>
  </si>
  <si>
    <t>$23B</t>
  </si>
  <si>
    <t>$55B</t>
  </si>
  <si>
    <t>$76B</t>
  </si>
  <si>
    <t>$97B</t>
  </si>
  <si>
    <t>$138B</t>
  </si>
  <si>
    <t>$148B</t>
  </si>
  <si>
    <t>$157B</t>
  </si>
  <si>
    <t>$176B</t>
  </si>
  <si>
    <t>$184B</t>
  </si>
  <si>
    <t>$185B</t>
  </si>
  <si>
    <t>$186B</t>
  </si>
  <si>
    <t>$187B</t>
  </si>
  <si>
    <t>$188B</t>
  </si>
  <si>
    <t>$189B</t>
  </si>
  <si>
    <t>$197B</t>
  </si>
  <si>
    <t>$201B</t>
  </si>
  <si>
    <t>$204B</t>
  </si>
  <si>
    <t>$208B</t>
  </si>
  <si>
    <t>$209B</t>
  </si>
  <si>
    <t>$210B</t>
  </si>
  <si>
    <t>$212B</t>
  </si>
  <si>
    <t>$214B</t>
  </si>
  <si>
    <t>$216B</t>
  </si>
  <si>
    <t>$218B</t>
  </si>
  <si>
    <t>$220B</t>
  </si>
  <si>
    <t>$10B</t>
  </si>
  <si>
    <t>$12B</t>
  </si>
  <si>
    <t>$50B</t>
  </si>
  <si>
    <t>$122B</t>
  </si>
  <si>
    <t>$194B</t>
  </si>
  <si>
    <t>$226B</t>
  </si>
  <si>
    <t>$255B</t>
  </si>
  <si>
    <t>$284B</t>
  </si>
  <si>
    <t>$313B</t>
  </si>
  <si>
    <t>$341B</t>
  </si>
  <si>
    <t>$366B</t>
  </si>
  <si>
    <t>$392B</t>
  </si>
  <si>
    <t>$417B</t>
  </si>
  <si>
    <t>$443B</t>
  </si>
  <si>
    <t>$468B</t>
  </si>
  <si>
    <t>$495B</t>
  </si>
  <si>
    <t>$521B</t>
  </si>
  <si>
    <t>$547B</t>
  </si>
  <si>
    <t>$573B</t>
  </si>
  <si>
    <t>$598B</t>
  </si>
  <si>
    <t>$627B</t>
  </si>
  <si>
    <t>$650B</t>
  </si>
  <si>
    <t>$674B</t>
  </si>
  <si>
    <t>$697B</t>
  </si>
  <si>
    <t>$721B</t>
  </si>
  <si>
    <t>$740B</t>
  </si>
  <si>
    <t>$760B</t>
  </si>
  <si>
    <t>$780B</t>
  </si>
  <si>
    <t>$799B</t>
  </si>
  <si>
    <t>$817B</t>
  </si>
  <si>
    <t>Other Clean Fuels</t>
  </si>
  <si>
    <t>$16B</t>
  </si>
  <si>
    <t>$30B</t>
  </si>
  <si>
    <t>$65B</t>
  </si>
  <si>
    <t>$139B</t>
  </si>
  <si>
    <t>$198B</t>
  </si>
  <si>
    <t>$238B</t>
  </si>
  <si>
    <t>$258B</t>
  </si>
  <si>
    <t>$276B</t>
  </si>
  <si>
    <t>$295B</t>
  </si>
  <si>
    <t>$333B</t>
  </si>
  <si>
    <t>$352B</t>
  </si>
  <si>
    <t>$371B</t>
  </si>
  <si>
    <t>$391B</t>
  </si>
  <si>
    <t>$444B</t>
  </si>
  <si>
    <t>$470B</t>
  </si>
  <si>
    <t>$496B</t>
  </si>
  <si>
    <t>$539B</t>
  </si>
  <si>
    <t>$557B</t>
  </si>
  <si>
    <t>$575B</t>
  </si>
  <si>
    <t>$600B</t>
  </si>
  <si>
    <t>$631B</t>
  </si>
  <si>
    <t>$671B</t>
  </si>
  <si>
    <t>$710B</t>
  </si>
  <si>
    <t>$750B</t>
  </si>
  <si>
    <t>$782B</t>
  </si>
  <si>
    <t>$808B</t>
  </si>
  <si>
    <t>$43B</t>
  </si>
  <si>
    <t>$61B</t>
  </si>
  <si>
    <t>$98B</t>
  </si>
  <si>
    <t>$116B</t>
  </si>
  <si>
    <t>$125B</t>
  </si>
  <si>
    <t>$236B</t>
  </si>
  <si>
    <t>$256B</t>
  </si>
  <si>
    <t>$275B</t>
  </si>
  <si>
    <t>$294B</t>
  </si>
  <si>
    <t>$312B</t>
  </si>
  <si>
    <t>$330B</t>
  </si>
  <si>
    <t>$348B</t>
  </si>
  <si>
    <t>$367B</t>
  </si>
  <si>
    <t>$393B</t>
  </si>
  <si>
    <t>$419B</t>
  </si>
  <si>
    <t>$445B</t>
  </si>
  <si>
    <t>$471B</t>
  </si>
  <si>
    <t>$515B</t>
  </si>
  <si>
    <t>$535B</t>
  </si>
  <si>
    <t>$554B</t>
  </si>
  <si>
    <t>$602B</t>
  </si>
  <si>
    <t>$635B</t>
  </si>
  <si>
    <t>$678B</t>
  </si>
  <si>
    <t>$765B</t>
  </si>
  <si>
    <t>$798B</t>
  </si>
  <si>
    <t>$826B</t>
  </si>
  <si>
    <t>$21B</t>
  </si>
  <si>
    <t>$35B</t>
  </si>
  <si>
    <t>$190B</t>
  </si>
  <si>
    <t>$286B</t>
  </si>
  <si>
    <t>$321B</t>
  </si>
  <si>
    <t>$355B</t>
  </si>
  <si>
    <t>$389B</t>
  </si>
  <si>
    <t>$436B</t>
  </si>
  <si>
    <t>$463B</t>
  </si>
  <si>
    <t>$489B</t>
  </si>
  <si>
    <t>$543B</t>
  </si>
  <si>
    <t>$571B</t>
  </si>
  <si>
    <t>$605B</t>
  </si>
  <si>
    <t>$639B</t>
  </si>
  <si>
    <t>$673B</t>
  </si>
  <si>
    <t>$702B</t>
  </si>
  <si>
    <t>$732B</t>
  </si>
  <si>
    <t>$752B</t>
  </si>
  <si>
    <t>$772B</t>
  </si>
  <si>
    <t>$793B</t>
  </si>
  <si>
    <t>$820B</t>
  </si>
  <si>
    <t>$853B</t>
  </si>
  <si>
    <t>$891B</t>
  </si>
  <si>
    <t>$930B</t>
  </si>
  <si>
    <t>$968B</t>
  </si>
  <si>
    <t>$997B</t>
  </si>
  <si>
    <t>$1,020B</t>
  </si>
  <si>
    <t>$34B</t>
  </si>
  <si>
    <t>$39B</t>
  </si>
  <si>
    <t>$52B</t>
  </si>
  <si>
    <t>$99B</t>
  </si>
  <si>
    <t>$114B</t>
  </si>
  <si>
    <t>$233B</t>
  </si>
  <si>
    <t>$257B</t>
  </si>
  <si>
    <t>$279B</t>
  </si>
  <si>
    <t>$300B</t>
  </si>
  <si>
    <t>$327B</t>
  </si>
  <si>
    <t>$354B</t>
  </si>
  <si>
    <t>$410B</t>
  </si>
  <si>
    <t>$440B</t>
  </si>
  <si>
    <t>$469B</t>
  </si>
  <si>
    <t>$499B</t>
  </si>
  <si>
    <t>$528B</t>
  </si>
  <si>
    <t>$584B</t>
  </si>
  <si>
    <t>$601B</t>
  </si>
  <si>
    <t>$617B</t>
  </si>
  <si>
    <t>$634B</t>
  </si>
  <si>
    <t>$656B</t>
  </si>
  <si>
    <t>$679B</t>
  </si>
  <si>
    <t>$733B</t>
  </si>
  <si>
    <t>$788B</t>
  </si>
  <si>
    <t>$843B</t>
  </si>
  <si>
    <t>$938B</t>
  </si>
  <si>
    <t>$40B</t>
  </si>
  <si>
    <t>$46B</t>
  </si>
  <si>
    <t>$64B</t>
  </si>
  <si>
    <t>$72B</t>
  </si>
  <si>
    <t>$90B</t>
  </si>
  <si>
    <t>$104B</t>
  </si>
  <si>
    <t>$112B</t>
  </si>
  <si>
    <t>$119B</t>
  </si>
  <si>
    <t>$127B</t>
  </si>
  <si>
    <t>$133B</t>
  </si>
  <si>
    <t>$141B</t>
  </si>
  <si>
    <t>$156B</t>
  </si>
  <si>
    <t>$160B</t>
  </si>
  <si>
    <t>$164B</t>
  </si>
  <si>
    <t>$203B</t>
  </si>
  <si>
    <t>$211B</t>
  </si>
  <si>
    <t>$217B</t>
  </si>
  <si>
    <t>$224B</t>
  </si>
  <si>
    <t>$228B</t>
  </si>
  <si>
    <t>$240B</t>
  </si>
  <si>
    <t>$253B</t>
  </si>
  <si>
    <t>$265B</t>
  </si>
  <si>
    <t>$285B</t>
  </si>
  <si>
    <t>Clean Hydrogen Prod. &amp; Transport</t>
  </si>
  <si>
    <t>$1B</t>
  </si>
  <si>
    <t>$2B</t>
  </si>
  <si>
    <t>$3B</t>
  </si>
  <si>
    <t>$6B</t>
  </si>
  <si>
    <t>$8B</t>
  </si>
  <si>
    <t>$63B</t>
  </si>
  <si>
    <t>$95B</t>
  </si>
  <si>
    <t>$132B</t>
  </si>
  <si>
    <t>$267B</t>
  </si>
  <si>
    <t>$387B</t>
  </si>
  <si>
    <t>$446B</t>
  </si>
  <si>
    <t>$507B</t>
  </si>
  <si>
    <t>$567B</t>
  </si>
  <si>
    <t>$689B</t>
  </si>
  <si>
    <t>$755B</t>
  </si>
  <si>
    <t>$823B</t>
  </si>
  <si>
    <t>$899B</t>
  </si>
  <si>
    <t>$975B</t>
  </si>
  <si>
    <t>$1,050B</t>
  </si>
  <si>
    <t>$1,119B</t>
  </si>
  <si>
    <t>$1,189B</t>
  </si>
  <si>
    <t>$1,239B</t>
  </si>
  <si>
    <t>$1,288B</t>
  </si>
  <si>
    <t>$1,341B</t>
  </si>
  <si>
    <t>$1,398B</t>
  </si>
  <si>
    <t>$1,463B</t>
  </si>
  <si>
    <t>$1,541B</t>
  </si>
  <si>
    <t>$1,619B</t>
  </si>
  <si>
    <t>$1,678B</t>
  </si>
  <si>
    <t>$1,726B</t>
  </si>
  <si>
    <t>$1,766B</t>
  </si>
  <si>
    <t>$80B</t>
  </si>
  <si>
    <t>$225B</t>
  </si>
  <si>
    <t>$332B</t>
  </si>
  <si>
    <t>$390B</t>
  </si>
  <si>
    <t>$449B</t>
  </si>
  <si>
    <t>$508B</t>
  </si>
  <si>
    <t>$568B</t>
  </si>
  <si>
    <t>$695B</t>
  </si>
  <si>
    <t>$758B</t>
  </si>
  <si>
    <t>$825B</t>
  </si>
  <si>
    <t>$892B</t>
  </si>
  <si>
    <t>$974B</t>
  </si>
  <si>
    <t>$1,055B</t>
  </si>
  <si>
    <t>$1,136B</t>
  </si>
  <si>
    <t>$1,213B</t>
  </si>
  <si>
    <t>$1,290B</t>
  </si>
  <si>
    <t>$1,342B</t>
  </si>
  <si>
    <t>$1,394B</t>
  </si>
  <si>
    <t>$1,448B</t>
  </si>
  <si>
    <t>$1,505B</t>
  </si>
  <si>
    <t>$1,562B</t>
  </si>
  <si>
    <t>$1,632B</t>
  </si>
  <si>
    <t>$1,701B</t>
  </si>
  <si>
    <t>$1,751B</t>
  </si>
  <si>
    <t>$1,791B</t>
  </si>
  <si>
    <t>$1,831B</t>
  </si>
  <si>
    <t>$60B</t>
  </si>
  <si>
    <t>$213B</t>
  </si>
  <si>
    <t>$251B</t>
  </si>
  <si>
    <t>$290B</t>
  </si>
  <si>
    <t>$362B</t>
  </si>
  <si>
    <t>$403B</t>
  </si>
  <si>
    <t>$488B</t>
  </si>
  <si>
    <t>$533B</t>
  </si>
  <si>
    <t>$569B</t>
  </si>
  <si>
    <t>$611B</t>
  </si>
  <si>
    <t>$653B</t>
  </si>
  <si>
    <t>$786B</t>
  </si>
  <si>
    <t>$832B</t>
  </si>
  <si>
    <t>$878B</t>
  </si>
  <si>
    <t>$924B</t>
  </si>
  <si>
    <t>$969B</t>
  </si>
  <si>
    <t>$1,052B</t>
  </si>
  <si>
    <t>$1,219B</t>
  </si>
  <si>
    <t>$1,353B</t>
  </si>
  <si>
    <t>$1,374B</t>
  </si>
  <si>
    <t>$89B</t>
  </si>
  <si>
    <t>$346B</t>
  </si>
  <si>
    <t>$479B</t>
  </si>
  <si>
    <t>$546B</t>
  </si>
  <si>
    <t>$612B</t>
  </si>
  <si>
    <t>$744B</t>
  </si>
  <si>
    <t>$813B</t>
  </si>
  <si>
    <t>$883B</t>
  </si>
  <si>
    <t>$952B</t>
  </si>
  <si>
    <t>$1,021B</t>
  </si>
  <si>
    <t>$1,090B</t>
  </si>
  <si>
    <t>$1,150B</t>
  </si>
  <si>
    <t>$1,211B</t>
  </si>
  <si>
    <t>$1,251B</t>
  </si>
  <si>
    <t>$1,291B</t>
  </si>
  <si>
    <t>$1,333B</t>
  </si>
  <si>
    <t>$1,383B</t>
  </si>
  <si>
    <t>$1,434B</t>
  </si>
  <si>
    <t>$1,493B</t>
  </si>
  <si>
    <t>$1,552B</t>
  </si>
  <si>
    <t>$1,596B</t>
  </si>
  <si>
    <t>$1,628B</t>
  </si>
  <si>
    <t>$1,660B</t>
  </si>
  <si>
    <t>$54B</t>
  </si>
  <si>
    <t>$120B</t>
  </si>
  <si>
    <t>$169B</t>
  </si>
  <si>
    <t>$200B</t>
  </si>
  <si>
    <t>$231B</t>
  </si>
  <si>
    <t>$264B</t>
  </si>
  <si>
    <t>$297B</t>
  </si>
  <si>
    <t>$334B</t>
  </si>
  <si>
    <t>$372B</t>
  </si>
  <si>
    <t>$454B</t>
  </si>
  <si>
    <t>$497B</t>
  </si>
  <si>
    <t>$548B</t>
  </si>
  <si>
    <t>$599B</t>
  </si>
  <si>
    <t>$649B</t>
  </si>
  <si>
    <t>$694B</t>
  </si>
  <si>
    <t>$771B</t>
  </si>
  <si>
    <t>$801B</t>
  </si>
  <si>
    <t>$834B</t>
  </si>
  <si>
    <t>$871B</t>
  </si>
  <si>
    <t>$915B</t>
  </si>
  <si>
    <t>$972B</t>
  </si>
  <si>
    <t>$1,028B</t>
  </si>
  <si>
    <t>$1,068B</t>
  </si>
  <si>
    <t>$1,101B</t>
  </si>
  <si>
    <t>$1,128B</t>
  </si>
  <si>
    <t>Electricity Trans. and Dist.</t>
  </si>
  <si>
    <t>$166B</t>
  </si>
  <si>
    <t>$223B</t>
  </si>
  <si>
    <t>$277B</t>
  </si>
  <si>
    <t>$303B</t>
  </si>
  <si>
    <t>$329B</t>
  </si>
  <si>
    <t>$382B</t>
  </si>
  <si>
    <t>$407B</t>
  </si>
  <si>
    <t>$432B</t>
  </si>
  <si>
    <t>$458B</t>
  </si>
  <si>
    <t>$483B</t>
  </si>
  <si>
    <t>$509B</t>
  </si>
  <si>
    <t>$537B</t>
  </si>
  <si>
    <t>$565B</t>
  </si>
  <si>
    <t>$594B</t>
  </si>
  <si>
    <t>$623B</t>
  </si>
  <si>
    <t>$683B</t>
  </si>
  <si>
    <t>$713B</t>
  </si>
  <si>
    <t>$776B</t>
  </si>
  <si>
    <t>$807B</t>
  </si>
  <si>
    <t>$840B</t>
  </si>
  <si>
    <t>$873B</t>
  </si>
  <si>
    <t>$906B</t>
  </si>
  <si>
    <t>$939B</t>
  </si>
  <si>
    <t>$973B</t>
  </si>
  <si>
    <t>$1,007B</t>
  </si>
  <si>
    <t>$1,042B</t>
  </si>
  <si>
    <t>$1,077B</t>
  </si>
  <si>
    <t>$1,112B</t>
  </si>
  <si>
    <t>$1,147B</t>
  </si>
  <si>
    <t>$1,182B</t>
  </si>
  <si>
    <t>$1,184B</t>
  </si>
  <si>
    <t>$1,186B</t>
  </si>
  <si>
    <t>$1,188B</t>
  </si>
  <si>
    <t>$269B</t>
  </si>
  <si>
    <t>$305B</t>
  </si>
  <si>
    <t>$343B</t>
  </si>
  <si>
    <t>$383B</t>
  </si>
  <si>
    <t>$425B</t>
  </si>
  <si>
    <t>$467B</t>
  </si>
  <si>
    <t>$511B</t>
  </si>
  <si>
    <t>$555B</t>
  </si>
  <si>
    <t>$648B</t>
  </si>
  <si>
    <t>$696B</t>
  </si>
  <si>
    <t>$748B</t>
  </si>
  <si>
    <t>$800B</t>
  </si>
  <si>
    <t>$907B</t>
  </si>
  <si>
    <t>$963B</t>
  </si>
  <si>
    <t>$1,017B</t>
  </si>
  <si>
    <t>$1,072B</t>
  </si>
  <si>
    <t>$1,242B</t>
  </si>
  <si>
    <t>$1,297B</t>
  </si>
  <si>
    <t>$1,350B</t>
  </si>
  <si>
    <t>$1,404B</t>
  </si>
  <si>
    <t>$1,457B</t>
  </si>
  <si>
    <t>$1,511B</t>
  </si>
  <si>
    <t>$1,614B</t>
  </si>
  <si>
    <t>$1,666B</t>
  </si>
  <si>
    <t>$1,718B</t>
  </si>
  <si>
    <t>$1,770B</t>
  </si>
  <si>
    <t>$1,819B</t>
  </si>
  <si>
    <t>$1,820B</t>
  </si>
  <si>
    <t>$1,821B</t>
  </si>
  <si>
    <t>$205B</t>
  </si>
  <si>
    <t>$270B</t>
  </si>
  <si>
    <t>$306B</t>
  </si>
  <si>
    <t>$345B</t>
  </si>
  <si>
    <t>$385B</t>
  </si>
  <si>
    <t>$426B</t>
  </si>
  <si>
    <t>$513B</t>
  </si>
  <si>
    <t>$746B</t>
  </si>
  <si>
    <t>$855B</t>
  </si>
  <si>
    <t>$911B</t>
  </si>
  <si>
    <t>$970B</t>
  </si>
  <si>
    <t>$1,027B</t>
  </si>
  <si>
    <t>$1,083B</t>
  </si>
  <si>
    <t>$1,140B</t>
  </si>
  <si>
    <t>$1,198B</t>
  </si>
  <si>
    <t>$1,257B</t>
  </si>
  <si>
    <t>$1,314B</t>
  </si>
  <si>
    <t>$1,370B</t>
  </si>
  <si>
    <t>$1,427B</t>
  </si>
  <si>
    <t>$1,484B</t>
  </si>
  <si>
    <t>$1,542B</t>
  </si>
  <si>
    <t>$1,598B</t>
  </si>
  <si>
    <t>$1,655B</t>
  </si>
  <si>
    <t>$1,713B</t>
  </si>
  <si>
    <t>$1,827B</t>
  </si>
  <si>
    <t>$1,882B</t>
  </si>
  <si>
    <t>$1,883B</t>
  </si>
  <si>
    <t>$1,884B</t>
  </si>
  <si>
    <t>$272B</t>
  </si>
  <si>
    <t>$308B</t>
  </si>
  <si>
    <t>$384B</t>
  </si>
  <si>
    <t>$423B</t>
  </si>
  <si>
    <t>$464B</t>
  </si>
  <si>
    <t>$506B</t>
  </si>
  <si>
    <t>$551B</t>
  </si>
  <si>
    <t>$645B</t>
  </si>
  <si>
    <t>$857B</t>
  </si>
  <si>
    <t>$914B</t>
  </si>
  <si>
    <t>$1,030B</t>
  </si>
  <si>
    <t>$1,087B</t>
  </si>
  <si>
    <t>$1,144B</t>
  </si>
  <si>
    <t>$1,201B</t>
  </si>
  <si>
    <t>$1,259B</t>
  </si>
  <si>
    <t>$1,315B</t>
  </si>
  <si>
    <t>$1,367B</t>
  </si>
  <si>
    <t>$1,421B</t>
  </si>
  <si>
    <t>$1,474B</t>
  </si>
  <si>
    <t>$1,528B</t>
  </si>
  <si>
    <t>$1,580B</t>
  </si>
  <si>
    <t>$1,634B</t>
  </si>
  <si>
    <t>$1,689B</t>
  </si>
  <si>
    <t>$1,743B</t>
  </si>
  <si>
    <t>$1,798B</t>
  </si>
  <si>
    <t>$1,851B</t>
  </si>
  <si>
    <t>$1,852B</t>
  </si>
  <si>
    <t>$1,853B</t>
  </si>
  <si>
    <t>$230B</t>
  </si>
  <si>
    <t>$260B</t>
  </si>
  <si>
    <t>$291B</t>
  </si>
  <si>
    <t>$324B</t>
  </si>
  <si>
    <t>$358B</t>
  </si>
  <si>
    <t>$490B</t>
  </si>
  <si>
    <t>$522B</t>
  </si>
  <si>
    <t>$588B</t>
  </si>
  <si>
    <t>$624B</t>
  </si>
  <si>
    <t>$661B</t>
  </si>
  <si>
    <t>$700B</t>
  </si>
  <si>
    <t>$741B</t>
  </si>
  <si>
    <t>$827B</t>
  </si>
  <si>
    <t>$919B</t>
  </si>
  <si>
    <t>$967B</t>
  </si>
  <si>
    <t>$1,015B</t>
  </si>
  <si>
    <t>$1,065B</t>
  </si>
  <si>
    <t>$1,160B</t>
  </si>
  <si>
    <t>$1,208B</t>
  </si>
  <si>
    <t>$1,256B</t>
  </si>
  <si>
    <t>$1,303B</t>
  </si>
  <si>
    <t>$1,447B</t>
  </si>
  <si>
    <t>$1,496B</t>
  </si>
  <si>
    <t>$1,544B</t>
  </si>
  <si>
    <t>$1,547B</t>
  </si>
  <si>
    <t>$1,550B</t>
  </si>
  <si>
    <t>$336B</t>
  </si>
  <si>
    <t>$442B</t>
  </si>
  <si>
    <t>$487B</t>
  </si>
  <si>
    <t>$687B</t>
  </si>
  <si>
    <t>$739B</t>
  </si>
  <si>
    <t>$790B</t>
  </si>
  <si>
    <t>$842B</t>
  </si>
  <si>
    <t>$895B</t>
  </si>
  <si>
    <t>$948B</t>
  </si>
  <si>
    <t>$1,001B</t>
  </si>
  <si>
    <t>$1,054B</t>
  </si>
  <si>
    <t>$1,109B</t>
  </si>
  <si>
    <t>$1,164B</t>
  </si>
  <si>
    <t>$1,220B</t>
  </si>
  <si>
    <t>$1,274B</t>
  </si>
  <si>
    <t>$1,327B</t>
  </si>
  <si>
    <t>$1,380B</t>
  </si>
  <si>
    <t>$1,488B</t>
  </si>
  <si>
    <t>$1,540B</t>
  </si>
  <si>
    <t>$1,593B</t>
  </si>
  <si>
    <t>$1,645B</t>
  </si>
  <si>
    <t>$1,696B</t>
  </si>
  <si>
    <t>$1,748B</t>
  </si>
  <si>
    <t>$1,796B</t>
  </si>
  <si>
    <t>$1,797B</t>
  </si>
  <si>
    <t>Other Electricity Generation</t>
  </si>
  <si>
    <t>$38B</t>
  </si>
  <si>
    <t>$48B</t>
  </si>
  <si>
    <t>$69B</t>
  </si>
  <si>
    <t>$77B</t>
  </si>
  <si>
    <t>$84B</t>
  </si>
  <si>
    <t>$93B</t>
  </si>
  <si>
    <t>$117B</t>
  </si>
  <si>
    <t>$143B</t>
  </si>
  <si>
    <t>$242B</t>
  </si>
  <si>
    <t>$296B</t>
  </si>
  <si>
    <t>$349B</t>
  </si>
  <si>
    <t>$455B</t>
  </si>
  <si>
    <t>$524B</t>
  </si>
  <si>
    <t>$559B</t>
  </si>
  <si>
    <t>$577B</t>
  </si>
  <si>
    <t>$586B</t>
  </si>
  <si>
    <t>$597B</t>
  </si>
  <si>
    <t>$608B</t>
  </si>
  <si>
    <t>$618B</t>
  </si>
  <si>
    <t>$626B</t>
  </si>
  <si>
    <t>$633B</t>
  </si>
  <si>
    <t>$643B</t>
  </si>
  <si>
    <t>$663B</t>
  </si>
  <si>
    <t>$707B</t>
  </si>
  <si>
    <t>$718B</t>
  </si>
  <si>
    <t>$730B</t>
  </si>
  <si>
    <t>$742B</t>
  </si>
  <si>
    <t>$763B</t>
  </si>
  <si>
    <t>$773B</t>
  </si>
  <si>
    <t>$783B</t>
  </si>
  <si>
    <t>$47B</t>
  </si>
  <si>
    <t>$70B</t>
  </si>
  <si>
    <t>$271B</t>
  </si>
  <si>
    <t>$394B</t>
  </si>
  <si>
    <t>$475B</t>
  </si>
  <si>
    <t>$494B</t>
  </si>
  <si>
    <t>$514B</t>
  </si>
  <si>
    <t>$549B</t>
  </si>
  <si>
    <t>$563B</t>
  </si>
  <si>
    <t>$576B</t>
  </si>
  <si>
    <t>$590B</t>
  </si>
  <si>
    <t>$604B</t>
  </si>
  <si>
    <t>$654B</t>
  </si>
  <si>
    <t>$677B</t>
  </si>
  <si>
    <t>$701B</t>
  </si>
  <si>
    <t>$720B</t>
  </si>
  <si>
    <t>$781B</t>
  </si>
  <si>
    <t>$792B</t>
  </si>
  <si>
    <t>$822B</t>
  </si>
  <si>
    <t>$836B</t>
  </si>
  <si>
    <t>$850B</t>
  </si>
  <si>
    <t>$862B</t>
  </si>
  <si>
    <t>$42B</t>
  </si>
  <si>
    <t>$57B</t>
  </si>
  <si>
    <t>$73B</t>
  </si>
  <si>
    <t>$254B</t>
  </si>
  <si>
    <t>$288B</t>
  </si>
  <si>
    <t>$342B</t>
  </si>
  <si>
    <t>$395B</t>
  </si>
  <si>
    <t>$632B</t>
  </si>
  <si>
    <t>$719B</t>
  </si>
  <si>
    <t>$794B</t>
  </si>
  <si>
    <t>$870B</t>
  </si>
  <si>
    <t>$946B</t>
  </si>
  <si>
    <t>$1,041B</t>
  </si>
  <si>
    <t>$1,137B</t>
  </si>
  <si>
    <t>$1,234B</t>
  </si>
  <si>
    <t>$1,331B</t>
  </si>
  <si>
    <t>$1,428B</t>
  </si>
  <si>
    <t>$1,490B</t>
  </si>
  <si>
    <t>$1,621B</t>
  </si>
  <si>
    <t>$1,690B</t>
  </si>
  <si>
    <t>$1,759B</t>
  </si>
  <si>
    <t>$1,823B</t>
  </si>
  <si>
    <t>$1,888B</t>
  </si>
  <si>
    <t>$1,956B</t>
  </si>
  <si>
    <t>$2,024B</t>
  </si>
  <si>
    <t>$2,091B</t>
  </si>
  <si>
    <t>$2,111B</t>
  </si>
  <si>
    <t>$2,124B</t>
  </si>
  <si>
    <t>$85B</t>
  </si>
  <si>
    <t>$456B</t>
  </si>
  <si>
    <t>$486B</t>
  </si>
  <si>
    <t>$566B</t>
  </si>
  <si>
    <t>$580B</t>
  </si>
  <si>
    <t>$592B</t>
  </si>
  <si>
    <t>$609B</t>
  </si>
  <si>
    <t>$625B</t>
  </si>
  <si>
    <t>$664B</t>
  </si>
  <si>
    <t>$722B</t>
  </si>
  <si>
    <t>$735B</t>
  </si>
  <si>
    <t>$761B</t>
  </si>
  <si>
    <t>$802B</t>
  </si>
  <si>
    <t>$816B</t>
  </si>
  <si>
    <t>$828B</t>
  </si>
  <si>
    <t>$67B</t>
  </si>
  <si>
    <t>$106B</t>
  </si>
  <si>
    <t>$262B</t>
  </si>
  <si>
    <t>$299B</t>
  </si>
  <si>
    <t>$453B</t>
  </si>
  <si>
    <t>$536B</t>
  </si>
  <si>
    <t>$550B</t>
  </si>
  <si>
    <t>$564B</t>
  </si>
  <si>
    <t>$585B</t>
  </si>
  <si>
    <t>$621B</t>
  </si>
  <si>
    <t>$655B</t>
  </si>
  <si>
    <t>$665B</t>
  </si>
  <si>
    <t>$675B</t>
  </si>
  <si>
    <t>$685B</t>
  </si>
  <si>
    <t>$712B</t>
  </si>
  <si>
    <t>$727B</t>
  </si>
  <si>
    <t>$743B</t>
  </si>
  <si>
    <t>$757B</t>
  </si>
  <si>
    <t>$768B</t>
  </si>
  <si>
    <t>Solar Generation</t>
  </si>
  <si>
    <t>$31B</t>
  </si>
  <si>
    <t>$51B</t>
  </si>
  <si>
    <t>$71B</t>
  </si>
  <si>
    <t>$75B</t>
  </si>
  <si>
    <t>$102B</t>
  </si>
  <si>
    <t>$131B</t>
  </si>
  <si>
    <t>$207B</t>
  </si>
  <si>
    <t>$244B</t>
  </si>
  <si>
    <t>$282B</t>
  </si>
  <si>
    <t>$320B</t>
  </si>
  <si>
    <t>$570B</t>
  </si>
  <si>
    <t>$738B</t>
  </si>
  <si>
    <t>$841B</t>
  </si>
  <si>
    <t>$945B</t>
  </si>
  <si>
    <t>$1,048B</t>
  </si>
  <si>
    <t>$1,152B</t>
  </si>
  <si>
    <t>$1,255B</t>
  </si>
  <si>
    <t>$1,373B</t>
  </si>
  <si>
    <t>$1,492B</t>
  </si>
  <si>
    <t>$1,610B</t>
  </si>
  <si>
    <t>$1,728B</t>
  </si>
  <si>
    <t>$1,846B</t>
  </si>
  <si>
    <t>$1,923B</t>
  </si>
  <si>
    <t>$2,000B</t>
  </si>
  <si>
    <t>$2,077B</t>
  </si>
  <si>
    <t>$2,154B</t>
  </si>
  <si>
    <t>$2,230B</t>
  </si>
  <si>
    <t>$2,338B</t>
  </si>
  <si>
    <t>$2,445B</t>
  </si>
  <si>
    <t>$2,553B</t>
  </si>
  <si>
    <t>$2,660B</t>
  </si>
  <si>
    <t>$2,767B</t>
  </si>
  <si>
    <t>$100B</t>
  </si>
  <si>
    <t>$146B</t>
  </si>
  <si>
    <t>$221B</t>
  </si>
  <si>
    <t>$274B</t>
  </si>
  <si>
    <t>$380B</t>
  </si>
  <si>
    <t>$433B</t>
  </si>
  <si>
    <t>$523B</t>
  </si>
  <si>
    <t>$882B</t>
  </si>
  <si>
    <t>$989B</t>
  </si>
  <si>
    <t>$1,096B</t>
  </si>
  <si>
    <t>$1,203B</t>
  </si>
  <si>
    <t>$1,310B</t>
  </si>
  <si>
    <t>$1,417B</t>
  </si>
  <si>
    <t>$1,688B</t>
  </si>
  <si>
    <t>$1,958B</t>
  </si>
  <si>
    <t>$2,094B</t>
  </si>
  <si>
    <t>$2,173B</t>
  </si>
  <si>
    <t>$2,253B</t>
  </si>
  <si>
    <t>$2,333B</t>
  </si>
  <si>
    <t>$2,412B</t>
  </si>
  <si>
    <t>$2,492B</t>
  </si>
  <si>
    <t>$2,600B</t>
  </si>
  <si>
    <t>$2,708B</t>
  </si>
  <si>
    <t>$2,817B</t>
  </si>
  <si>
    <t>$2,925B</t>
  </si>
  <si>
    <t>$3,033B</t>
  </si>
  <si>
    <t>$36B</t>
  </si>
  <si>
    <t>$45B</t>
  </si>
  <si>
    <t>$88B</t>
  </si>
  <si>
    <t>$235B</t>
  </si>
  <si>
    <t>$304B</t>
  </si>
  <si>
    <t>$526B</t>
  </si>
  <si>
    <t>$591B</t>
  </si>
  <si>
    <t>$628B</t>
  </si>
  <si>
    <t>$785B</t>
  </si>
  <si>
    <t>$831B</t>
  </si>
  <si>
    <t>$877B</t>
  </si>
  <si>
    <t>$922B</t>
  </si>
  <si>
    <t>$247B</t>
  </si>
  <si>
    <t>$340B</t>
  </si>
  <si>
    <t>$491B</t>
  </si>
  <si>
    <t>$596B</t>
  </si>
  <si>
    <t>$805B</t>
  </si>
  <si>
    <t>$909B</t>
  </si>
  <si>
    <t>$1,148B</t>
  </si>
  <si>
    <t>$1,267B</t>
  </si>
  <si>
    <t>$1,386B</t>
  </si>
  <si>
    <t>$1,624B</t>
  </si>
  <si>
    <t>$1,862B</t>
  </si>
  <si>
    <t>$1,981B</t>
  </si>
  <si>
    <t>$2,100B</t>
  </si>
  <si>
    <t>$2,171B</t>
  </si>
  <si>
    <t>$2,243B</t>
  </si>
  <si>
    <t>$2,314B</t>
  </si>
  <si>
    <t>$2,385B</t>
  </si>
  <si>
    <t>$2,456B</t>
  </si>
  <si>
    <t>$2,548B</t>
  </si>
  <si>
    <t>$2,639B</t>
  </si>
  <si>
    <t>$2,731B</t>
  </si>
  <si>
    <t>$2,822B</t>
  </si>
  <si>
    <t>$2,914B</t>
  </si>
  <si>
    <t>$92B</t>
  </si>
  <si>
    <t>$144B</t>
  </si>
  <si>
    <t>$301B</t>
  </si>
  <si>
    <t>$441B</t>
  </si>
  <si>
    <t>$503B</t>
  </si>
  <si>
    <t>$690B</t>
  </si>
  <si>
    <t>$753B</t>
  </si>
  <si>
    <t>$829B</t>
  </si>
  <si>
    <t>$905B</t>
  </si>
  <si>
    <t>$982B</t>
  </si>
  <si>
    <t>$1,058B</t>
  </si>
  <si>
    <t>$1,135B</t>
  </si>
  <si>
    <t>$1,181B</t>
  </si>
  <si>
    <t>$1,227B</t>
  </si>
  <si>
    <t>$1,273B</t>
  </si>
  <si>
    <t>$1,319B</t>
  </si>
  <si>
    <t>$1,365B</t>
  </si>
  <si>
    <t>$1,437B</t>
  </si>
  <si>
    <t>$1,509B</t>
  </si>
  <si>
    <t>$1,581B</t>
  </si>
  <si>
    <t>$1,653B</t>
  </si>
  <si>
    <t>$1,725B</t>
  </si>
  <si>
    <t>Pre-FID</t>
  </si>
  <si>
    <t>$78B</t>
  </si>
  <si>
    <t>$82B</t>
  </si>
  <si>
    <t>$150B</t>
  </si>
  <si>
    <t>$222B</t>
  </si>
  <si>
    <t>$239B</t>
  </si>
  <si>
    <t>$353B</t>
  </si>
  <si>
    <t>$373B</t>
  </si>
  <si>
    <t>$431B</t>
  </si>
  <si>
    <t>$448B</t>
  </si>
  <si>
    <t>$481B</t>
  </si>
  <si>
    <t>$518B</t>
  </si>
  <si>
    <t>$589B</t>
  </si>
  <si>
    <t>$593B</t>
  </si>
  <si>
    <t>$191B</t>
  </si>
  <si>
    <t>$227B</t>
  </si>
  <si>
    <t>$245B</t>
  </si>
  <si>
    <t>$263B</t>
  </si>
  <si>
    <t>$302B</t>
  </si>
  <si>
    <t>$322B</t>
  </si>
  <si>
    <t>$430B</t>
  </si>
  <si>
    <t>$451B</t>
  </si>
  <si>
    <t>$504B</t>
  </si>
  <si>
    <t>$541B</t>
  </si>
  <si>
    <t>$560B</t>
  </si>
  <si>
    <t>$578B</t>
  </si>
  <si>
    <t>$614B</t>
  </si>
  <si>
    <t>$137B</t>
  </si>
  <si>
    <t>$232B</t>
  </si>
  <si>
    <t>$319B</t>
  </si>
  <si>
    <t>$416B</t>
  </si>
  <si>
    <t>$439B</t>
  </si>
  <si>
    <t>$460B</t>
  </si>
  <si>
    <t>$498B</t>
  </si>
  <si>
    <t>$519B</t>
  </si>
  <si>
    <t>$540B</t>
  </si>
  <si>
    <t>$587B</t>
  </si>
  <si>
    <t>$647B</t>
  </si>
  <si>
    <t>$657B</t>
  </si>
  <si>
    <t>$662B</t>
  </si>
  <si>
    <t>$248B</t>
  </si>
  <si>
    <t>$325B</t>
  </si>
  <si>
    <t>$344B</t>
  </si>
  <si>
    <t>$421B</t>
  </si>
  <si>
    <t>$517B</t>
  </si>
  <si>
    <t>$552B</t>
  </si>
  <si>
    <t>$579B</t>
  </si>
  <si>
    <t>$53B</t>
  </si>
  <si>
    <t>$155B</t>
  </si>
  <si>
    <t>$183B</t>
  </si>
  <si>
    <t>$195B</t>
  </si>
  <si>
    <t>$266B</t>
  </si>
  <si>
    <t>$281B</t>
  </si>
  <si>
    <t>$326B</t>
  </si>
  <si>
    <t>$365B</t>
  </si>
  <si>
    <t>$378B</t>
  </si>
  <si>
    <t>$418B</t>
  </si>
  <si>
    <t>$457B</t>
  </si>
  <si>
    <t>Distribution</t>
  </si>
  <si>
    <t>$59B</t>
  </si>
  <si>
    <t>$136B</t>
  </si>
  <si>
    <t>$145B</t>
  </si>
  <si>
    <t>$110B</t>
  </si>
  <si>
    <t>Transmission Spur-lines</t>
  </si>
  <si>
    <t>$181B</t>
  </si>
  <si>
    <t>$250B</t>
  </si>
  <si>
    <t>$339B</t>
  </si>
  <si>
    <t>$377B</t>
  </si>
  <si>
    <t>$396B</t>
  </si>
  <si>
    <t>$477B</t>
  </si>
  <si>
    <t>$562B</t>
  </si>
  <si>
    <t>$606B</t>
  </si>
  <si>
    <t>$629B</t>
  </si>
  <si>
    <t>$652B</t>
  </si>
  <si>
    <t>$699B</t>
  </si>
  <si>
    <t>$770B</t>
  </si>
  <si>
    <t>$795B</t>
  </si>
  <si>
    <t>$151B</t>
  </si>
  <si>
    <t>$249B</t>
  </si>
  <si>
    <t>$293B</t>
  </si>
  <si>
    <t>$316B</t>
  </si>
  <si>
    <t>$472B</t>
  </si>
  <si>
    <t>$501B</t>
  </si>
  <si>
    <t>$530B</t>
  </si>
  <si>
    <t>$620B</t>
  </si>
  <si>
    <t>$651B</t>
  </si>
  <si>
    <t>$682B</t>
  </si>
  <si>
    <t>$839B</t>
  </si>
  <si>
    <t>$903B</t>
  </si>
  <si>
    <t>$935B</t>
  </si>
  <si>
    <t>$999B</t>
  </si>
  <si>
    <t>$1,032B</t>
  </si>
  <si>
    <t>$165B</t>
  </si>
  <si>
    <t>$182B</t>
  </si>
  <si>
    <t>$199B</t>
  </si>
  <si>
    <t>$234B</t>
  </si>
  <si>
    <t>$287B</t>
  </si>
  <si>
    <t>$405B</t>
  </si>
  <si>
    <t>$427B</t>
  </si>
  <si>
    <t>$544B</t>
  </si>
  <si>
    <t>$731B</t>
  </si>
  <si>
    <t>$759B</t>
  </si>
  <si>
    <t>$847B</t>
  </si>
  <si>
    <t>Transmission Export</t>
  </si>
  <si>
    <t>Transmission Onshore</t>
  </si>
  <si>
    <t>$140B</t>
  </si>
  <si>
    <t>$154B</t>
  </si>
  <si>
    <t>$161B</t>
  </si>
  <si>
    <t>$168B</t>
  </si>
  <si>
    <t>$206B</t>
  </si>
  <si>
    <t>$289B</t>
  </si>
  <si>
    <t>$178B</t>
  </si>
  <si>
    <t>$192B</t>
  </si>
  <si>
    <t>$351B</t>
  </si>
  <si>
    <t>$370B</t>
  </si>
  <si>
    <t>$386B</t>
  </si>
  <si>
    <t>$484B</t>
  </si>
  <si>
    <t>$500B</t>
  </si>
  <si>
    <t>$516B</t>
  </si>
  <si>
    <t>$532B</t>
  </si>
  <si>
    <t>$273B</t>
  </si>
  <si>
    <t>$292B</t>
  </si>
  <si>
    <t>$310B</t>
  </si>
  <si>
    <t>$328B</t>
  </si>
  <si>
    <t>$350B</t>
  </si>
  <si>
    <t>$369B</t>
  </si>
  <si>
    <t>$420B</t>
  </si>
  <si>
    <t>$525B</t>
  </si>
  <si>
    <t>$180B</t>
  </si>
  <si>
    <t>$202B</t>
  </si>
  <si>
    <t>$241B</t>
  </si>
  <si>
    <t>$317B</t>
  </si>
  <si>
    <t>$379B</t>
  </si>
  <si>
    <t>$415B</t>
  </si>
  <si>
    <t>$363B</t>
  </si>
  <si>
    <t>$462B</t>
  </si>
  <si>
    <t>$478B</t>
  </si>
  <si>
    <t>$493B</t>
  </si>
  <si>
    <t>Clean Firm Gen</t>
  </si>
  <si>
    <t>Pumped Hydro</t>
  </si>
  <si>
    <t>Battery Storage</t>
  </si>
  <si>
    <t>$159B</t>
  </si>
  <si>
    <t>$243B</t>
  </si>
  <si>
    <t>$280B</t>
  </si>
  <si>
    <t>$152B</t>
  </si>
  <si>
    <t>Offshore Wind</t>
  </si>
  <si>
    <t>$177B</t>
  </si>
  <si>
    <t>$163B</t>
  </si>
  <si>
    <t>$485B</t>
  </si>
  <si>
    <t>$726B</t>
  </si>
  <si>
    <t>$900B</t>
  </si>
  <si>
    <t>$987B</t>
  </si>
  <si>
    <t>$1,039B</t>
  </si>
  <si>
    <t>$1,091B</t>
  </si>
  <si>
    <t>$1,196B</t>
  </si>
  <si>
    <t>$1,248B</t>
  </si>
  <si>
    <t>$1,296B</t>
  </si>
  <si>
    <t>$1,344B</t>
  </si>
  <si>
    <t>$1,392B</t>
  </si>
  <si>
    <t>$1,440B</t>
  </si>
  <si>
    <t>$219B</t>
  </si>
  <si>
    <t>Onshore Wind</t>
  </si>
  <si>
    <t>Solar PV Rooftop</t>
  </si>
  <si>
    <t>Solar PV Large</t>
  </si>
  <si>
    <t>$531B</t>
  </si>
  <si>
    <t>$613B</t>
  </si>
  <si>
    <t>$796B</t>
  </si>
  <si>
    <t>$897B</t>
  </si>
  <si>
    <t>$1,098B</t>
  </si>
  <si>
    <t>$1,432B</t>
  </si>
  <si>
    <t>$1,549B</t>
  </si>
  <si>
    <t>$1,783B</t>
  </si>
  <si>
    <t>$1,857B</t>
  </si>
  <si>
    <t>$1,931B</t>
  </si>
  <si>
    <t>$2,005B</t>
  </si>
  <si>
    <t>$2,079B</t>
  </si>
  <si>
    <t>$2,152B</t>
  </si>
  <si>
    <t>$2,257B</t>
  </si>
  <si>
    <t>$2,362B</t>
  </si>
  <si>
    <t>$2,467B</t>
  </si>
  <si>
    <t>$2,572B</t>
  </si>
  <si>
    <t>$2,677B</t>
  </si>
  <si>
    <t>$574B</t>
  </si>
  <si>
    <t>$751B</t>
  </si>
  <si>
    <t>$944B</t>
  </si>
  <si>
    <t>$1,360B</t>
  </si>
  <si>
    <t>$1,494B</t>
  </si>
  <si>
    <t>$1,762B</t>
  </si>
  <si>
    <t>$1,896B</t>
  </si>
  <si>
    <t>$2,031B</t>
  </si>
  <si>
    <t>$2,107B</t>
  </si>
  <si>
    <t>$2,184B</t>
  </si>
  <si>
    <t>$2,261B</t>
  </si>
  <si>
    <t>$2,337B</t>
  </si>
  <si>
    <t>$2,414B</t>
  </si>
  <si>
    <t>$2,520B</t>
  </si>
  <si>
    <t>$2,625B</t>
  </si>
  <si>
    <t>$2,837B</t>
  </si>
  <si>
    <t>$2,942B</t>
  </si>
  <si>
    <t>$196B</t>
  </si>
  <si>
    <t>$259B</t>
  </si>
  <si>
    <t>$307B</t>
  </si>
  <si>
    <t>$704B</t>
  </si>
  <si>
    <t>$791B</t>
  </si>
  <si>
    <t>$261B</t>
  </si>
  <si>
    <t>$558B</t>
  </si>
  <si>
    <t>$764B</t>
  </si>
  <si>
    <t>$867B</t>
  </si>
  <si>
    <t>$983B</t>
  </si>
  <si>
    <t>$1,100B</t>
  </si>
  <si>
    <t>$1,216B</t>
  </si>
  <si>
    <t>$1,332B</t>
  </si>
  <si>
    <t>$1,566B</t>
  </si>
  <si>
    <t>$1,684B</t>
  </si>
  <si>
    <t>$1,802B</t>
  </si>
  <si>
    <t>$1,919B</t>
  </si>
  <si>
    <t>$2,037B</t>
  </si>
  <si>
    <t>$2,105B</t>
  </si>
  <si>
    <t>$2,242B</t>
  </si>
  <si>
    <t>$2,310B</t>
  </si>
  <si>
    <t>$2,378B</t>
  </si>
  <si>
    <t>$2,556B</t>
  </si>
  <si>
    <t>$2,645B</t>
  </si>
  <si>
    <t>$2,734B</t>
  </si>
  <si>
    <t>$2,823B</t>
  </si>
  <si>
    <t>$309B</t>
  </si>
  <si>
    <t>$636B</t>
  </si>
  <si>
    <t>$846B</t>
  </si>
  <si>
    <t>$921B</t>
  </si>
  <si>
    <t>$996B</t>
  </si>
  <si>
    <t>$1,071B</t>
  </si>
  <si>
    <t>$1,115B</t>
  </si>
  <si>
    <t>$1,158B</t>
  </si>
  <si>
    <t>$1,244B</t>
  </si>
  <si>
    <t>$1,357B</t>
  </si>
  <si>
    <t>$1,426B</t>
  </si>
  <si>
    <t>$1,565B</t>
  </si>
  <si>
    <t>$179B</t>
  </si>
  <si>
    <t>$323B</t>
  </si>
  <si>
    <t>$360B</t>
  </si>
  <si>
    <t>$368B</t>
  </si>
  <si>
    <t>$374B</t>
  </si>
  <si>
    <t>Clean Amonia Conversion</t>
  </si>
  <si>
    <t>$335B</t>
  </si>
  <si>
    <t>$561B</t>
  </si>
  <si>
    <t>$482B</t>
  </si>
  <si>
    <t>$595B</t>
  </si>
  <si>
    <t>$338B</t>
  </si>
  <si>
    <t>$660B</t>
  </si>
  <si>
    <t>$754B</t>
  </si>
  <si>
    <t>Hydrogen Storage</t>
  </si>
  <si>
    <t>$130B</t>
  </si>
  <si>
    <t>Hydrogen Transport</t>
  </si>
  <si>
    <t>$134B</t>
  </si>
  <si>
    <t>Biofuels (Liquids and Gas)</t>
  </si>
  <si>
    <t>Fisher Tropsch</t>
  </si>
  <si>
    <t>Conv. Gas w CC</t>
  </si>
  <si>
    <t>Blue Hydrogen</t>
  </si>
  <si>
    <t>$318B</t>
  </si>
  <si>
    <t>$437B</t>
  </si>
  <si>
    <t>Green Hydrogen</t>
  </si>
  <si>
    <t>$724B</t>
  </si>
  <si>
    <t>$779B</t>
  </si>
  <si>
    <t>$835B</t>
  </si>
  <si>
    <t>$863B</t>
  </si>
  <si>
    <t>$904B</t>
  </si>
  <si>
    <t>$985B</t>
  </si>
  <si>
    <t>$1,025B</t>
  </si>
  <si>
    <t>$278B</t>
  </si>
  <si>
    <t>$435B</t>
  </si>
  <si>
    <t>$556B</t>
  </si>
  <si>
    <t>$610B</t>
  </si>
  <si>
    <t>$912B</t>
  </si>
  <si>
    <t>$940B</t>
  </si>
  <si>
    <t>$1,009B</t>
  </si>
  <si>
    <t>$1,088B</t>
  </si>
  <si>
    <t>$1,168B</t>
  </si>
  <si>
    <t>$388B</t>
  </si>
  <si>
    <t>$646B</t>
  </si>
  <si>
    <t>$693B</t>
  </si>
  <si>
    <t>$933B</t>
  </si>
  <si>
    <t>$958B</t>
  </si>
  <si>
    <t>$1,084B</t>
  </si>
  <si>
    <t>$375B</t>
  </si>
  <si>
    <t>$434B</t>
  </si>
  <si>
    <t>$582B</t>
  </si>
  <si>
    <t>Direct Air Capture</t>
  </si>
  <si>
    <t>$311B</t>
  </si>
  <si>
    <t>Aluminium</t>
  </si>
  <si>
    <t>Steel</t>
  </si>
  <si>
    <t>$357B</t>
  </si>
  <si>
    <t>$473B</t>
  </si>
  <si>
    <t>$492B</t>
  </si>
  <si>
    <t>Desalination</t>
  </si>
  <si>
    <t>Cement</t>
  </si>
  <si>
    <t>56383.416460441149</t>
  </si>
  <si>
    <t>63912.521852216043</t>
  </si>
  <si>
    <t>59472.101615650827</t>
  </si>
  <si>
    <t>77856.734273702139</t>
  </si>
  <si>
    <t>66653.401167009768</t>
  </si>
  <si>
    <t>76295.1540295468</t>
  </si>
  <si>
    <t>74007.371757955611</t>
  </si>
  <si>
    <t>76674.242906314408</t>
  </si>
  <si>
    <t>74700.803646125991</t>
  </si>
  <si>
    <t>59138.957575887944</t>
  </si>
  <si>
    <t>93875.657753970532</t>
  </si>
  <si>
    <t>109422.40742616339</t>
  </si>
  <si>
    <t>247953.72823012888</t>
  </si>
  <si>
    <t>234205.69312864193</t>
  </si>
  <si>
    <t>249524.96493174083</t>
  </si>
  <si>
    <t>243645.99446418713</t>
  </si>
  <si>
    <t>226123.94987346896</t>
  </si>
  <si>
    <t>217360.09505290294</t>
  </si>
  <si>
    <t>58693.451007531039</t>
  </si>
  <si>
    <t>95571.405773224396</t>
  </si>
  <si>
    <t>110180.45943165082</t>
  </si>
  <si>
    <t>214916.5730453234</t>
  </si>
  <si>
    <t>227196.11055818596</t>
  </si>
  <si>
    <t>230145.7327056576</t>
  </si>
  <si>
    <t>243203.69368854022</t>
  </si>
  <si>
    <t>217971.79554159558</t>
  </si>
  <si>
    <t>213078.62368432214</t>
  </si>
  <si>
    <t>59274.732633181789</t>
  </si>
  <si>
    <t>92035.788870999066</t>
  </si>
  <si>
    <t>106474.34573591374</t>
  </si>
  <si>
    <t>253017.88464607412</t>
  </si>
  <si>
    <t>325324.06211396417</t>
  </si>
  <si>
    <t>398252.66836835991</t>
  </si>
  <si>
    <t>414747.35255268688</t>
  </si>
  <si>
    <t>364884.11946147768</t>
  </si>
  <si>
    <t>487435.92388560105</t>
  </si>
  <si>
    <t>59266.256435880248</t>
  </si>
  <si>
    <t>93328.884769086406</t>
  </si>
  <si>
    <t>122473.69161304257</t>
  </si>
  <si>
    <t>278366.14232990891</t>
  </si>
  <si>
    <t>236360.44679416285</t>
  </si>
  <si>
    <t>203380.23839178897</t>
  </si>
  <si>
    <t>216381.95397407693</t>
  </si>
  <si>
    <t>217041.6241736738</t>
  </si>
  <si>
    <t>209950.83743397702</t>
  </si>
  <si>
    <t>59317.355978957356</t>
  </si>
  <si>
    <t>95386.999446043788</t>
  </si>
  <si>
    <t>108541.45015602233</t>
  </si>
  <si>
    <t>205411.86569157935</t>
  </si>
  <si>
    <t>227882.94994265502</t>
  </si>
  <si>
    <t>252412.81327917476</t>
  </si>
  <si>
    <t>261848.6888220926</t>
  </si>
  <si>
    <t>242846.81872156585</t>
  </si>
  <si>
    <t>244595.75055878807</t>
  </si>
  <si>
    <t>58619.322986824591</t>
  </si>
  <si>
    <t>57692.630356333684</t>
  </si>
  <si>
    <t>68635.085926079701</t>
  </si>
  <si>
    <t>63926.561526998979</t>
  </si>
  <si>
    <t>59043.25131522477</t>
  </si>
  <si>
    <t>57848.479091532907</t>
  </si>
  <si>
    <t>57899.797788520133</t>
  </si>
  <si>
    <t>57253.785371673148</t>
  </si>
  <si>
    <t>56781.981938494886</t>
  </si>
  <si>
    <t>58612.522890504901</t>
  </si>
  <si>
    <t>57646.703479864358</t>
  </si>
  <si>
    <t>75090.844210901763</t>
  </si>
  <si>
    <t>179110.42938617439</t>
  </si>
  <si>
    <t>276837.62041930394</t>
  </si>
  <si>
    <t>330340.25611209834</t>
  </si>
  <si>
    <t>414797.41338551725</t>
  </si>
  <si>
    <t>390315.06576416601</t>
  </si>
  <si>
    <t>486936.67831786658</t>
  </si>
  <si>
    <t>58608.315732886957</t>
  </si>
  <si>
    <t>57600.005996280081</t>
  </si>
  <si>
    <t>86330.659229882032</t>
  </si>
  <si>
    <t>234609.64265012735</t>
  </si>
  <si>
    <t>277090.69969114958</t>
  </si>
  <si>
    <t>349649.67219910066</t>
  </si>
  <si>
    <t>466561.33741568163</t>
  </si>
  <si>
    <t>421219.16595846036</t>
  </si>
  <si>
    <t>510608.63687462523</t>
  </si>
  <si>
    <t>58613.442512803886</t>
  </si>
  <si>
    <t>57719.007744446033</t>
  </si>
  <si>
    <t>71721.090550752371</t>
  </si>
  <si>
    <t>134345.75341155124</t>
  </si>
  <si>
    <t>162378.90549086197</t>
  </si>
  <si>
    <t>196839.63463998109</t>
  </si>
  <si>
    <t>230633.81882784268</t>
  </si>
  <si>
    <t>278644.1195861696</t>
  </si>
  <si>
    <t>347579.08397161803</t>
  </si>
  <si>
    <t>58746.533721092383</t>
  </si>
  <si>
    <t>57661.425765285203</t>
  </si>
  <si>
    <t>79359.942650421348</t>
  </si>
  <si>
    <t>206967.82339375056</t>
  </si>
  <si>
    <t>318228.19955744216</t>
  </si>
  <si>
    <t>393041.99369725405</t>
  </si>
  <si>
    <t>455702.18692716694</t>
  </si>
  <si>
    <t>398803.90965609922</t>
  </si>
  <si>
    <t>470969.88535501179</t>
  </si>
  <si>
    <t>58672.78606145901</t>
  </si>
  <si>
    <t>57710.53099400294</t>
  </si>
  <si>
    <t>81359.102054529241</t>
  </si>
  <si>
    <t>146479.25306267262</t>
  </si>
  <si>
    <t>196228.66230878243</t>
  </si>
  <si>
    <t>233117.63462799287</t>
  </si>
  <si>
    <t>302448.31188087194</t>
  </si>
  <si>
    <t>278775.65543482755</t>
  </si>
  <si>
    <t>360727.95849465142</t>
  </si>
  <si>
    <t>Utility solar PV</t>
  </si>
  <si>
    <t>-4.4184360000065776E-3</t>
  </si>
  <si>
    <t>5881.5761810288732</t>
  </si>
  <si>
    <t>12402.550163183569</t>
  </si>
  <si>
    <t>6460.9174179848524</t>
  </si>
  <si>
    <t>7666.2971157729753</t>
  </si>
  <si>
    <t>13395.261412843322</t>
  </si>
  <si>
    <t>14424.054111307378</t>
  </si>
  <si>
    <t>11574.598441535101</t>
  </si>
  <si>
    <t>17455.727257350332</t>
  </si>
  <si>
    <t>-4.6974560000123252E-3</t>
  </si>
  <si>
    <t>7650.6058137338268</t>
  </si>
  <si>
    <t>8882.3325785607794</t>
  </si>
  <si>
    <t>5236.273367958308</t>
  </si>
  <si>
    <t>13823.140972160745</t>
  </si>
  <si>
    <t>12464.813214241478</t>
  </si>
  <si>
    <t>20707.517350801823</t>
  </si>
  <si>
    <t>11718.74592579045</t>
  </si>
  <si>
    <t>16106.218775131352</t>
  </si>
  <si>
    <t>-4.6727480000075695E-3</t>
  </si>
  <si>
    <t>5685.2736788862858</t>
  </si>
  <si>
    <t>8756.7694973100915</t>
  </si>
  <si>
    <t>9853.7125399120996</t>
  </si>
  <si>
    <t>11927.392939605756</t>
  </si>
  <si>
    <t>4971.7217291986171</t>
  </si>
  <si>
    <t>3602.7365276528471</t>
  </si>
  <si>
    <t>2629.9450627866077</t>
  </si>
  <si>
    <t>4721.0376596859887</t>
  </si>
  <si>
    <t>8.2016864000004824E-2</t>
  </si>
  <si>
    <t>6727.2361694034462</t>
  </si>
  <si>
    <t>12940.772200247995</t>
  </si>
  <si>
    <t>8200.2876533608069</t>
  </si>
  <si>
    <t>7925.7388746989691</t>
  </si>
  <si>
    <t>5918.4742974097753</t>
  </si>
  <si>
    <t>11359.943977649797</t>
  </si>
  <si>
    <t>11770.220767601664</t>
  </si>
  <si>
    <t>17246.227706123693</t>
  </si>
  <si>
    <t>-2.2012759999975508E-3</t>
  </si>
  <si>
    <t>6758.3253700072673</t>
  </si>
  <si>
    <t>7392.322847365589</t>
  </si>
  <si>
    <t>3203.662144935282</t>
  </si>
  <si>
    <t>9892.6199991722406</t>
  </si>
  <si>
    <t>15864.359413958704</t>
  </si>
  <si>
    <t>18125.62734807386</t>
  </si>
  <si>
    <t>14287.881764066551</t>
  </si>
  <si>
    <t>19093.248254625927</t>
  </si>
  <si>
    <t>Electricity trans. &amp; distr.</t>
  </si>
  <si>
    <t>107.10620481265789</t>
  </si>
  <si>
    <t>322.68203782952577</t>
  </si>
  <si>
    <t>5411.8599130426501</t>
  </si>
  <si>
    <t>29571.698881940523</t>
  </si>
  <si>
    <t>38607.905240758249</t>
  </si>
  <si>
    <t>44088.564757433793</t>
  </si>
  <si>
    <t>42319.87444122415</t>
  </si>
  <si>
    <t>36806.043665618432</t>
  </si>
  <si>
    <t>30277.353308800721</t>
  </si>
  <si>
    <t>106.85265577803611</t>
  </si>
  <si>
    <t>337.02603861968413</t>
  </si>
  <si>
    <t>5977.8219721077739</t>
  </si>
  <si>
    <t>30606.082584163985</t>
  </si>
  <si>
    <t>37003.17257740652</t>
  </si>
  <si>
    <t>41895.861787206864</t>
  </si>
  <si>
    <t>47110.954112672473</t>
  </si>
  <si>
    <t>40234.50323311898</t>
  </si>
  <si>
    <t>33441.85520139859</t>
  </si>
  <si>
    <t>106.77025360584592</t>
  </si>
  <si>
    <t>320.1220418622467</t>
  </si>
  <si>
    <t>6361.3892170258259</t>
  </si>
  <si>
    <t>20382.521332124463</t>
  </si>
  <si>
    <t>39281.653957024108</t>
  </si>
  <si>
    <t>66208.60520876103</t>
  </si>
  <si>
    <t>84702.408773012125</t>
  </si>
  <si>
    <t>79063.022017862168</t>
  </si>
  <si>
    <t>75414.498116907766</t>
  </si>
  <si>
    <t>98.873443534291198</t>
  </si>
  <si>
    <t>-68.866194762017258</t>
  </si>
  <si>
    <t>4606.1487670329907</t>
  </si>
  <si>
    <t>32830.291543517647</t>
  </si>
  <si>
    <t>36541.905512539211</t>
  </si>
  <si>
    <t>35337.038724403355</t>
  </si>
  <si>
    <t>35426.772829787886</t>
  </si>
  <si>
    <t>31700.081083631212</t>
  </si>
  <si>
    <t>26133.817851196072</t>
  </si>
  <si>
    <t>108.07070757039405</t>
  </si>
  <si>
    <t>309.16332294895994</t>
  </si>
  <si>
    <t>5844.8114871256712</t>
  </si>
  <si>
    <t>18727.898915289617</t>
  </si>
  <si>
    <t>37249.676656533615</t>
  </si>
  <si>
    <t>44676.140509743753</t>
  </si>
  <si>
    <t>46098.782869373135</t>
  </si>
  <si>
    <t>42105.052689220422</t>
  </si>
  <si>
    <t>37848.1528664699</t>
  </si>
  <si>
    <t>Batteries</t>
  </si>
  <si>
    <t>3385.0992939059997</t>
  </si>
  <si>
    <t>2857.184565766278</t>
  </si>
  <si>
    <t>8077.4950318723095</t>
  </si>
  <si>
    <t>16093.402805343283</t>
  </si>
  <si>
    <t>13472.295652700332</t>
  </si>
  <si>
    <t>16885.576322205812</t>
  </si>
  <si>
    <t>20983.43861162171</t>
  </si>
  <si>
    <t>18452.917752798847</t>
  </si>
  <si>
    <t>18662.7027078475</t>
  </si>
  <si>
    <t>2772.7450814879999</t>
  </si>
  <si>
    <t>5383.8440237311415</t>
  </si>
  <si>
    <t>3488.5425976354177</t>
  </si>
  <si>
    <t>13619.55204470434</t>
  </si>
  <si>
    <t>18365.998941738184</t>
  </si>
  <si>
    <t>17732.297891525093</t>
  </si>
  <si>
    <t>29716.430937989397</t>
  </si>
  <si>
    <t>19678.231596552312</t>
  </si>
  <si>
    <t>23245.692412316781</t>
  </si>
  <si>
    <t>3574.3573677900008</t>
  </si>
  <si>
    <t>7411.3280493491084</t>
  </si>
  <si>
    <t>12511.045703768599</t>
  </si>
  <si>
    <t>28879.560914458787</t>
  </si>
  <si>
    <t>31753.539005143946</t>
  </si>
  <si>
    <t>19344.254760987908</t>
  </si>
  <si>
    <t>15860.908755489576</t>
  </si>
  <si>
    <t>16608.066778245149</t>
  </si>
  <si>
    <t>15073.737787646134</t>
  </si>
  <si>
    <t>3287.3549072819997</t>
  </si>
  <si>
    <t>3592.144782579996</t>
  </si>
  <si>
    <t>8149.3682075261095</t>
  </si>
  <si>
    <t>21791.538202800686</t>
  </si>
  <si>
    <t>21468.852885228662</t>
  </si>
  <si>
    <t>14531.746015196291</t>
  </si>
  <si>
    <t>20639.09625780741</t>
  </si>
  <si>
    <t>20730.009726597938</t>
  </si>
  <si>
    <t>22249.60594812232</t>
  </si>
  <si>
    <t>3489.4367988959998</t>
  </si>
  <si>
    <t>4979.7914221056299</t>
  </si>
  <si>
    <t>6933.3964391184281</t>
  </si>
  <si>
    <t>10162.566699461346</t>
  </si>
  <si>
    <t>15814.710313641899</t>
  </si>
  <si>
    <t>22472.043571537171</t>
  </si>
  <si>
    <t>27345.369384467769</t>
  </si>
  <si>
    <t>22558.250557664443</t>
  </si>
  <si>
    <t>28333.588869455631</t>
  </si>
  <si>
    <t>2.5840533331345606E-2</t>
  </si>
  <si>
    <t>0.17146763345471264</t>
  </si>
  <si>
    <t>99.299803502734903</t>
  </si>
  <si>
    <t>2312.2077258798859</t>
  </si>
  <si>
    <t>4005.9866899144613</t>
  </si>
  <si>
    <t>4249.3554591845004</t>
  </si>
  <si>
    <t>4676.7667728800034</t>
  </si>
  <si>
    <t>4717.6582032986535</t>
  </si>
  <si>
    <t>4959.1441986201971</t>
  </si>
  <si>
    <t>2.5289333331387998E-2</t>
  </si>
  <si>
    <t>0.20398074811756312</t>
  </si>
  <si>
    <t>172.75480837859786</t>
  </si>
  <si>
    <t>3711.0326452074096</t>
  </si>
  <si>
    <t>4343.4993520798498</t>
  </si>
  <si>
    <t>4353.4936929412734</t>
  </si>
  <si>
    <t>6641.3899914642243</t>
  </si>
  <si>
    <t>6148.3155975147383</t>
  </si>
  <si>
    <t>6379.4174161596857</t>
  </si>
  <si>
    <t>2.8232533331161599E-2</t>
  </si>
  <si>
    <t>0.12021555791687355</t>
  </si>
  <si>
    <t>1.3466080011683825</t>
  </si>
  <si>
    <t>23.169612022768536</t>
  </si>
  <si>
    <t>1363.1942470461804</t>
  </si>
  <si>
    <t>4456.4982817053824</t>
  </si>
  <si>
    <t>7260.783667988866</t>
  </si>
  <si>
    <t>7712.9089208791411</t>
  </si>
  <si>
    <t>8435.1408621373539</t>
  </si>
  <si>
    <t>0.72711599994406806</t>
  </si>
  <si>
    <t>1.4552773590826156</t>
  </si>
  <si>
    <t>34.11621395091003</t>
  </si>
  <si>
    <t>2701.4813604249803</t>
  </si>
  <si>
    <t>3136.7680041096814</t>
  </si>
  <si>
    <t>3006.814370228557</t>
  </si>
  <si>
    <t>3571.061332954645</t>
  </si>
  <si>
    <t>3762.4727649861902</t>
  </si>
  <si>
    <t>3607.5919495755179</t>
  </si>
  <si>
    <t>0.40363786663561763</t>
  </si>
  <si>
    <t>0.81988548391671312</t>
  </si>
  <si>
    <t>14.25170555183591</t>
  </si>
  <si>
    <t>695.1985756782185</t>
  </si>
  <si>
    <t>2794.3487329165655</t>
  </si>
  <si>
    <t>3775.9957896595761</t>
  </si>
  <si>
    <t>4304.2711460656183</t>
  </si>
  <si>
    <t>4331.7545905090601</t>
  </si>
  <si>
    <t>4966.5355218455479</t>
  </si>
  <si>
    <t>Hydrogen storage &amp; trans.</t>
  </si>
  <si>
    <t>14.549604711481546</t>
  </si>
  <si>
    <t>170.19757948142993</t>
  </si>
  <si>
    <t>3191.1830589836736</t>
  </si>
  <si>
    <t>11718.895633958211</t>
  </si>
  <si>
    <t>19334.512330868831</t>
  </si>
  <si>
    <t>22781.4398237633</t>
  </si>
  <si>
    <t>23227.407308560851</t>
  </si>
  <si>
    <t>21549.656415853675</t>
  </si>
  <si>
    <t>21114.577915110967</t>
  </si>
  <si>
    <t>14.103396545060734</t>
  </si>
  <si>
    <t>169.74187158477287</t>
  </si>
  <si>
    <t>3514.2489205561374</t>
  </si>
  <si>
    <t>11444.61651101688</t>
  </si>
  <si>
    <t>19615.883876888278</t>
  </si>
  <si>
    <t>22055.856254690392</t>
  </si>
  <si>
    <t>22263.031695911719</t>
  </si>
  <si>
    <t>21489.44538655705</t>
  </si>
  <si>
    <t>20638.600255270132</t>
  </si>
  <si>
    <t>14.273218487198259</t>
  </si>
  <si>
    <t>169.97721547237478</t>
  </si>
  <si>
    <t>3543.4971297471534</t>
  </si>
  <si>
    <t>10408.158710938818</t>
  </si>
  <si>
    <t>19090.115824402354</t>
  </si>
  <si>
    <t>25094.134428818743</t>
  </si>
  <si>
    <t>26119.442771631711</t>
  </si>
  <si>
    <t>23395.613255336342</t>
  </si>
  <si>
    <t>20980.075374964901</t>
  </si>
  <si>
    <t>173.26442007166963</t>
  </si>
  <si>
    <t>47.98633553607047</t>
  </si>
  <si>
    <t>844.35629374761584</t>
  </si>
  <si>
    <t>4184.7649900361648</t>
  </si>
  <si>
    <t>4214.0136977031152</t>
  </si>
  <si>
    <t>6563.4863122501774</t>
  </si>
  <si>
    <t>9661.0494035431693</t>
  </si>
  <si>
    <t>11711.108158407878</t>
  </si>
  <si>
    <t>13696.718100665914</t>
  </si>
  <si>
    <t>88.111439519550231</t>
  </si>
  <si>
    <t>171.97937822453466</t>
  </si>
  <si>
    <t>3361.9187775668834</t>
  </si>
  <si>
    <t>11149.728722297768</t>
  </si>
  <si>
    <t>20068.900741632289</t>
  </si>
  <si>
    <t>22690.791965993114</t>
  </si>
  <si>
    <t>22932.181977260756</t>
  </si>
  <si>
    <t>22074.380017469764</t>
  </si>
  <si>
    <t>21293.178186241646</t>
  </si>
  <si>
    <t>-1.525715999996384E-2</t>
  </si>
  <si>
    <t>7476.5797304666576</t>
  </si>
  <si>
    <t>21740.32017006016</t>
  </si>
  <si>
    <t>47995.745149760784</t>
  </si>
  <si>
    <t>22374.989790062755</t>
  </si>
  <si>
    <t>14397.4934640148</t>
  </si>
  <si>
    <t>12176.159521539948</t>
  </si>
  <si>
    <t>11778.137162475345</t>
  </si>
  <si>
    <t>8896.2957733895219</t>
  </si>
  <si>
    <t>-1.620599999998287E-2</t>
  </si>
  <si>
    <t>7476.4943919677053</t>
  </si>
  <si>
    <t>28832.40948140687</t>
  </si>
  <si>
    <t>50743.492817589547</t>
  </si>
  <si>
    <t>21012.674477524059</t>
  </si>
  <si>
    <t>17044.899162594509</t>
  </si>
  <si>
    <t>14669.302486115876</t>
  </si>
  <si>
    <t>14549.525222355061</t>
  </si>
  <si>
    <t>13862.016575142472</t>
  </si>
  <si>
    <t>-1.6105919999906997E-2</t>
  </si>
  <si>
    <t>5552.7523439005881</t>
  </si>
  <si>
    <t>12154.401372277989</t>
  </si>
  <si>
    <t>12830.940894451664</t>
  </si>
  <si>
    <t>13220.226969822979</t>
  </si>
  <si>
    <t>7399.1923608855241</t>
  </si>
  <si>
    <t>5217.8513222552901</t>
  </si>
  <si>
    <t>5551.0223260199718</t>
  </si>
  <si>
    <t>6188.6001340878538</t>
  </si>
  <si>
    <t>0.28290484000010141</t>
  </si>
  <si>
    <t>7465.200509765169</t>
  </si>
  <si>
    <t>26129.058386027442</t>
  </si>
  <si>
    <t>47648.240623076766</t>
  </si>
  <si>
    <t>18569.704555603428</t>
  </si>
  <si>
    <t>14129.878023539364</t>
  </si>
  <si>
    <t>12027.913757348637</t>
  </si>
  <si>
    <t>11866.438566682145</t>
  </si>
  <si>
    <t>8723.0424433893459</t>
  </si>
  <si>
    <t>-4.6441999999244166E-3</t>
  </si>
  <si>
    <t>7468.0926135862555</t>
  </si>
  <si>
    <t>23533.265105860562</t>
  </si>
  <si>
    <t>34579.411391410758</t>
  </si>
  <si>
    <t>22259.027252756256</t>
  </si>
  <si>
    <t>15190.26360654752</t>
  </si>
  <si>
    <t>12523.320947211445</t>
  </si>
  <si>
    <t>13578.84831740391</t>
  </si>
  <si>
    <t>12870.219184494232</t>
  </si>
  <si>
    <t>-3.0211488000000004E-4</t>
  </si>
  <si>
    <t>-1.5753976087069955E-2</t>
  </si>
  <si>
    <t>-6.3712496211197683E-3</t>
  </si>
  <si>
    <t>34016.957472997601</t>
  </si>
  <si>
    <t>29687.60245701655</t>
  </si>
  <si>
    <t>35075.660285059756</t>
  </si>
  <si>
    <t>31791.259520935753</t>
  </si>
  <si>
    <t>22820.601000144165</t>
  </si>
  <si>
    <t>21499.318049026067</t>
  </si>
  <si>
    <t>-3.3881317890172014E-21</t>
  </si>
  <si>
    <t>-1.586902017821961E-2</t>
  </si>
  <si>
    <t>-6.8207675550840778E-3</t>
  </si>
  <si>
    <t>7897.1930610829213</t>
  </si>
  <si>
    <t>24918.961009532017</t>
  </si>
  <si>
    <t>21849.045229292551</t>
  </si>
  <si>
    <t>12446.262387575227</t>
  </si>
  <si>
    <t>11725.64059986531</t>
  </si>
  <si>
    <t>11046.746209944316</t>
  </si>
  <si>
    <t>-1.6500112118694048E-2</t>
  </si>
  <si>
    <t>-6.9526466749799979E-3</t>
  </si>
  <si>
    <t>62803.348353676047</t>
  </si>
  <si>
    <t>89204.362171140747</t>
  </si>
  <si>
    <t>85849.737197814742</t>
  </si>
  <si>
    <t>99833.729256236227</t>
  </si>
  <si>
    <t>66545.27515035028</t>
  </si>
  <si>
    <t>62221.921323522743</t>
  </si>
  <si>
    <t>0.10203930072</t>
  </si>
  <si>
    <t>0.34517551814318537</t>
  </si>
  <si>
    <t>9736.4428992845224</t>
  </si>
  <si>
    <t>66912.437482330686</t>
  </si>
  <si>
    <t>48815.192230883782</t>
  </si>
  <si>
    <t>29009.200798150483</t>
  </si>
  <si>
    <t>30854.942899239803</t>
  </si>
  <si>
    <t>26817.601818270799</t>
  </si>
  <si>
    <t>27861.512257189399</t>
  </si>
  <si>
    <t>3.4743211200000007E-3</t>
  </si>
  <si>
    <t>-8.3325098265404334E-3</t>
  </si>
  <si>
    <t>1.953529243855778E-2</t>
  </si>
  <si>
    <t>28806.05657394962</t>
  </si>
  <si>
    <t>26516.104604153399</t>
  </si>
  <si>
    <t>30796.060928952847</t>
  </si>
  <si>
    <t>32931.44256785218</t>
  </si>
  <si>
    <t>21763.770567771408</t>
  </si>
  <si>
    <t>20356.27354387063</t>
  </si>
  <si>
    <t>120.20684619580362</t>
  </si>
  <si>
    <t>1539.4372096070845</t>
  </si>
  <si>
    <t>2358.0863964431705</t>
  </si>
  <si>
    <t>26054.974035987623</t>
  </si>
  <si>
    <t>25984.450224424541</t>
  </si>
  <si>
    <t>25536.625720831777</t>
  </si>
  <si>
    <t>25201.194586003941</t>
  </si>
  <si>
    <t>25121.767530311914</t>
  </si>
  <si>
    <t>19158.838435304555</t>
  </si>
  <si>
    <t>120.20676178976917</t>
  </si>
  <si>
    <t>1042.8277379124604</t>
  </si>
  <si>
    <t>3999.8172890925584</t>
  </si>
  <si>
    <t>26030.212371571713</t>
  </si>
  <si>
    <t>25846.289884268761</t>
  </si>
  <si>
    <t>25490.236392813364</t>
  </si>
  <si>
    <t>25003.297236714086</t>
  </si>
  <si>
    <t>23366.290088105132</t>
  </si>
  <si>
    <t>20977.484283214813</t>
  </si>
  <si>
    <t>120.20790263302474</t>
  </si>
  <si>
    <t>2299.3955520523532</t>
  </si>
  <si>
    <t>5403.4791830686218</t>
  </si>
  <si>
    <t>24489.934168028234</t>
  </si>
  <si>
    <t>25931.184112578856</t>
  </si>
  <si>
    <t>25572.464485842102</t>
  </si>
  <si>
    <t>25153.171423390213</t>
  </si>
  <si>
    <t>25169.836552507586</t>
  </si>
  <si>
    <t>25043.608222306055</t>
  </si>
  <si>
    <t>120.26840265177579</t>
  </si>
  <si>
    <t>1834.8793811822043</t>
  </si>
  <si>
    <t>4259.7509793335385</t>
  </si>
  <si>
    <t>23479.028220290907</t>
  </si>
  <si>
    <t>25893.432964037274</t>
  </si>
  <si>
    <t>25526.736151610363</t>
  </si>
  <si>
    <t>25152.534338315065</t>
  </si>
  <si>
    <t>25164.069506338954</t>
  </si>
  <si>
    <t>15666.373311903319</t>
  </si>
  <si>
    <t>120.23782516686603</t>
  </si>
  <si>
    <t>167.32639991077443</t>
  </si>
  <si>
    <t>2300.7583255135432</t>
  </si>
  <si>
    <t>10647.246138534832</t>
  </si>
  <si>
    <t>16917.29911281048</t>
  </si>
  <si>
    <t>20987.161201983694</t>
  </si>
  <si>
    <t>24956.475799711265</t>
  </si>
  <si>
    <t>24931.365305186264</t>
  </si>
  <si>
    <t>19726.882324565213</t>
  </si>
  <si>
    <t>1273.5513864822387</t>
  </si>
  <si>
    <t>5569.4926694557098</t>
  </si>
  <si>
    <t>12234.017533108916</t>
  </si>
  <si>
    <t>5414.0281588507469</t>
  </si>
  <si>
    <t>2829.7558478775468</t>
  </si>
  <si>
    <t>3503.9933773094081</t>
  </si>
  <si>
    <t>3876.8359901181966</t>
  </si>
  <si>
    <t>1273.5293840512518</t>
  </si>
  <si>
    <t>5562.9600874851603</t>
  </si>
  <si>
    <t>6006.9074073346574</t>
  </si>
  <si>
    <t>4262.5992538591709</t>
  </si>
  <si>
    <t>3722.0620706913651</t>
  </si>
  <si>
    <t>3169.6476062788079</t>
  </si>
  <si>
    <t>3688.1691822635585</t>
  </si>
  <si>
    <t>1273.660309121725</t>
  </si>
  <si>
    <t>4538.2249351089022</t>
  </si>
  <si>
    <t>14935.534309017872</t>
  </si>
  <si>
    <t>35552.477475135624</t>
  </si>
  <si>
    <t>47697.996563495108</t>
  </si>
  <si>
    <t>39274.883242623349</t>
  </si>
  <si>
    <t>41755.413223401585</t>
  </si>
  <si>
    <t>1271.3077785821135</t>
  </si>
  <si>
    <t>5568.0427004217636</t>
  </si>
  <si>
    <t>9289.0488194250302</t>
  </si>
  <si>
    <t>4103.665781297871</t>
  </si>
  <si>
    <t>2704.3441094956261</t>
  </si>
  <si>
    <t>3577.4882621420093</t>
  </si>
  <si>
    <t>4185.3749978508122</t>
  </si>
  <si>
    <t>1270.1992515559782</t>
  </si>
  <si>
    <t>5565.6201980920359</t>
  </si>
  <si>
    <t>13013.896603147308</t>
  </si>
  <si>
    <t>6544.8749783118856</t>
  </si>
  <si>
    <t>4435.2866641328819</t>
  </si>
  <si>
    <t>5275.1120580225688</t>
  </si>
  <si>
    <t>5932.5580566717663</t>
  </si>
  <si>
    <t>CO2 storage &amp; trans.</t>
  </si>
  <si>
    <t>6.9482547063E-2</t>
  </si>
  <si>
    <t>49.385582853307334</t>
  </si>
  <si>
    <t>728.66433521825866</t>
  </si>
  <si>
    <t>3519.4392564303203</t>
  </si>
  <si>
    <t>2874.0865445522672</t>
  </si>
  <si>
    <t>2727.0762286769454</t>
  </si>
  <si>
    <t>2632.1380798500809</t>
  </si>
  <si>
    <t>2486.2416683582583</t>
  </si>
  <si>
    <t>4504.449381171311</t>
  </si>
  <si>
    <t>-1.462433054268E-2</t>
  </si>
  <si>
    <t>17.05198171322721</t>
  </si>
  <si>
    <t>458.20785622635412</t>
  </si>
  <si>
    <t>779.12812722034141</t>
  </si>
  <si>
    <t>1350.8670248606795</t>
  </si>
  <si>
    <t>1641.535772267403</t>
  </si>
  <si>
    <t>1144.0191745132279</t>
  </si>
  <si>
    <t>1010.1615173434543</t>
  </si>
  <si>
    <t>1006.1731322723097</t>
  </si>
  <si>
    <t>6.7151844852240003E-2</t>
  </si>
  <si>
    <t>5.4246372677658625</t>
  </si>
  <si>
    <t>1038.7003515002555</t>
  </si>
  <si>
    <t>7816.7585086685358</t>
  </si>
  <si>
    <t>12087.644781340605</t>
  </si>
  <si>
    <t>50354.838391557227</t>
  </si>
  <si>
    <t>19043.902393684315</t>
  </si>
  <si>
    <t>17390.872278038463</t>
  </si>
  <si>
    <t>148800.60690454821</t>
  </si>
  <si>
    <t>0.19604381947799998</t>
  </si>
  <si>
    <t>52.159138771412302</t>
  </si>
  <si>
    <t>653.51883054674249</t>
  </si>
  <si>
    <t>3095.0434399043124</t>
  </si>
  <si>
    <t>2903.7778589359696</t>
  </si>
  <si>
    <t>3308.6799383313733</t>
  </si>
  <si>
    <t>2571.9668317584269</t>
  </si>
  <si>
    <t>2463.520450377252</t>
  </si>
  <si>
    <t>2495.9392818785386</t>
  </si>
  <si>
    <t>0.14715029816892</t>
  </si>
  <si>
    <t>5.0202862173316243</t>
  </si>
  <si>
    <t>1248.7698500297106</t>
  </si>
  <si>
    <t>20974.05695279875</t>
  </si>
  <si>
    <t>4265.4253066658912</t>
  </si>
  <si>
    <t>2781.6081196989194</t>
  </si>
  <si>
    <t>2609.3410466937576</t>
  </si>
  <si>
    <t>2614.401179041065</t>
  </si>
  <si>
    <t>5738.3820241560679</t>
  </si>
  <si>
    <t>7.5631863543480002E-6</t>
  </si>
  <si>
    <t>1.295961130864721</t>
  </si>
  <si>
    <t>457.96717365133793</t>
  </si>
  <si>
    <t>67.868764148080757</t>
  </si>
  <si>
    <t>63.939220297920755</t>
  </si>
  <si>
    <t>60.237204176821805</t>
  </si>
  <si>
    <t>56.598573812385467</t>
  </si>
  <si>
    <t>123.63392732059251</t>
  </si>
  <si>
    <t>6.4287084011957997E-5</t>
  </si>
  <si>
    <t>1.2807527266290479</t>
  </si>
  <si>
    <t>160.0438829860494</t>
  </si>
  <si>
    <t>23.815045070746415</t>
  </si>
  <si>
    <t>22.436968701610056</t>
  </si>
  <si>
    <t>21.137254118180909</t>
  </si>
  <si>
    <t>19.764254662290799</t>
  </si>
  <si>
    <t>109.11547763945281</t>
  </si>
  <si>
    <t>1.3778915427805369</t>
  </si>
  <si>
    <t>0.20374244367509786</t>
  </si>
  <si>
    <t>11.6678303886411</t>
  </si>
  <si>
    <t>1.8777038249145106</t>
  </si>
  <si>
    <t>1870.5439847046312</t>
  </si>
  <si>
    <t>2834.49660973973</t>
  </si>
  <si>
    <t>1741.9928613042121</t>
  </si>
  <si>
    <t>869.98187271426593</t>
  </si>
  <si>
    <t>8.2942943686016405E-4</t>
  </si>
  <si>
    <t>0.58522093017348076</t>
  </si>
  <si>
    <t>542.6576934763707</t>
  </si>
  <si>
    <t>82.620187850431677</t>
  </si>
  <si>
    <t>76.000683784947896</t>
  </si>
  <si>
    <t>71.600111444413599</t>
  </si>
  <si>
    <t>67.38649263640238</t>
  </si>
  <si>
    <t>182.78940980547901</t>
  </si>
  <si>
    <t>1.377345732831964</t>
  </si>
  <si>
    <t>0.20371175382655751</t>
  </si>
  <si>
    <t>3.2752099288226981</t>
  </si>
  <si>
    <t>8.0717007577931703</t>
  </si>
  <si>
    <t>16.403551497619521</t>
  </si>
  <si>
    <t>3.7285421633168929</t>
  </si>
  <si>
    <t>3.4222207918049707</t>
  </si>
  <si>
    <t>2.8660327952617615</t>
  </si>
  <si>
    <t>Autothermal reforming</t>
  </si>
  <si>
    <t>0.20705094199999999</t>
  </si>
  <si>
    <t>5.6166618572182123E-2</t>
  </si>
  <si>
    <t>352.86154180046572</t>
  </si>
  <si>
    <t>1440.4636364193316</t>
  </si>
  <si>
    <t>779.98446956394332</t>
  </si>
  <si>
    <t>734.98579863985481</t>
  </si>
  <si>
    <t>692.4297152666602</t>
  </si>
  <si>
    <t>516.7697180089915</t>
  </si>
  <si>
    <t>484.37927460291468</t>
  </si>
  <si>
    <t>-1.2657932000000002E-2</t>
  </si>
  <si>
    <t>-5.3485747871444347E-2</t>
  </si>
  <si>
    <t>-0.79013715715516186</t>
  </si>
  <si>
    <t>-3.1981120077173122</t>
  </si>
  <si>
    <t>-2.3000718006257652</t>
  </si>
  <si>
    <t>-1.921239072346246</t>
  </si>
  <si>
    <t>-1.8102871527903623</t>
  </si>
  <si>
    <t>-1.4956648137062443</t>
  </si>
  <si>
    <t>-0.8865899923234527</t>
  </si>
  <si>
    <t>0.20133453200000001</t>
  </si>
  <si>
    <t>5.2375427270621167E-2</t>
  </si>
  <si>
    <t>129.69361388323102</t>
  </si>
  <si>
    <t>1053.6737911152059</t>
  </si>
  <si>
    <t>1358.2452040056594</t>
  </si>
  <si>
    <t>2362.3292439923239</t>
  </si>
  <si>
    <t>3537.3671806537805</t>
  </si>
  <si>
    <t>3681.6739384251368</t>
  </si>
  <si>
    <t>3096.7449211687003</t>
  </si>
  <si>
    <t>0.11501323399999999</t>
  </si>
  <si>
    <t>6.7055080207719539E-2</t>
  </si>
  <si>
    <t>14.325792131876451</t>
  </si>
  <si>
    <t>622.12524928838809</t>
  </si>
  <si>
    <t>306.103791283573</t>
  </si>
  <si>
    <t>288.58397678513984</t>
  </si>
  <si>
    <t>271.83717006739846</t>
  </si>
  <si>
    <t>250.56816478972246</t>
  </si>
  <si>
    <t>40.357068123202509</t>
  </si>
  <si>
    <t>0.19120865399999998</t>
  </si>
  <si>
    <t>5.9521342044585271E-2</t>
  </si>
  <si>
    <t>252.6432149474407</t>
  </si>
  <si>
    <t>637.9716635317202</t>
  </si>
  <si>
    <t>443.82611068226879</t>
  </si>
  <si>
    <t>383.15409807415949</t>
  </si>
  <si>
    <t>360.9649258512884</t>
  </si>
  <si>
    <t>243.05514422257264</t>
  </si>
  <si>
    <t>320.43132937752932</t>
  </si>
  <si>
    <t>Aluminium production</t>
  </si>
  <si>
    <t>4.4718317637495804E-6</t>
  </si>
  <si>
    <t>37.434790437905164</t>
  </si>
  <si>
    <t>176.42174602681408</t>
  </si>
  <si>
    <t>166.18041010106049</t>
  </si>
  <si>
    <t>156.58392165062287</t>
  </si>
  <si>
    <t>147.49440950768337</t>
  </si>
  <si>
    <t>138.97668575604371</t>
  </si>
  <si>
    <t>157.0823937635696</t>
  </si>
  <si>
    <t>0.42696716999999806</t>
  </si>
  <si>
    <t>11622.741398730075</t>
  </si>
  <si>
    <t>719.6498957224818</t>
  </si>
  <si>
    <t>5534.1730153435692</t>
  </si>
  <si>
    <t>2869.490519434486</t>
  </si>
  <si>
    <t>2682.6756559081568</t>
  </si>
  <si>
    <t>2643.3582768241954</t>
  </si>
  <si>
    <t>2482.1039564292737</t>
  </si>
  <si>
    <t>3616.1736126519322</t>
  </si>
  <si>
    <t>0.63376618200005097</t>
  </si>
  <si>
    <t>11192.65301944929</t>
  </si>
  <si>
    <t>750.08458684598008</t>
  </si>
  <si>
    <t>5700.5392460768444</t>
  </si>
  <si>
    <t>2877.5785094617763</t>
  </si>
  <si>
    <t>2706.1378010723952</t>
  </si>
  <si>
    <t>3736.2377242450475</t>
  </si>
  <si>
    <t>2549.4438095899613</t>
  </si>
  <si>
    <t>3902.2404776912635</t>
  </si>
  <si>
    <t>0.42673373400003484</t>
  </si>
  <si>
    <t>5444.9686385335408</t>
  </si>
  <si>
    <t>572.9373952696991</t>
  </si>
  <si>
    <t>3732.2396777373224</t>
  </si>
  <si>
    <t>2677.0269222121028</t>
  </si>
  <si>
    <t>2268.0875160260466</t>
  </si>
  <si>
    <t>2363.2783419302023</t>
  </si>
  <si>
    <t>2243.3578275050213</t>
  </si>
  <si>
    <t>3886.5224273366389</t>
  </si>
  <si>
    <t>0.20499708600007513</t>
  </si>
  <si>
    <t>11022.524007820857</t>
  </si>
  <si>
    <t>1033.1472542809429</t>
  </si>
  <si>
    <t>5092.7776410396664</t>
  </si>
  <si>
    <t>3368.2730596793776</t>
  </si>
  <si>
    <t>2741.0506998838691</t>
  </si>
  <si>
    <t>2766.657441106187</t>
  </si>
  <si>
    <t>2551.2341133780951</t>
  </si>
  <si>
    <t>2637.4457211092395</t>
  </si>
  <si>
    <t>0.36476557599999715</t>
  </si>
  <si>
    <t>11446.839770360393</t>
  </si>
  <si>
    <t>2004.9926687686968</t>
  </si>
  <si>
    <t>2066.280499265371</t>
  </si>
  <si>
    <t>2926.6085930599365</t>
  </si>
  <si>
    <t>3041.4214649357577</t>
  </si>
  <si>
    <t>3041.4748287922985</t>
  </si>
  <si>
    <t>2831.9558466735411</t>
  </si>
  <si>
    <t>2359.016961479625</t>
  </si>
  <si>
    <t>20.92610845106643</t>
  </si>
  <si>
    <t>-2655.9338960323848</t>
  </si>
  <si>
    <t>-5427.9868465943991</t>
  </si>
  <si>
    <t>-23363.085377712487</t>
  </si>
  <si>
    <t>-10938.91256037283</t>
  </si>
  <si>
    <t>-10204.104646034302</t>
  </si>
  <si>
    <t>-4744.4817750245038</t>
  </si>
  <si>
    <t>-3611.8618242821053</t>
  </si>
  <si>
    <t>-3268.7479751009837</t>
  </si>
  <si>
    <t>18.505993472448317</t>
  </si>
  <si>
    <t>-2570.5630658223572</t>
  </si>
  <si>
    <t>-5125.5487519727594</t>
  </si>
  <si>
    <t>-23112.414213551227</t>
  </si>
  <si>
    <t>-10941.27992220773</t>
  </si>
  <si>
    <t>-10239.364547222705</t>
  </si>
  <si>
    <t>-4746.2510386906961</t>
  </si>
  <si>
    <t>-3610.6808704519021</t>
  </si>
  <si>
    <t>-3397.0738479229349</t>
  </si>
  <si>
    <t>22.533682683825223</t>
  </si>
  <si>
    <t>-2885.2456789508406</t>
  </si>
  <si>
    <t>-5642.6337962524649</t>
  </si>
  <si>
    <t>-23445.751156140759</t>
  </si>
  <si>
    <t>-10824.502579901577</t>
  </si>
  <si>
    <t>-10114.364755231072</t>
  </si>
  <si>
    <t>-4743.1988069285144</t>
  </si>
  <si>
    <t>-3612.24040762194</t>
  </si>
  <si>
    <t>-3269.8209707147453</t>
  </si>
  <si>
    <t>64.606030075262169</t>
  </si>
  <si>
    <t>-2699.4400201484455</t>
  </si>
  <si>
    <t>-5464.7523512058724</t>
  </si>
  <si>
    <t>-23532.472285709708</t>
  </si>
  <si>
    <t>-10732.360585868893</t>
  </si>
  <si>
    <t>-9963.441003735501</t>
  </si>
  <si>
    <t>-4605.1902132347395</t>
  </si>
  <si>
    <t>-3443.5230773350631</t>
  </si>
  <si>
    <t>-3023.1690223819933</t>
  </si>
  <si>
    <t>43.546315310592611</t>
  </si>
  <si>
    <t>-2713.7011796257921</t>
  </si>
  <si>
    <t>-5507.0287623602144</t>
  </si>
  <si>
    <t>-23435.44649162994</t>
  </si>
  <si>
    <t>-10698.37273899195</t>
  </si>
  <si>
    <t>-10051.319456885027</t>
  </si>
  <si>
    <t>-4728.9592324682108</t>
  </si>
  <si>
    <t>-3641.678656019867</t>
  </si>
  <si>
    <t>-3284.0673731858415</t>
  </si>
  <si>
    <t>Natural gas &amp; transmission</t>
  </si>
  <si>
    <t>-893.05630611181982</t>
  </si>
  <si>
    <t>2699.0730404324941</t>
  </si>
  <si>
    <t>-978.54453398599492</t>
  </si>
  <si>
    <t>2713.6971173610768</t>
  </si>
  <si>
    <t>-1468.3368962109889</t>
  </si>
  <si>
    <t>-4598.7708877584755</t>
  </si>
  <si>
    <t>-9274.973053381811</t>
  </si>
  <si>
    <t>-8805.5205005604876</t>
  </si>
  <si>
    <t>-8701.4059022362035</t>
  </si>
  <si>
    <t>-722.99021178031103</t>
  </si>
  <si>
    <t>959.06718966662731</t>
  </si>
  <si>
    <t>-1516.3547671165118</t>
  </si>
  <si>
    <t>-1315.72787104024</t>
  </si>
  <si>
    <t>-3702.5560488511765</t>
  </si>
  <si>
    <t>-7427.3531025040838</t>
  </si>
  <si>
    <t>-13237.26296058417</t>
  </si>
  <si>
    <t>-10749.983734040756</t>
  </si>
  <si>
    <t>-12627.965771056281</t>
  </si>
  <si>
    <t>-947.52862432064308</t>
  </si>
  <si>
    <t>4116.9284971299994</t>
  </si>
  <si>
    <t>898.35739426281521</t>
  </si>
  <si>
    <t>11779.811363954366</t>
  </si>
  <si>
    <t>6663.3239139572233</t>
  </si>
  <si>
    <t>768.79414475395106</t>
  </si>
  <si>
    <t>2253.1248815699137</t>
  </si>
  <si>
    <t>812.02332705679964</t>
  </si>
  <si>
    <t>-483.86286772366202</t>
  </si>
  <si>
    <t>-863.23735932012175</t>
  </si>
  <si>
    <t>1440.6708940549483</t>
  </si>
  <si>
    <t>-1206.0739594013778</t>
  </si>
  <si>
    <t>1374.0049198171669</t>
  </si>
  <si>
    <t>-2075.0566775567668</t>
  </si>
  <si>
    <t>-7492.7717278169794</t>
  </si>
  <si>
    <t>-10099.931944425936</t>
  </si>
  <si>
    <t>-8621.2728082639278</t>
  </si>
  <si>
    <t>-6453.3609343723983</t>
  </si>
  <si>
    <t>-916.56695918715525</t>
  </si>
  <si>
    <t>2879.3892183519874</t>
  </si>
  <si>
    <t>381.37890543463629</t>
  </si>
  <si>
    <t>3595.1616176426232</t>
  </si>
  <si>
    <t>-408.8013805976351</t>
  </si>
  <si>
    <t>-3207.888591105163</t>
  </si>
  <si>
    <t>-7245.4998039630091</t>
  </si>
  <si>
    <t>-6923.9806961316299</t>
  </si>
  <si>
    <t>-5819.4185262604242</t>
  </si>
  <si>
    <t>5.8375201833271663E-4</t>
  </si>
  <si>
    <t>2.5904899979936287E-2</t>
  </si>
  <si>
    <t>4.7341625195176158E-2</t>
  </si>
  <si>
    <t>5.4085889520719577E-2</t>
  </si>
  <si>
    <t>4.1282760214508205E-3</t>
  </si>
  <si>
    <t>3.5365688863685232E-3</t>
  </si>
  <si>
    <t>1.8260426919471143E-3</t>
  </si>
  <si>
    <t>1.545279932974164E-2</t>
  </si>
  <si>
    <t>2.2818474894492621E-4</t>
  </si>
  <si>
    <t>2.8065425608699651E-2</t>
  </si>
  <si>
    <t>5.2221157090105393E-2</t>
  </si>
  <si>
    <t>5.6355709493975219E-2</t>
  </si>
  <si>
    <t>4.1437036601621423E-3</t>
  </si>
  <si>
    <t>3.7941996322176695E-3</t>
  </si>
  <si>
    <t>-1.933146110878081E-3</t>
  </si>
  <si>
    <t>1.6848723037106696E-2</t>
  </si>
  <si>
    <t>0.8080608637750295</t>
  </si>
  <si>
    <t>-0.59664851868488944</t>
  </si>
  <si>
    <t>3.1788959268238548</t>
  </si>
  <si>
    <t>-0.15853426741373686</t>
  </si>
  <si>
    <t>-1.8001161398300989</t>
  </si>
  <si>
    <t>1.9811329301690341</t>
  </si>
  <si>
    <t>1.6234238455735195</t>
  </si>
  <si>
    <t>0.91524748547014056</t>
  </si>
  <si>
    <t>-4.2472010117658378E-4</t>
  </si>
  <si>
    <t>-0.4825156240292896</t>
  </si>
  <si>
    <t>-0.84137786986751251</t>
  </si>
  <si>
    <t>-0.96955139969136639</t>
  </si>
  <si>
    <t>-5.8679076859714935E-2</t>
  </si>
  <si>
    <t>-1.6086736383464143E-2</t>
  </si>
  <si>
    <t>-2.2722881675261021E-2</t>
  </si>
  <si>
    <t>-0.23230232739511056</t>
  </si>
  <si>
    <t>2.567219591929622E-3</t>
  </si>
  <si>
    <t>1.0686408515792421E-2</t>
  </si>
  <si>
    <t>2.0860663722805779E-2</t>
  </si>
  <si>
    <t>2.6757204280493628E-2</t>
  </si>
  <si>
    <t>4.1750726522994074E-3</t>
  </si>
  <si>
    <t>1.3643411226928772E-2</t>
  </si>
  <si>
    <t>8.2236032958124886E-3</t>
  </si>
  <si>
    <t>1.7262295730249125E-2</t>
  </si>
  <si>
    <t>-7.5524582781428068E-2</t>
  </si>
  <si>
    <t>6012.2271610565485</t>
  </si>
  <si>
    <t>40854.000355267788</t>
  </si>
  <si>
    <t>93943.685412725434</t>
  </si>
  <si>
    <t>132969.32124547404</t>
  </si>
  <si>
    <t>177059.03259527014</t>
  </si>
  <si>
    <t>156900.08007356984</t>
  </si>
  <si>
    <t>203004.03287566866</t>
  </si>
  <si>
    <t>-2.8385540868615826E-2</t>
  </si>
  <si>
    <t>17335.286149773434</t>
  </si>
  <si>
    <t>62337.944081986927</t>
  </si>
  <si>
    <t>98204.724398905368</t>
  </si>
  <si>
    <t>140038.06344378967</t>
  </si>
  <si>
    <t>196220.47121146109</t>
  </si>
  <si>
    <t>168543.07855699817</t>
  </si>
  <si>
    <t>213581.00983053746</t>
  </si>
  <si>
    <t>-9.7164462727900525E-2</t>
  </si>
  <si>
    <t>2113.6738179604013</t>
  </si>
  <si>
    <t>7712.3279013353822</t>
  </si>
  <si>
    <t>13344.183506784939</t>
  </si>
  <si>
    <t>31286.294290647656</t>
  </si>
  <si>
    <t>43460.650200173746</t>
  </si>
  <si>
    <t>59680.741273094405</t>
  </si>
  <si>
    <t>77885.541851923044</t>
  </si>
  <si>
    <t>1.1615773478338851</t>
  </si>
  <si>
    <t>10116.470340958698</t>
  </si>
  <si>
    <t>51229.889578455615</t>
  </si>
  <si>
    <t>119592.61354432949</t>
  </si>
  <si>
    <t>164932.36255656608</t>
  </si>
  <si>
    <t>191504.7424004105</t>
  </si>
  <si>
    <t>156765.97919849149</t>
  </si>
  <si>
    <t>189597.99822813304</t>
  </si>
  <si>
    <t>0.3622076468615576</t>
  </si>
  <si>
    <t>3176.7140313139389</t>
  </si>
  <si>
    <t>22965.378415783627</t>
  </si>
  <si>
    <t>46062.869613720344</t>
  </si>
  <si>
    <t>69205.133622877896</t>
  </si>
  <si>
    <t>102436.29526877402</t>
  </si>
  <si>
    <t>84546.240676969755</t>
  </si>
  <si>
    <t>120546.22452192116</t>
  </si>
  <si>
    <t>6.2109073550893007E-3</t>
  </si>
  <si>
    <t>560.58931159354086</t>
  </si>
  <si>
    <t>6406.3899315004473</t>
  </si>
  <si>
    <t>16251.225297969149</t>
  </si>
  <si>
    <t>24906.970611132467</t>
  </si>
  <si>
    <t>34186.401848994887</t>
  </si>
  <si>
    <t>36418.210714620887</t>
  </si>
  <si>
    <t>40681.600966904574</t>
  </si>
  <si>
    <t>7.7569296216582319E-3</t>
  </si>
  <si>
    <t>562.31682522130245</t>
  </si>
  <si>
    <t>10163.883454696997</t>
  </si>
  <si>
    <t>19397.581237118124</t>
  </si>
  <si>
    <t>28869.216356327765</t>
  </si>
  <si>
    <t>37436.615368494742</t>
  </si>
  <si>
    <t>40252.891030681429</t>
  </si>
  <si>
    <t>43700.691630217741</t>
  </si>
  <si>
    <t>2.8193275941084525E-3</t>
  </si>
  <si>
    <t>476.9378726678641</t>
  </si>
  <si>
    <t>2864.5458227765403</t>
  </si>
  <si>
    <t>4686.2123421859078</t>
  </si>
  <si>
    <t>7323.6099397353037</t>
  </si>
  <si>
    <t>11486.467929706132</t>
  </si>
  <si>
    <t>15428.183198518336</t>
  </si>
  <si>
    <t>19468.460238720949</t>
  </si>
  <si>
    <t>0.15533558775843362</t>
  </si>
  <si>
    <t>620.13954608442236</t>
  </si>
  <si>
    <t>8213.5460497259737</t>
  </si>
  <si>
    <t>21046.755647482798</t>
  </si>
  <si>
    <t>31729.114143165276</t>
  </si>
  <si>
    <t>39638.902049917124</t>
  </si>
  <si>
    <t>40397.425360040783</t>
  </si>
  <si>
    <t>42195.888163099189</t>
  </si>
  <si>
    <t>4.5961166010109356E-2</t>
  </si>
  <si>
    <t>693.88868774060802</t>
  </si>
  <si>
    <t>2707.3706260601775</t>
  </si>
  <si>
    <t>7928.770535407396</t>
  </si>
  <si>
    <t>12343.660733437468</t>
  </si>
  <si>
    <t>18236.718503946435</t>
  </si>
  <si>
    <t>19329.64495155332</t>
  </si>
  <si>
    <t>22660.572660941692</t>
  </si>
  <si>
    <t>2.0107748040000004</t>
  </si>
  <si>
    <t>5.5986300145926898E-2</t>
  </si>
  <si>
    <t>1089.3698758065395</t>
  </si>
  <si>
    <t>17392.049277379185</t>
  </si>
  <si>
    <t>20128.263746941713</t>
  </si>
  <si>
    <t>24819.975808912241</t>
  </si>
  <si>
    <t>34480.050647811149</t>
  </si>
  <si>
    <t>42468.73189986925</t>
  </si>
  <si>
    <t>52963.708646435494</t>
  </si>
  <si>
    <t>0.99870261599999999</t>
  </si>
  <si>
    <t>-0.65684108641092132</t>
  </si>
  <si>
    <t>950.60444550392424</t>
  </si>
  <si>
    <t>14017.583937043093</t>
  </si>
  <si>
    <t>16833.279203396527</t>
  </si>
  <si>
    <t>24672.358468705239</t>
  </si>
  <si>
    <t>48829.095962988205</t>
  </si>
  <si>
    <t>47032.987970433751</t>
  </si>
  <si>
    <t>59429.536662113838</t>
  </si>
  <si>
    <t>1.6606949879999999</t>
  </si>
  <si>
    <t>2.7271839324257613E-2</t>
  </si>
  <si>
    <t>1585.7999371820033</t>
  </si>
  <si>
    <t>14805.788895735826</t>
  </si>
  <si>
    <t>22860.757121857179</t>
  </si>
  <si>
    <t>18917.580570364618</t>
  </si>
  <si>
    <t>19859.288474039371</t>
  </si>
  <si>
    <t>26116.255914713012</t>
  </si>
  <si>
    <t>36809.00137969893</t>
  </si>
  <si>
    <t>55.099800875999996</t>
  </si>
  <si>
    <t>22.377819764832687</t>
  </si>
  <si>
    <t>1002.0998558182358</t>
  </si>
  <si>
    <t>14149.143564786544</t>
  </si>
  <si>
    <t>19642.052455148794</t>
  </si>
  <si>
    <t>28491.442372284157</t>
  </si>
  <si>
    <t>47073.909616609359</t>
  </si>
  <si>
    <t>46214.66668722115</t>
  </si>
  <si>
    <t>56115.101205583465</t>
  </si>
  <si>
    <t>26.888724360000001</t>
  </si>
  <si>
    <t>11.286248304710007</t>
  </si>
  <si>
    <t>2116.4470697891411</t>
  </si>
  <si>
    <t>7448.8726485886964</t>
  </si>
  <si>
    <t>12466.584737424</t>
  </si>
  <si>
    <t>11555.080887060727</t>
  </si>
  <si>
    <t>16620.948978195724</t>
  </si>
  <si>
    <t>20233.802071286696</t>
  </si>
  <si>
    <t>31727.345640568106</t>
  </si>
  <si>
    <t>1.2708799999022399E-2</t>
  </si>
  <si>
    <t>1.2090106677749499E-2</t>
  </si>
  <si>
    <t>4.4962480070239481</t>
  </si>
  <si>
    <t>8274.6062498004994</t>
  </si>
  <si>
    <t>30254.205217483839</t>
  </si>
  <si>
    <t>48937.62808761638</t>
  </si>
  <si>
    <t>74631.054086387696</t>
  </si>
  <si>
    <t>85685.559361055173</t>
  </si>
  <si>
    <t>110075.86164406604</t>
  </si>
  <si>
    <t>6.8917333328032005E-3</t>
  </si>
  <si>
    <t>1.1844161845677961E-2</t>
  </si>
  <si>
    <t>8.6293119501967031</t>
  </si>
  <si>
    <t>17063.099039436027</t>
  </si>
  <si>
    <t>34642.275277987974</t>
  </si>
  <si>
    <t>54147.045798338891</t>
  </si>
  <si>
    <t>82131.494336711519</t>
  </si>
  <si>
    <t>92802.3177224393</t>
  </si>
  <si>
    <t>116684.77792703388</t>
  </si>
  <si>
    <t>1.07709333325048E-2</t>
  </si>
  <si>
    <t>-4.8333714019650727E-3</t>
  </si>
  <si>
    <t>3.5609268723786505</t>
  </si>
  <si>
    <t>127.10808300647999</t>
  </si>
  <si>
    <t>1259.8896288002093</t>
  </si>
  <si>
    <t>8341.2520186758993</t>
  </si>
  <si>
    <t>17288.123224073723</t>
  </si>
  <si>
    <t>28368.857995456532</t>
  </si>
  <si>
    <t>39350.666045764541</t>
  </si>
  <si>
    <t>0.35634213330592246</t>
  </si>
  <si>
    <t>0.76721546015691855</t>
  </si>
  <si>
    <t>3.6218203654276127</t>
  </si>
  <si>
    <t>12268.672396222191</t>
  </si>
  <si>
    <t>39512.726801735633</t>
  </si>
  <si>
    <t>62422.021538626235</t>
  </si>
  <si>
    <t>84785.456470006611</t>
  </si>
  <si>
    <t>93775.322135009468</t>
  </si>
  <si>
    <t>112464.09788916148</t>
  </si>
  <si>
    <t>0.15933146665441039</t>
  </si>
  <si>
    <t>0.31446846352777391</t>
  </si>
  <si>
    <t>6.9903440236767196</t>
  </si>
  <si>
    <t>4649.7155059403631</t>
  </si>
  <si>
    <t>13816.818095812925</t>
  </si>
  <si>
    <t>24726.03078602345</t>
  </si>
  <si>
    <t>41181.576839951864</t>
  </si>
  <si>
    <t>45814.653246163485</t>
  </si>
  <si>
    <t>61823.812626684085</t>
  </si>
  <si>
    <t>4.2792915005900651</t>
  </si>
  <si>
    <t>0.18195562147326555</t>
  </si>
  <si>
    <t>9.0845008595588244</t>
  </si>
  <si>
    <t>11625.387304746291</t>
  </si>
  <si>
    <t>37485.613234860706</t>
  </si>
  <si>
    <t>37057.331343188467</t>
  </si>
  <si>
    <t>43373.839779613532</t>
  </si>
  <si>
    <t>27402.18493386083</t>
  </si>
  <si>
    <t>42229.774497121063</t>
  </si>
  <si>
    <t>3.3242392022443052</t>
  </si>
  <si>
    <t>-4.7523689490392082E-3</t>
  </si>
  <si>
    <t>13.180122555547914</t>
  </si>
  <si>
    <t>28933.245305734763</t>
  </si>
  <si>
    <t>40530.50393828797</t>
  </si>
  <si>
    <t>41145.478627922756</t>
  </si>
  <si>
    <t>42100.854439885712</t>
  </si>
  <si>
    <t>29262.71408639025</t>
  </si>
  <si>
    <t>41033.840254939467</t>
  </si>
  <si>
    <t>3.8709801516225149</t>
  </si>
  <si>
    <t>7.4264168918429088E-2</t>
  </si>
  <si>
    <t>5.6127341270939706</t>
  </si>
  <si>
    <t>804.54207418537021</t>
  </si>
  <si>
    <t>1693.4421414418678</t>
  </si>
  <si>
    <t>9464.9729750489842</t>
  </si>
  <si>
    <t>14858.847057412308</t>
  </si>
  <si>
    <t>21336.802556248975</t>
  </si>
  <si>
    <t>21161.353945214774</t>
  </si>
  <si>
    <t>64.725439888403727</t>
  </si>
  <si>
    <t>6.1380754477831854</t>
  </si>
  <si>
    <t>35.218632429686082</t>
  </si>
  <si>
    <t>18107.303805199332</t>
  </si>
  <si>
    <t>50506.237315682592</t>
  </si>
  <si>
    <t>47368.441738151967</t>
  </si>
  <si>
    <t>41430.795106135149</t>
  </si>
  <si>
    <t>24692.254953858934</t>
  </si>
  <si>
    <t>37311.332644361064</t>
  </si>
  <si>
    <t>32.176181261565738</t>
  </si>
  <si>
    <t>2.8883806577516231</t>
  </si>
  <si>
    <t>37.275036916939719</t>
  </si>
  <si>
    <t>4197.7801726231473</t>
  </si>
  <si>
    <t>10414.359180655068</t>
  </si>
  <si>
    <t>15259.428496569399</t>
  </si>
  <si>
    <t>25436.912865847509</t>
  </si>
  <si>
    <t>12552.649847389122</t>
  </si>
  <si>
    <t>26967.433335947069</t>
  </si>
  <si>
    <t>-0.14233541528104771</t>
  </si>
  <si>
    <t>121.52951872602409</t>
  </si>
  <si>
    <t>14671.803486031044</t>
  </si>
  <si>
    <t>12891.075350048544</t>
  </si>
  <si>
    <t>5980.0819585895606</t>
  </si>
  <si>
    <t>5943.5571530427105</t>
  </si>
  <si>
    <t>5942.7311553631225</t>
  </si>
  <si>
    <t>5922.6560741672074</t>
  </si>
  <si>
    <t>-6.5311317277726308E-2</t>
  </si>
  <si>
    <t>159.83198468142146</t>
  </si>
  <si>
    <t>33620.466952374467</t>
  </si>
  <si>
    <t>8581.7482328249625</t>
  </si>
  <si>
    <t>8407.2218290623296</t>
  </si>
  <si>
    <t>9802.2621932310685</t>
  </si>
  <si>
    <t>10174.576041626195</t>
  </si>
  <si>
    <t>9074.7880796877016</t>
  </si>
  <si>
    <t>-0.98177151065032431</t>
  </si>
  <si>
    <t>6.0022674777165168</t>
  </si>
  <si>
    <t>4625.4765071036672</t>
  </si>
  <si>
    <t>6187.2194938227358</t>
  </si>
  <si>
    <t>12867.585258357552</t>
  </si>
  <si>
    <t>16308.794836310542</t>
  </si>
  <si>
    <t>19360.649100629151</t>
  </si>
  <si>
    <t>20841.650392830765</t>
  </si>
  <si>
    <t>13.561608031086152</t>
  </si>
  <si>
    <t>322.2795655023682</t>
  </si>
  <si>
    <t>28978.94403454609</t>
  </si>
  <si>
    <t>10309.476793191383</t>
  </si>
  <si>
    <t>8012.0734812518185</t>
  </si>
  <si>
    <t>7984.6829828143909</t>
  </si>
  <si>
    <t>7967.2001319501533</t>
  </si>
  <si>
    <t>7918.1028807099328</t>
  </si>
  <si>
    <t>8.4362985668274</t>
  </si>
  <si>
    <t>1216.495172809525</t>
  </si>
  <si>
    <t>9522.2127000050605</t>
  </si>
  <si>
    <t>2689.9814396249085</t>
  </si>
  <si>
    <t>2606.1815273019715</t>
  </si>
  <si>
    <t>2589.961978286794</t>
  </si>
  <si>
    <t>2588.7650371216082</t>
  </si>
  <si>
    <t>2417.8131425000679</t>
  </si>
  <si>
    <t>7.5528720000000009E-5</t>
  </si>
  <si>
    <t>0.10585573251187734</t>
  </si>
  <si>
    <t>3.9813126055428395E-2</t>
  </si>
  <si>
    <t>2.4505213527332689E-2</t>
  </si>
  <si>
    <t>4.6500732658886976E-2</t>
  </si>
  <si>
    <t>4.8891412112214726E-2</t>
  </si>
  <si>
    <t>2.841792079283926</t>
  </si>
  <si>
    <t>1.0955341087566968</t>
  </si>
  <si>
    <t>1.1786143073557227</t>
  </si>
  <si>
    <t>0.15135147813700842</t>
  </si>
  <si>
    <t>5.5731049341495899E-2</t>
  </si>
  <si>
    <t>69.12683031296622</t>
  </si>
  <si>
    <t>138.69247565268691</t>
  </si>
  <si>
    <t>1061.209157187157</t>
  </si>
  <si>
    <t>9147.0531370629506</t>
  </si>
  <si>
    <t>3006.8732214373763</t>
  </si>
  <si>
    <t>2832.7851254571119</t>
  </si>
  <si>
    <t>5.1545331730711783E-2</t>
  </si>
  <si>
    <t>1.9768417278255918E-2</t>
  </si>
  <si>
    <t>6.8992101051740598E-3</t>
  </si>
  <si>
    <t>6.7507726062514071E-3</t>
  </si>
  <si>
    <t>4.3671586462725905E-2</t>
  </si>
  <si>
    <t>3.6223835358776511E-2</t>
  </si>
  <si>
    <t>0.13082469071842348</t>
  </si>
  <si>
    <t>7.7734750527850005E-2</t>
  </si>
  <si>
    <t>4.9093667999999995E-3</t>
  </si>
  <si>
    <t>1.3874395299119886</t>
  </si>
  <si>
    <t>0.57346560007748959</t>
  </si>
  <si>
    <t>1.2963806789391563</t>
  </si>
  <si>
    <t>2.4896443361607523</t>
  </si>
  <si>
    <t>529.14274996793779</t>
  </si>
  <si>
    <t>5562.9425013564341</t>
  </si>
  <si>
    <t>1793.2163819884786</t>
  </si>
  <si>
    <t>1690.0808609180617</t>
  </si>
  <si>
    <t>1.8126892800000003E-3</t>
  </si>
  <si>
    <t>0.49171600754103506</t>
  </si>
  <si>
    <t>0.17370005540318006</t>
  </si>
  <si>
    <t>0.18168453678180618</t>
  </si>
  <si>
    <t>0.22674906356432942</t>
  </si>
  <si>
    <t>0.60974126643709936</t>
  </si>
  <si>
    <t>4.9334875148653445</t>
  </si>
  <si>
    <t>1.9888702484826135</t>
  </si>
  <si>
    <t>2.6214815407275753</t>
  </si>
  <si>
    <t>-1.2716597233479324E-2</t>
  </si>
  <si>
    <t>-1.3343418162622408E-2</t>
  </si>
  <si>
    <t>-1.8535404489991199E-2</t>
  </si>
  <si>
    <t>-3.7764943510638652E-2</t>
  </si>
  <si>
    <t>-5.8066153386896718E-2</t>
  </si>
  <si>
    <t>-6.2064746789527662E-2</t>
  </si>
  <si>
    <t>-4.5813886531730894E-2</t>
  </si>
  <si>
    <t>-2.0873102920849568E-2</t>
  </si>
  <si>
    <t>-1.9428213332095191E-2</t>
  </si>
  <si>
    <t>-2.4191339765875224E-2</t>
  </si>
  <si>
    <t>-4.4319003726786037E-2</t>
  </si>
  <si>
    <t>-6.4759140538600768E-2</t>
  </si>
  <si>
    <t>-6.9045536878790795E-2</t>
  </si>
  <si>
    <t>-5.2288449776174938E-2</t>
  </si>
  <si>
    <t>-7.017013792642747E-2</t>
  </si>
  <si>
    <t>-5.1416825414260944E-2</t>
  </si>
  <si>
    <t>-5.6533931488420383E-2</t>
  </si>
  <si>
    <t>-7.9086478754600509E-2</t>
  </si>
  <si>
    <t>-0.10304177834536019</t>
  </si>
  <si>
    <t>-0.11260790217713235</t>
  </si>
  <si>
    <t>-0.10276280353233108</t>
  </si>
  <si>
    <t>0.79456489616038761</t>
  </si>
  <si>
    <t>0.63005212721547388</t>
  </si>
  <si>
    <t>0.7439872348269132</t>
  </si>
  <si>
    <t>1.0303860469274253</t>
  </si>
  <si>
    <t>1.2915658324254427</t>
  </si>
  <si>
    <t>1.3565292581968196</t>
  </si>
  <si>
    <t>1.1626726995642025</t>
  </si>
  <si>
    <t>0.15737859608565796</t>
  </si>
  <si>
    <t>9.8541342688397815E-2</t>
  </si>
  <si>
    <t>9.3042622185287666E-2</t>
  </si>
  <si>
    <t>8.5317266050144128E-2</t>
  </si>
  <si>
    <t>7.6411368430448462E-2</t>
  </si>
  <si>
    <t>9.0298342599608006E-2</t>
  </si>
  <si>
    <t>0.12376222232602008</t>
  </si>
  <si>
    <t>0.57708283356280365</t>
  </si>
  <si>
    <t>0.72526333766271434</t>
  </si>
  <si>
    <t>1.3784138529369971</t>
  </si>
  <si>
    <t>1.5217411761354827</t>
  </si>
  <si>
    <t>69.396651953692839</t>
  </si>
  <si>
    <t>89.735714937132059</t>
  </si>
  <si>
    <t>110.03059776375997</t>
  </si>
  <si>
    <t>0.59765308011803342</t>
  </si>
  <si>
    <t>7.2435225703316055</t>
  </si>
  <si>
    <t>8.9393387523565124</t>
  </si>
  <si>
    <t>27.163922895680422</t>
  </si>
  <si>
    <t>33.143953622115824</t>
  </si>
  <si>
    <t>17.329478531325659</t>
  </si>
  <si>
    <t>17.274532014708669</t>
  </si>
  <si>
    <t>0.46694619728078601</t>
  </si>
  <si>
    <t>1031.9708563201689</t>
  </si>
  <si>
    <t>2355.151466367513</t>
  </si>
  <si>
    <t>6117.6003352962198</t>
  </si>
  <si>
    <t>15007.33902509122</t>
  </si>
  <si>
    <t>18763.814447212113</t>
  </si>
  <si>
    <t>22518.589872285997</t>
  </si>
  <si>
    <t>3.2117838241487071</t>
  </si>
  <si>
    <t>4.9526670043626417</t>
  </si>
  <si>
    <t>14.216109025986929</t>
  </si>
  <si>
    <t>55.28293689165163</t>
  </si>
  <si>
    <t>68.25657161369098</t>
  </si>
  <si>
    <t>37.272156091403865</t>
  </si>
  <si>
    <t>36.172706547005028</t>
  </si>
  <si>
    <t>3.944791064259844</t>
  </si>
  <si>
    <t>4.7010624831266385</t>
  </si>
  <si>
    <t>4.7502898128376643</t>
  </si>
  <si>
    <t>4.8006750245853951</t>
  </si>
  <si>
    <t>5.6336312734355571</t>
  </si>
  <si>
    <t>7.1894657266595345</t>
  </si>
  <si>
    <t>7.9550821500478461</t>
  </si>
  <si>
    <t>-1.4053282052859344E-6</t>
  </si>
  <si>
    <t>0.16411582746109632</t>
  </si>
  <si>
    <t>330.90684054382558</t>
  </si>
  <si>
    <t>14.04919762803266</t>
  </si>
  <si>
    <t>5.7716013009478919</t>
  </si>
  <si>
    <t>1.6857077337156607</t>
  </si>
  <si>
    <t>1.6903552894451743</t>
  </si>
  <si>
    <t>8.9308158554162311</t>
  </si>
  <si>
    <t>-1.5614757836510392E-6</t>
  </si>
  <si>
    <t>-5.9908954652052966E-3</t>
  </si>
  <si>
    <t>-6.0035399727712989E-3</t>
  </si>
  <si>
    <t>-1.832762881124779E-3</t>
  </si>
  <si>
    <t>-1.5250558301656239E-3</t>
  </si>
  <si>
    <t>-1.5610481764407526E-3</t>
  </si>
  <si>
    <t>-1.5182202168156798E-3</t>
  </si>
  <si>
    <t>-1.9062521803081122E-3</t>
  </si>
  <si>
    <t>0.2380924351104946</t>
  </si>
  <si>
    <t>856.06368658243468</t>
  </si>
  <si>
    <t>984.92687721486561</t>
  </si>
  <si>
    <t>481.27294570065533</t>
  </si>
  <si>
    <t>156.13379614147499</t>
  </si>
  <si>
    <t>206.06079526574487</t>
  </si>
  <si>
    <t>909.47901584987051</t>
  </si>
  <si>
    <t>2.6326481712356512E-5</t>
  </si>
  <si>
    <t>5.1614959447242856E-2</t>
  </si>
  <si>
    <t>159.08071507033264</t>
  </si>
  <si>
    <t>0.71392846832641732</t>
  </si>
  <si>
    <t>1.1689854393784707</t>
  </si>
  <si>
    <t>0.30284815842859431</t>
  </si>
  <si>
    <t>1.0953231946599218</t>
  </si>
  <si>
    <t>0.45122644817696983</t>
  </si>
  <si>
    <t>-3.435246724032258E-7</t>
  </si>
  <si>
    <t>95.402018160473574</t>
  </si>
  <si>
    <t>275.84121232707912</t>
  </si>
  <si>
    <t>28.828396426921532</t>
  </si>
  <si>
    <t>17.053961344964602</t>
  </si>
  <si>
    <t>5.1683864182200239</t>
  </si>
  <si>
    <t>7.0046601073200856</t>
  </si>
  <si>
    <t>24.351344224989749</t>
  </si>
  <si>
    <t>-3.2773807535507998E-3</t>
  </si>
  <si>
    <t>2.6614762742558447</t>
  </si>
  <si>
    <t>5136.5809226317833</t>
  </si>
  <si>
    <t>8604.9017566988296</t>
  </si>
  <si>
    <t>9634.2578332106623</t>
  </si>
  <si>
    <t>12551.085563764511</t>
  </si>
  <si>
    <t>10455.106108071795</t>
  </si>
  <si>
    <t>16922.71078209149</t>
  </si>
  <si>
    <t>-3.332844120149352E-3</t>
  </si>
  <si>
    <t>2.6766889600528994</t>
  </si>
  <si>
    <t>5264.1802835385388</t>
  </si>
  <si>
    <t>8660.6340968625173</t>
  </si>
  <si>
    <t>10839.429776407094</t>
  </si>
  <si>
    <t>13584.29451451995</t>
  </si>
  <si>
    <t>11078.807482505812</t>
  </si>
  <si>
    <t>16363.373092351807</t>
  </si>
  <si>
    <t>-3.7752905218787101E-3</t>
  </si>
  <si>
    <t>2.6597240399362487</t>
  </si>
  <si>
    <t>6437.3802742014732</t>
  </si>
  <si>
    <t>8639.6245882063631</t>
  </si>
  <si>
    <t>7632.4091140851961</t>
  </si>
  <si>
    <t>7190.9287458201688</t>
  </si>
  <si>
    <t>8691.5801439085553</t>
  </si>
  <si>
    <t>17555.717941013401</t>
  </si>
  <si>
    <t>1.6665481131805833E-2</t>
  </si>
  <si>
    <t>1.2656725988243325</t>
  </si>
  <si>
    <t>5130.4915571425936</t>
  </si>
  <si>
    <t>9907.284738828992</t>
  </si>
  <si>
    <t>12807.855595324498</t>
  </si>
  <si>
    <t>13261.658261584744</t>
  </si>
  <si>
    <t>10402.367489252301</t>
  </si>
  <si>
    <t>14851.899509791821</t>
  </si>
  <si>
    <t>4.5542987163765501E-3</t>
  </si>
  <si>
    <t>2.6299271046316308</t>
  </si>
  <si>
    <t>7.3325198307625943</t>
  </si>
  <si>
    <t>185.03245662730924</t>
  </si>
  <si>
    <t>482.74824166512462</t>
  </si>
  <si>
    <t>2605.4842954285905</t>
  </si>
  <si>
    <t>1113.0803921291217</t>
  </si>
  <si>
    <t>3942.6882548491267</t>
  </si>
  <si>
    <t>Direct reduced iron</t>
  </si>
  <si>
    <t>1.4751785130967501E-5</t>
  </si>
  <si>
    <t>5088.9733007221694</t>
  </si>
  <si>
    <t>26061.4814030823</t>
  </si>
  <si>
    <t>34446.108874189304</t>
  </si>
  <si>
    <t>41720.095802721597</t>
  </si>
  <si>
    <t>48050.324591945995</t>
  </si>
  <si>
    <t>53507.470659615596</t>
  </si>
  <si>
    <t>60179.405661338395</t>
  </si>
  <si>
    <t>3.2731999999999998E-5</t>
  </si>
  <si>
    <t>1.6770904111305598E-4</t>
  </si>
  <si>
    <t>2.9400211791622288</t>
  </si>
  <si>
    <t>5905.2501195718723</t>
  </si>
  <si>
    <t>2879.8793129568739</t>
  </si>
  <si>
    <t>2713.1361718485182</t>
  </si>
  <si>
    <t>2556.0475653361596</t>
  </si>
  <si>
    <t>2406.924590327053</t>
  </si>
  <si>
    <t>4338.89516597697</t>
  </si>
  <si>
    <t>-4.4422000000000003E-5</t>
  </si>
  <si>
    <t>-9.2665048556760007E-5</t>
  </si>
  <si>
    <t>-3.9170695024593897E-3</t>
  </si>
  <si>
    <t>-6.0372446181070202E-3</t>
  </si>
  <si>
    <t>-7.866470527944338E-3</t>
  </si>
  <si>
    <t>-8.2672248013138262E-3</t>
  </si>
  <si>
    <t>-8.3071578257445707E-3</t>
  </si>
  <si>
    <t>-7.4011934406300311E-3</t>
  </si>
  <si>
    <t>-4.9441687625143282E-3</t>
  </si>
  <si>
    <t>3.9745999999999995E-5</t>
  </si>
  <si>
    <t>6.3277151803205989E-5</t>
  </si>
  <si>
    <t>4.034684298853449</t>
  </si>
  <si>
    <t>14936.1851171087</t>
  </si>
  <si>
    <t>24330.585618429272</t>
  </si>
  <si>
    <t>22023.182964156254</t>
  </si>
  <si>
    <t>18355.679275414208</t>
  </si>
  <si>
    <t>18574.467073401102</t>
  </si>
  <si>
    <t>34831.384725643074</t>
  </si>
  <si>
    <t>6.1489400000000005E-4</t>
  </si>
  <si>
    <t>1.3839858505685222E-3</t>
  </si>
  <si>
    <t>0.40523125237132157</t>
  </si>
  <si>
    <t>2839.4853625087271</t>
  </si>
  <si>
    <t>1384.6031110512213</t>
  </si>
  <si>
    <t>1304.4444617544377</t>
  </si>
  <si>
    <t>1228.9101679781643</t>
  </si>
  <si>
    <t>1157.5992234404262</t>
  </si>
  <si>
    <t>486.03999456436054</t>
  </si>
  <si>
    <t>2.5016600000000002E-4</t>
  </si>
  <si>
    <t>8.5632076612006793E-4</t>
  </si>
  <si>
    <t>1703.7779250926403</t>
  </si>
  <si>
    <t>5469.3721916213372</t>
  </si>
  <si>
    <t>3044.2982128108783</t>
  </si>
  <si>
    <t>2868.047380613787</t>
  </si>
  <si>
    <t>2701.9838577499436</t>
  </si>
  <si>
    <t>1891.1551327201687</t>
  </si>
  <si>
    <t>3953.9901509366973</t>
  </si>
  <si>
    <t>696.16767682924706</t>
  </si>
  <si>
    <t>3936.7430316052296</t>
  </si>
  <si>
    <t>6799.2355691474804</t>
  </si>
  <si>
    <t>9317.5275123792508</t>
  </si>
  <si>
    <t>11520.97201043673</t>
  </si>
  <si>
    <t>13438.441927701751</t>
  </si>
  <si>
    <t>15094.859347306709</t>
  </si>
  <si>
    <t>7.9492000000000004E-5</t>
  </si>
  <si>
    <t>9.3304437705526502E-3</t>
  </si>
  <si>
    <t>-1.7290527942752678E-2</t>
  </si>
  <si>
    <t>8407.267468157128</t>
  </si>
  <si>
    <t>6718.2502531030677</t>
  </si>
  <si>
    <t>6587.0506396916153</t>
  </si>
  <si>
    <t>5724.9523219091361</t>
  </si>
  <si>
    <t>5567.5837233514112</t>
  </si>
  <si>
    <t>4542.4805534870893</t>
  </si>
  <si>
    <t>3.2540200004896184E-4</t>
  </si>
  <si>
    <t>1.3088094434118323E-2</t>
  </si>
  <si>
    <t>-1.7395687596062446E-2</t>
  </si>
  <si>
    <t>8275.6700649319773</t>
  </si>
  <si>
    <t>6706.6974787301251</t>
  </si>
  <si>
    <t>6493.4815744771995</t>
  </si>
  <si>
    <t>6120.3887735997514</t>
  </si>
  <si>
    <t>5150.7775529833989</t>
  </si>
  <si>
    <t>4527.6877199067294</t>
  </si>
  <si>
    <t>2.6227600004896179E-4</t>
  </si>
  <si>
    <t>5.869800265121794E-3</t>
  </si>
  <si>
    <t>0.10986564858267203</t>
  </si>
  <si>
    <t>8017.410483792677</t>
  </si>
  <si>
    <t>6792.4780550341975</t>
  </si>
  <si>
    <t>6708.2719379431546</t>
  </si>
  <si>
    <t>6512.2110775573692</t>
  </si>
  <si>
    <t>6467.83883970227</t>
  </si>
  <si>
    <t>4618.2809696344621</t>
  </si>
  <si>
    <t>1.4788340001267017E-3</t>
  </si>
  <si>
    <t>0.1146386477244844</t>
  </si>
  <si>
    <t>0.44862509392558664</t>
  </si>
  <si>
    <t>8105.5898212399488</t>
  </si>
  <si>
    <t>6203.386326894275</t>
  </si>
  <si>
    <t>5607.9593886035718</t>
  </si>
  <si>
    <t>5190.5831374265317</t>
  </si>
  <si>
    <t>4533.4048967581011</t>
  </si>
  <si>
    <t>4751.0673377952508</t>
  </si>
  <si>
    <t>8.542380001412722E-4</t>
  </si>
  <si>
    <t>5.7909139329321201E-2</t>
  </si>
  <si>
    <t>-209.2169868559304</t>
  </si>
  <si>
    <t>-243.56649577432157</t>
  </si>
  <si>
    <t>11918.857768590067</t>
  </si>
  <si>
    <t>6853.245299199184</t>
  </si>
  <si>
    <t>5962.0409731191248</t>
  </si>
  <si>
    <t>5819.8537109266181</t>
  </si>
  <si>
    <t>4910.8668430914031</t>
  </si>
  <si>
    <t>0.7171653399024096</t>
  </si>
  <si>
    <t>-0.15064715393925138</t>
  </si>
  <si>
    <t>-1.0528477880614768</t>
  </si>
  <si>
    <t>-5440.040258966962</t>
  </si>
  <si>
    <t>-12217.886615646801</t>
  </si>
  <si>
    <t>-18779.298297328303</t>
  </si>
  <si>
    <t>-23316.95610035782</t>
  </si>
  <si>
    <t>-30151.637695782614</t>
  </si>
  <si>
    <t>-33225.062345809369</t>
  </si>
  <si>
    <t>0.39462773990691924</t>
  </si>
  <si>
    <t>-0.17441548423030895</t>
  </si>
  <si>
    <t>-1.7745767834778905</t>
  </si>
  <si>
    <t>-5519.4749265974642</t>
  </si>
  <si>
    <t>-12313.780376655102</t>
  </si>
  <si>
    <t>-18387.558142413047</t>
  </si>
  <si>
    <t>-20992.993998694521</t>
  </si>
  <si>
    <t>-27853.485606242706</t>
  </si>
  <si>
    <t>-33227.097486844905</t>
  </si>
  <si>
    <t>0.62712197985366591</t>
  </si>
  <si>
    <t>-0.16606412214991056</t>
  </si>
  <si>
    <t>-0.81006961294155011</t>
  </si>
  <si>
    <t>-5654.8680788953243</t>
  </si>
  <si>
    <t>-12387.586523803955</t>
  </si>
  <si>
    <t>-19131.507263323256</t>
  </si>
  <si>
    <t>-25792.317660793866</t>
  </si>
  <si>
    <t>-32514.789945985598</t>
  </si>
  <si>
    <t>-33225.613513770826</t>
  </si>
  <si>
    <t>16.621361419893393</t>
  </si>
  <si>
    <t>3.5112581617670067</t>
  </si>
  <si>
    <t>8.3402399229321631</t>
  </si>
  <si>
    <t>-5598.675420800766</t>
  </si>
  <si>
    <t>-10948.516305868869</t>
  </si>
  <si>
    <t>-16361.301281812823</t>
  </si>
  <si>
    <t>-19665.896005113904</t>
  </si>
  <si>
    <t>-26537.052120706121</t>
  </si>
  <si>
    <t>-33213.877448528481</t>
  </si>
  <si>
    <t>8.37546907996723</t>
  </si>
  <si>
    <t>0.4339748489346803</t>
  </si>
  <si>
    <t>-120.48818171429801</t>
  </si>
  <si>
    <t>-5508.4474400631698</t>
  </si>
  <si>
    <t>-11854.669203484775</t>
  </si>
  <si>
    <t>-18484.996886931127</t>
  </si>
  <si>
    <t>-24379.674772906194</t>
  </si>
  <si>
    <t>-31181.809777246563</t>
  </si>
  <si>
    <t>-33219.13360973783</t>
  </si>
  <si>
    <t>-13.820224517007039</t>
  </si>
  <si>
    <t>-45.926695433234897</t>
  </si>
  <si>
    <t>-1346.8379926405896</t>
  </si>
  <si>
    <t>1618.9299528654331</t>
  </si>
  <si>
    <t>839.701021012909</t>
  </si>
  <si>
    <t>-2341.9821992387019</t>
  </si>
  <si>
    <t>-10365.315328611354</t>
  </si>
  <si>
    <t>-10126.653518004006</t>
  </si>
  <si>
    <t>-17422.056542832684</t>
  </si>
  <si>
    <t>-15.732071737934646</t>
  </si>
  <si>
    <t>-91.875275930332919</t>
  </si>
  <si>
    <t>-1335.782884618133</t>
  </si>
  <si>
    <t>-3549.8557423646812</t>
  </si>
  <si>
    <t>-3343.8125637115372</t>
  </si>
  <si>
    <t>-5511.8629281954154</t>
  </si>
  <si>
    <t>-15751.065024397123</t>
  </si>
  <si>
    <t>-15503.408498258843</t>
  </si>
  <si>
    <t>-20191.953123159903</t>
  </si>
  <si>
    <t>-12.050419624327269</t>
  </si>
  <si>
    <t>27.469156605207164</t>
  </si>
  <si>
    <t>-1112.2317949989163</t>
  </si>
  <si>
    <t>13855.304993745507</t>
  </si>
  <si>
    <t>22588.820113759979</t>
  </si>
  <si>
    <t>26958.666544663087</t>
  </si>
  <si>
    <t>28041.942494298317</t>
  </si>
  <si>
    <t>30909.855083513688</t>
  </si>
  <si>
    <t>28072.614335912618</t>
  </si>
  <si>
    <t>-9.5992131447437146</t>
  </si>
  <si>
    <t>-80.397836847657672</t>
  </si>
  <si>
    <t>-1390.0645721145841</t>
  </si>
  <si>
    <t>-549.09269000679831</t>
  </si>
  <si>
    <t>-7989.843825502754</t>
  </si>
  <si>
    <t>-11707.535565185552</t>
  </si>
  <si>
    <t>-20264.159435318383</t>
  </si>
  <si>
    <t>-19651.993445507542</t>
  </si>
  <si>
    <t>-20017.620154756332</t>
  </si>
  <si>
    <t>-14.1395486271233</t>
  </si>
  <si>
    <t>-6.4220329707068018</t>
  </si>
  <si>
    <t>-1785.3158953180828</t>
  </si>
  <si>
    <t>1057.6237458207165</t>
  </si>
  <si>
    <t>-766.73470619177579</t>
  </si>
  <si>
    <t>-3205.5774661383025</t>
  </si>
  <si>
    <t>-8430.8431755778674</t>
  </si>
  <si>
    <t>-8148.3512170656231</t>
  </si>
  <si>
    <t>-17094.954267248457</t>
  </si>
  <si>
    <t>8.0810743555499995E-6</t>
  </si>
  <si>
    <t>7.0861918044599994E-6</t>
  </si>
  <si>
    <t>-2.15485961183914E-4</t>
  </si>
  <si>
    <t>-4.60884522165248E-4</t>
  </si>
  <si>
    <t>-6.5147703155808007E-4</t>
  </si>
  <si>
    <t>-6.2177612772628798E-4</t>
  </si>
  <si>
    <t>-4.9339798182057592E-4</t>
  </si>
  <si>
    <t>-1.5194549266898396E-4</t>
  </si>
  <si>
    <t>8.0810743555499978E-6</t>
  </si>
  <si>
    <t>2.9184239073840003E-5</t>
  </si>
  <si>
    <t>-2.11537729076456E-4</t>
  </si>
  <si>
    <t>-4.7165430116864E-4</t>
  </si>
  <si>
    <t>-6.6565406005632006E-4</t>
  </si>
  <si>
    <t>-6.1397655858280796E-4</t>
  </si>
  <si>
    <t>-4.8778781642920793E-4</t>
  </si>
  <si>
    <t>-1.6925428488189599E-4</t>
  </si>
  <si>
    <t>2.2098047269379997E-5</t>
  </si>
  <si>
    <t>-2.1483147612454199E-4</t>
  </si>
  <si>
    <t>-4.7130515036979202E-4</t>
  </si>
  <si>
    <t>-6.6801108021023996E-4</t>
  </si>
  <si>
    <t>-6.1797883516286403E-4</t>
  </si>
  <si>
    <t>-4.7797039044115204E-4</t>
  </si>
  <si>
    <t>-1.3954541345009998E-4</t>
  </si>
  <si>
    <t>2.0202685888875E-4</t>
  </si>
  <si>
    <t>3.3714973614654001E-4</t>
  </si>
  <si>
    <t>3.9928511165127217E-3</t>
  </si>
  <si>
    <t>7.9701785445109759E-3</t>
  </si>
  <si>
    <t>1.1118645353045759E-2</t>
  </si>
  <si>
    <t>1.0899235677874465E-2</t>
  </si>
  <si>
    <t>9.3840839617465449E-3</t>
  </si>
  <si>
    <t>5.6999890966986716E-3</t>
  </si>
  <si>
    <t>8.0810743555500002E-5</t>
  </si>
  <si>
    <t>1.3211922871674001E-4</t>
  </si>
  <si>
    <t>9.8599193930319973E-6</t>
  </si>
  <si>
    <t>-5.8701075693567983E-5</t>
  </si>
  <si>
    <t>-9.5222551813920015E-5</t>
  </si>
  <si>
    <t>-3.9421624730508008E-5</t>
  </si>
  <si>
    <t>1.0946437245619201E-4</t>
  </si>
  <si>
    <t>5.7692024587400407E-4</t>
  </si>
  <si>
    <t>Manufacturing</t>
  </si>
  <si>
    <t>626.71022765149132</t>
  </si>
  <si>
    <t>708.65887453401592</t>
  </si>
  <si>
    <t>216.92515725919532</t>
  </si>
  <si>
    <t>6143.8699811905299</t>
  </si>
  <si>
    <t>2551.866716522924</t>
  </si>
  <si>
    <t>3297.4081088079029</t>
  </si>
  <si>
    <t>2855.2861384945586</t>
  </si>
  <si>
    <t>1552.5199361711138</t>
  </si>
  <si>
    <t>1483.0504009328067</t>
  </si>
  <si>
    <t>454.32134729552922</t>
  </si>
  <si>
    <t>3370.7364375633647</t>
  </si>
  <si>
    <t>2814.3428408132877</t>
  </si>
  <si>
    <t>21094.402353588041</t>
  </si>
  <si>
    <t>11383.927489302405</t>
  </si>
  <si>
    <t>9227.6369018857713</t>
  </si>
  <si>
    <t>5886.6666847105862</t>
  </si>
  <si>
    <t>996.72982604987851</t>
  </si>
  <si>
    <t>1984.7038483485319</t>
  </si>
  <si>
    <t>488.1641119264475</t>
  </si>
  <si>
    <t>2997.0875339248487</t>
  </si>
  <si>
    <t>3137.7836938569044</t>
  </si>
  <si>
    <t>10629.921827591192</t>
  </si>
  <si>
    <t>11353.356436015683</t>
  </si>
  <si>
    <t>6794.4331066667401</t>
  </si>
  <si>
    <t>2371.794094998952</t>
  </si>
  <si>
    <t>984.97218094224456</t>
  </si>
  <si>
    <t>2263.4915410064659</t>
  </si>
  <si>
    <t>444.05149811552974</t>
  </si>
  <si>
    <t>3069.0293951650447</t>
  </si>
  <si>
    <t>2382.2524004931965</t>
  </si>
  <si>
    <t>30139.464576677281</t>
  </si>
  <si>
    <t>31838.705784750793</t>
  </si>
  <si>
    <t>24457.765969809367</t>
  </si>
  <si>
    <t>27321.775029292316</t>
  </si>
  <si>
    <t>5637.1457341539317</t>
  </si>
  <si>
    <t>4764.4988570278874</t>
  </si>
  <si>
    <t>474.61601509675677</t>
  </si>
  <si>
    <t>3010.3290914748591</t>
  </si>
  <si>
    <t>6767.758493023377</t>
  </si>
  <si>
    <t>31256.824843763214</t>
  </si>
  <si>
    <t>13067.790381196481</t>
  </si>
  <si>
    <t>1235.2661319594267</t>
  </si>
  <si>
    <t>3212.0352694287985</t>
  </si>
  <si>
    <t>1743.2746630688082</t>
  </si>
  <si>
    <t>4357.8994874244527</t>
  </si>
  <si>
    <t>455.99575743596017</t>
  </si>
  <si>
    <t>3472.9632804676285</t>
  </si>
  <si>
    <t>3189.3591016874011</t>
  </si>
  <si>
    <t>16861.083925324085</t>
  </si>
  <si>
    <t>12134.646839517649</t>
  </si>
  <si>
    <t>9701.5552505482101</t>
  </si>
  <si>
    <t>8404.7356248487431</t>
  </si>
  <si>
    <t>1822.2364662698706</t>
  </si>
  <si>
    <t>2620.2728591511091</t>
  </si>
  <si>
    <t>Construction &amp; Installation</t>
  </si>
  <si>
    <t>1178.5457438208925</t>
  </si>
  <si>
    <t>9722.7170513577421</t>
  </si>
  <si>
    <t>7561.3547181074164</t>
  </si>
  <si>
    <t>18910.063303512339</t>
  </si>
  <si>
    <t>10404.348338719992</t>
  </si>
  <si>
    <t>17986.987441881021</t>
  </si>
  <si>
    <t>12953.520174219173</t>
  </si>
  <si>
    <t>16719.243047321921</t>
  </si>
  <si>
    <t>13038.323670731921</t>
  </si>
  <si>
    <t>2245.9765789575381</t>
  </si>
  <si>
    <t>30993.994671345205</t>
  </si>
  <si>
    <t>36689.206268904338</t>
  </si>
  <si>
    <t>68631.374313939712</t>
  </si>
  <si>
    <t>33907.603052684222</t>
  </si>
  <si>
    <t>32838.091035489269</t>
  </si>
  <si>
    <t>24952.988610306395</t>
  </si>
  <si>
    <t>21149.319702231944</t>
  </si>
  <si>
    <t>26734.335171577794</t>
  </si>
  <si>
    <t>2057.2248349181987</t>
  </si>
  <si>
    <t>32546.556652381718</t>
  </si>
  <si>
    <t>36282.986529427377</t>
  </si>
  <si>
    <t>57378.440191833513</t>
  </si>
  <si>
    <t>36683.121109000254</t>
  </si>
  <si>
    <t>30170.260591810173</t>
  </si>
  <si>
    <t>28884.0934481603</t>
  </si>
  <si>
    <t>18594.840557663872</t>
  </si>
  <si>
    <t>27174.956076861952</t>
  </si>
  <si>
    <t>2303.9647907666013</t>
  </si>
  <si>
    <t>26417.493083412261</t>
  </si>
  <si>
    <t>31332.378448222076</t>
  </si>
  <si>
    <t>63205.16488412804</t>
  </si>
  <si>
    <t>65365.917125928514</t>
  </si>
  <si>
    <t>95326.134209162061</t>
  </si>
  <si>
    <t>61664.311881613976</t>
  </si>
  <si>
    <t>36976.272099198934</t>
  </si>
  <si>
    <t>164861.72576114853</t>
  </si>
  <si>
    <t>2408.9512321542907</t>
  </si>
  <si>
    <t>30924.407737978858</t>
  </si>
  <si>
    <t>42849.922857491103</t>
  </si>
  <si>
    <t>80289.90549029487</t>
  </si>
  <si>
    <t>31386.624539787186</t>
  </si>
  <si>
    <t>15469.475194169887</t>
  </si>
  <si>
    <t>20722.584685607297</t>
  </si>
  <si>
    <t>25470.17345842424</t>
  </si>
  <si>
    <t>30161.810501167995</t>
  </si>
  <si>
    <t>2366.4392086093912</t>
  </si>
  <si>
    <t>32621.393514169449</t>
  </si>
  <si>
    <t>35242.654635236897</t>
  </si>
  <si>
    <t>66342.165465483529</t>
  </si>
  <si>
    <t>46405.914384137752</t>
  </si>
  <si>
    <t>41006.590265261671</t>
  </si>
  <si>
    <t>32787.688281858209</t>
  </si>
  <si>
    <t>25401.772120336955</t>
  </si>
  <si>
    <t>34464.523748804488</t>
  </si>
  <si>
    <t>Production</t>
  </si>
  <si>
    <t>9858.787937576777</t>
  </si>
  <si>
    <t>9137.0422507616313</t>
  </si>
  <si>
    <t>9094.5400175638479</t>
  </si>
  <si>
    <t>9402.7732940664318</t>
  </si>
  <si>
    <t>9403.1581151137052</t>
  </si>
  <si>
    <t>8879.1726694939971</t>
  </si>
  <si>
    <t>7819.0022333310008</t>
  </si>
  <si>
    <t>7529.5526686919593</t>
  </si>
  <si>
    <t>7635.5489140785103</t>
  </si>
  <si>
    <t>9989.6959379169148</t>
  </si>
  <si>
    <t>8296.0266279445987</t>
  </si>
  <si>
    <t>6748.7497470079516</t>
  </si>
  <si>
    <t>29322.162711052901</t>
  </si>
  <si>
    <t>28437.217128118649</t>
  </si>
  <si>
    <t>27373.417513298446</t>
  </si>
  <si>
    <t>26529.299222443227</t>
  </si>
  <si>
    <t>26512.509521683383</t>
  </si>
  <si>
    <t>20991.222177802218</t>
  </si>
  <si>
    <t>9990.4167083327047</t>
  </si>
  <si>
    <t>7692.5502867546084</t>
  </si>
  <si>
    <t>8373.8142696172836</t>
  </si>
  <si>
    <t>29007.663869541513</t>
  </si>
  <si>
    <t>28102.848132508076</t>
  </si>
  <si>
    <t>26858.046927682997</t>
  </si>
  <si>
    <t>26334.264462683714</t>
  </si>
  <si>
    <t>24748.199328077451</t>
  </si>
  <si>
    <t>21910.531516324994</t>
  </si>
  <si>
    <t>9988.9670733270868</t>
  </si>
  <si>
    <t>9096.0971584241397</t>
  </si>
  <si>
    <t>10079.092710985778</t>
  </si>
  <si>
    <t>28878.768717579034</t>
  </si>
  <si>
    <t>29588.531917778917</t>
  </si>
  <si>
    <t>28090.801177326433</t>
  </si>
  <si>
    <t>27541.929507166613</t>
  </si>
  <si>
    <t>27612.546064126884</t>
  </si>
  <si>
    <t>27623.61326260068</t>
  </si>
  <si>
    <t>9988.9638186369521</t>
  </si>
  <si>
    <t>8501.9369485761526</t>
  </si>
  <si>
    <t>8444.5359861655033</t>
  </si>
  <si>
    <t>27242.728416286023</t>
  </si>
  <si>
    <t>28983.775325185812</t>
  </si>
  <si>
    <t>27076.347215219554</t>
  </si>
  <si>
    <t>26538.728459218812</t>
  </si>
  <si>
    <t>26583.278579055743</t>
  </si>
  <si>
    <t>18223.813070070901</t>
  </si>
  <si>
    <t>9990.5196977773867</t>
  </si>
  <si>
    <t>6867.0277813263638</t>
  </si>
  <si>
    <t>6832.8069118588401</t>
  </si>
  <si>
    <t>13831.531543722205</t>
  </si>
  <si>
    <t>19168.020980747853</t>
  </si>
  <si>
    <t>22702.105404531118</t>
  </si>
  <si>
    <t>26038.481404612052</t>
  </si>
  <si>
    <t>26083.546577064353</t>
  </si>
  <si>
    <t>21548.418629922129</t>
  </si>
  <si>
    <t>Operations &amp; Maintenance</t>
  </si>
  <si>
    <t>44719.360728548105</t>
  </si>
  <si>
    <t>43706.926074020201</t>
  </si>
  <si>
    <t>41711.295121596748</t>
  </si>
  <si>
    <t>41978.823230670285</t>
  </si>
  <si>
    <t>42993.168312610956</t>
  </si>
  <si>
    <t>44652.299061360682</t>
  </si>
  <si>
    <t>47850.240850959941</t>
  </si>
  <si>
    <t>50403.364815721259</t>
  </si>
  <si>
    <t>51499.566888337431</t>
  </si>
  <si>
    <t>46448.957389481999</t>
  </si>
  <si>
    <t>49118.838322174583</t>
  </si>
  <si>
    <t>61756.663135765994</t>
  </si>
  <si>
    <t>127892.50570948164</t>
  </si>
  <si>
    <t>159477.35937353986</t>
  </si>
  <si>
    <t>179077.23887300579</t>
  </si>
  <si>
    <t>184264.02195755305</t>
  </si>
  <si>
    <t>176125.01430583594</t>
  </si>
  <si>
    <t>163976.04985768115</t>
  </si>
  <si>
    <t>46157.638469377707</t>
  </si>
  <si>
    <t>50432.462514400999</t>
  </si>
  <si>
    <t>61142.39512900183</t>
  </si>
  <si>
    <t>116528.01975491461</t>
  </si>
  <si>
    <t>150057.4367084204</t>
  </si>
  <si>
    <t>165315.16741559972</t>
  </si>
  <si>
    <t>183601.10385704503</t>
  </si>
  <si>
    <t>172200.1503230877</t>
  </si>
  <si>
    <t>157497.68113822347</t>
  </si>
  <si>
    <t>46537.742483768612</t>
  </si>
  <si>
    <t>50919.814363678066</t>
  </si>
  <si>
    <t>61435.16351824328</t>
  </si>
  <si>
    <t>129976.4569803593</t>
  </si>
  <si>
    <t>197689.27789787506</t>
  </si>
  <si>
    <t>249265.15322089155</t>
  </si>
  <si>
    <t>296220.85999225971</t>
  </si>
  <si>
    <t>293520.65944486915</t>
  </si>
  <si>
    <t>287709.91750235128</t>
  </si>
  <si>
    <t>46393.526323428261</t>
  </si>
  <si>
    <t>48818.931920639574</t>
  </si>
  <si>
    <t>62688.262040518239</t>
  </si>
  <si>
    <t>138847.16709131445</t>
  </si>
  <si>
    <t>161920.42060325685</t>
  </si>
  <si>
    <t>158589.28368953761</t>
  </si>
  <si>
    <t>163894.84916838998</t>
  </si>
  <si>
    <t>161855.68413796849</t>
  </si>
  <si>
    <t>153042.87607515173</t>
  </si>
  <si>
    <t>46504.373432330678</t>
  </si>
  <si>
    <t>50240.837957212323</t>
  </si>
  <si>
    <t>61880.559123069761</t>
  </si>
  <si>
    <t>107676.15508200353</t>
  </si>
  <si>
    <t>149111.94873521922</t>
  </si>
  <si>
    <t>177867.89006558759</t>
  </si>
  <si>
    <t>192555.95628558597</t>
  </si>
  <si>
    <t>188148.1323267534</t>
  </si>
  <si>
    <t>182460.89411820826</t>
  </si>
  <si>
    <t>Decommissioning</t>
  </si>
  <si>
    <t>1.1822843999999994E-2</t>
  </si>
  <si>
    <t>637.17760154246173</t>
  </si>
  <si>
    <t>887.98660112362438</t>
  </si>
  <si>
    <t>1421.2044642625613</t>
  </si>
  <si>
    <t>1300.8596840422088</t>
  </si>
  <si>
    <t>1479.2867480031337</t>
  </si>
  <si>
    <t>2529.3223609508768</t>
  </si>
  <si>
    <t>469.56243840810328</t>
  </si>
  <si>
    <t>1044.3137720453103</t>
  </si>
  <si>
    <t>6.3222360000000002E-3</t>
  </si>
  <si>
    <t>2096.0616949428008</t>
  </si>
  <si>
    <t>1413.4454336718111</t>
  </si>
  <si>
    <t>1013.2831420665469</t>
  </si>
  <si>
    <t>999.58608499670584</t>
  </si>
  <si>
    <t>1008.5806080614628</t>
  </si>
  <si>
    <t>2013.0179891738808</t>
  </si>
  <si>
    <t>1340.3765176677553</t>
  </si>
  <si>
    <t>3673.7839974932399</t>
  </si>
  <si>
    <t>6.882975999999999E-3</t>
  </si>
  <si>
    <t>1902.7487857621809</t>
  </si>
  <si>
    <t>1243.4798097474802</t>
  </si>
  <si>
    <t>1372.527401442607</t>
  </si>
  <si>
    <t>999.34817224160065</t>
  </si>
  <si>
    <t>1007.8246638977256</t>
  </si>
  <si>
    <t>2012.4378256522664</t>
  </si>
  <si>
    <t>1443.6331518240879</t>
  </si>
  <si>
    <t>4231.9634119053626</t>
  </si>
  <si>
    <t>6.7872039999999998E-3</t>
  </si>
  <si>
    <t>2533.3548703196025</t>
  </si>
  <si>
    <t>1245.4586579695151</t>
  </si>
  <si>
    <t>818.02948733029018</t>
  </si>
  <si>
    <t>841.62938763084287</t>
  </si>
  <si>
    <t>1112.8137911704218</t>
  </si>
  <si>
    <t>1998.4761423544851</t>
  </si>
  <si>
    <t>1137.496119129346</t>
  </si>
  <si>
    <t>2476.1685024728486</t>
  </si>
  <si>
    <t>0.19904656400000004</t>
  </si>
  <si>
    <t>2073.2790704170138</t>
  </si>
  <si>
    <t>1723.2122358443285</t>
  </si>
  <si>
    <t>729.51648825035102</t>
  </si>
  <si>
    <t>1001.8359447366972</t>
  </si>
  <si>
    <t>1009.8661609025311</t>
  </si>
  <si>
    <t>2013.756391432089</t>
  </si>
  <si>
    <t>1389.2133351564964</t>
  </si>
  <si>
    <t>4164.4383001619899</t>
  </si>
  <si>
    <t>2.7882804000000035E-2</t>
  </si>
  <si>
    <t>2184.7769128680156</t>
  </si>
  <si>
    <t>1396.0703841693983</t>
  </si>
  <si>
    <t>700.92967504605554</t>
  </si>
  <si>
    <t>1062.4190030329901</t>
  </si>
  <si>
    <t>1134.6722932460311</t>
  </si>
  <si>
    <t>2061.8272251877797</t>
  </si>
  <si>
    <t>1391.1312311410074</t>
  </si>
  <si>
    <t>3501.6412027020369</t>
  </si>
  <si>
    <t>1.1061457961213312</t>
  </si>
  <si>
    <t>0.87195512735398606</t>
  </si>
  <si>
    <t>291.3252212015106</t>
  </si>
  <si>
    <t>108.73318804087049</t>
  </si>
  <si>
    <t>2.9911721169113452</t>
  </si>
  <si>
    <t>3.3529117366791477</t>
  </si>
  <si>
    <t>3.9556893921941119</t>
  </si>
  <si>
    <t>3.0200248318094833</t>
  </si>
  <si>
    <t>6.2468593918388313</t>
  </si>
  <si>
    <t>1.4521327651333791</t>
  </si>
  <si>
    <t>0.91341943914525603</t>
  </si>
  <si>
    <t>242.70501177394348</t>
  </si>
  <si>
    <t>6993.8308098567823</t>
  </si>
  <si>
    <t>8513.7192192398088</t>
  </si>
  <si>
    <t>8623.9347248398371</t>
  </si>
  <si>
    <t>10821.13191595534</t>
  </si>
  <si>
    <t>7285.9512310533346</t>
  </si>
  <si>
    <t>11850.270659811498</t>
  </si>
  <si>
    <t>1.2962294428725667</t>
  </si>
  <si>
    <t>0.87129470378766627</t>
  </si>
  <si>
    <t>595.42395927052144</t>
  </si>
  <si>
    <t>8998.6174456211374</t>
  </si>
  <si>
    <t>7609.3199000495179</t>
  </si>
  <si>
    <t>9577.0453703286348</t>
  </si>
  <si>
    <t>15797.461710194224</t>
  </si>
  <si>
    <t>7544.7213230238976</t>
  </si>
  <si>
    <t>10834.34577624076</t>
  </si>
  <si>
    <t>1.4124491089594835</t>
  </si>
  <si>
    <t>0.80032980914539031</t>
  </si>
  <si>
    <t>174.54371928950255</t>
  </si>
  <si>
    <t>7941.4966771576965</t>
  </si>
  <si>
    <t>7131.9221823912976</t>
  </si>
  <si>
    <t>6271.4977193687819</t>
  </si>
  <si>
    <t>6744.1712204518644</t>
  </si>
  <si>
    <t>8255.074368097492</t>
  </si>
  <si>
    <t>15652.422284208611</t>
  </si>
  <si>
    <t>9.6817092594742782</t>
  </si>
  <si>
    <t>6.5675021223915548</t>
  </si>
  <si>
    <t>393.28747698786702</t>
  </si>
  <si>
    <t>8249.2047173540541</t>
  </si>
  <si>
    <t>9741.0952064656522</t>
  </si>
  <si>
    <t>11259.427516289426</t>
  </si>
  <si>
    <t>13342.64254392886</t>
  </si>
  <si>
    <t>6365.8724675351714</t>
  </si>
  <si>
    <t>9149.7158260993383</t>
  </si>
  <si>
    <t>5.3554666449336494</t>
  </si>
  <si>
    <t>3.234070659357795</t>
  </si>
  <si>
    <t>682.07108161518056</t>
  </si>
  <si>
    <t>3090.45457593929</t>
  </si>
  <si>
    <t>2823.2732676593473</t>
  </si>
  <si>
    <t>3619.6982557569913</t>
  </si>
  <si>
    <t>5509.5744478276974</t>
  </si>
  <si>
    <t>3003.1547569509135</t>
  </si>
  <si>
    <t>6684.5623395764051</t>
  </si>
  <si>
    <t>13.830393478582099</t>
  </si>
  <si>
    <t>4.9564451759365937</t>
  </si>
  <si>
    <t>9463.2127818199315</t>
  </si>
  <si>
    <t>4988.1092649186094</t>
  </si>
  <si>
    <t>72.042856452871746</t>
  </si>
  <si>
    <t>78.304692184742095</t>
  </si>
  <si>
    <t>99.389403285120338</t>
  </si>
  <si>
    <t>66.011694249992374</t>
  </si>
  <si>
    <t>126.39183430811912</t>
  </si>
  <si>
    <t>19.520869627466809</t>
  </si>
  <si>
    <t>4.8044424042429448</t>
  </si>
  <si>
    <t>14880.140965408376</t>
  </si>
  <si>
    <t>79196.076197451708</t>
  </si>
  <si>
    <t>130267.96099466903</t>
  </si>
  <si>
    <t>139981.14660738804</t>
  </si>
  <si>
    <t>169131.28873845719</t>
  </si>
  <si>
    <t>113435.4379932484</t>
  </si>
  <si>
    <t>158170.20347190101</t>
  </si>
  <si>
    <t>17.890979902568649</t>
  </si>
  <si>
    <t>4.4695738945035295</t>
  </si>
  <si>
    <t>23701.000176091558</t>
  </si>
  <si>
    <t>121775.12939304626</t>
  </si>
  <si>
    <t>125912.87281726974</t>
  </si>
  <si>
    <t>148776.72662111087</t>
  </si>
  <si>
    <t>189709.73381394308</t>
  </si>
  <si>
    <t>117416.80125969328</t>
  </si>
  <si>
    <t>156474.42251448039</t>
  </si>
  <si>
    <t>18.903686225406705</t>
  </si>
  <si>
    <t>4.1139464531912946</t>
  </si>
  <si>
    <t>11950.897538288093</t>
  </si>
  <si>
    <t>40929.64987834332</t>
  </si>
  <si>
    <t>40222.648064498491</t>
  </si>
  <si>
    <t>55113.099506848564</t>
  </si>
  <si>
    <t>67652.032785290256</t>
  </si>
  <si>
    <t>86062.249061516908</t>
  </si>
  <si>
    <t>109765.07720451555</t>
  </si>
  <si>
    <t>115.17737122209937</t>
  </si>
  <si>
    <t>29.544058811765012</t>
  </si>
  <si>
    <t>18272.325236486729</t>
  </si>
  <si>
    <t>100447.74037023366</t>
  </si>
  <si>
    <t>160153.09619257678</t>
  </si>
  <si>
    <t>175085.37899454171</t>
  </si>
  <si>
    <t>175807.57160406641</t>
  </si>
  <si>
    <t>97876.244050108449</t>
  </si>
  <si>
    <t>130394.30444302651</t>
  </si>
  <si>
    <t>64.053476705600005</t>
  </si>
  <si>
    <t>17.046923638549217</t>
  </si>
  <si>
    <t>17554.216348658156</t>
  </si>
  <si>
    <t>51596.164006555053</t>
  </si>
  <si>
    <t>72586.953779282121</t>
  </si>
  <si>
    <t>80871.634783703586</t>
  </si>
  <si>
    <t>111370.03327047166</t>
  </si>
  <si>
    <t>68302.197788497026</t>
  </si>
  <si>
    <t>113538.70792626819</t>
  </si>
  <si>
    <t>51923.953603781905</t>
  </si>
  <si>
    <t>51396.948109169796</t>
  </si>
  <si>
    <t>50935.798398564206</t>
  </si>
  <si>
    <t>50187.541965981742</t>
  </si>
  <si>
    <t>49607.1340805414</t>
  </si>
  <si>
    <t>49013.809451519948</t>
  </si>
  <si>
    <t>48513.524374615983</t>
  </si>
  <si>
    <t>48492.023899713589</t>
  </si>
  <si>
    <t>48489.863243430569</t>
  </si>
  <si>
    <t>51912.740400440081</t>
  </si>
  <si>
    <t>51332.699940040868</t>
  </si>
  <si>
    <t>50565.603552181878</t>
  </si>
  <si>
    <t>46946.614301851914</t>
  </si>
  <si>
    <t>39054.800956177474</t>
  </si>
  <si>
    <t>29362.178104506747</t>
  </si>
  <si>
    <t>18243.419664053359</t>
  </si>
  <si>
    <t>11414.302720515996</t>
  </si>
  <si>
    <t>2254.0698263799413</t>
  </si>
  <si>
    <t>51912.576438263241</t>
  </si>
  <si>
    <t>51341.015775789579</t>
  </si>
  <si>
    <t>50618.927231638481</t>
  </si>
  <si>
    <t>42586.978658221706</t>
  </si>
  <si>
    <t>35354.660556758223</t>
  </si>
  <si>
    <t>27141.20052912497</t>
  </si>
  <si>
    <t>15011.923158429874</t>
  </si>
  <si>
    <t>8166.6050366770669</t>
  </si>
  <si>
    <t>51912.905434572473</t>
  </si>
  <si>
    <t>51333.698591082983</t>
  </si>
  <si>
    <t>50583.783343403127</t>
  </si>
  <si>
    <t>53876.598754488296</t>
  </si>
  <si>
    <t>58498.162831464542</t>
  </si>
  <si>
    <t>56124.314889171525</t>
  </si>
  <si>
    <t>49953.245834027672</t>
  </si>
  <si>
    <t>45015.388338700504</t>
  </si>
  <si>
    <t>42571.477391534681</t>
  </si>
  <si>
    <t>51912.358138932977</t>
  </si>
  <si>
    <t>51316.69216696197</t>
  </si>
  <si>
    <t>50544.46607649955</t>
  </si>
  <si>
    <t>44851.316423964294</t>
  </si>
  <si>
    <t>34303.822047208523</t>
  </si>
  <si>
    <t>25358.094043486759</t>
  </si>
  <si>
    <t>13928.526208678173</t>
  </si>
  <si>
    <t>7251.8573695270989</t>
  </si>
  <si>
    <t>140.46994986644131</t>
  </si>
  <si>
    <t>51912.49818441939</t>
  </si>
  <si>
    <t>51347.466074816708</t>
  </si>
  <si>
    <t>53275.875427044804</t>
  </si>
  <si>
    <t>63441.182322997505</t>
  </si>
  <si>
    <t>67681.095564180432</t>
  </si>
  <si>
    <t>68473.263303445565</t>
  </si>
  <si>
    <t>67844.287016038666</t>
  </si>
  <si>
    <t>69056.730923132665</t>
  </si>
  <si>
    <t>65543.274592552494</t>
  </si>
  <si>
    <t>6680.385388184066</t>
  </si>
  <si>
    <t>6289.7985793056841</t>
  </si>
  <si>
    <t>7944.5979810830449</t>
  </si>
  <si>
    <t>8641.9994838294551</t>
  </si>
  <si>
    <t>9360.9549739687718</t>
  </si>
  <si>
    <t>8752.9436407830144</t>
  </si>
  <si>
    <t>9282.8900901056695</t>
  </si>
  <si>
    <t>8692.1866523486715</t>
  </si>
  <si>
    <t>8142.4635644628597</t>
  </si>
  <si>
    <t>6678.8044176762069</t>
  </si>
  <si>
    <t>6308.2808098902797</t>
  </si>
  <si>
    <t>9402.3822472203938</t>
  </si>
  <si>
    <t>45973.894244229647</t>
  </si>
  <si>
    <t>99001.128785604291</t>
  </si>
  <si>
    <t>152372.99004527114</t>
  </si>
  <si>
    <t>216601.5680610947</t>
  </si>
  <si>
    <t>258178.9900591606</t>
  </si>
  <si>
    <t>314233.24404714443</t>
  </si>
  <si>
    <t>6676.5442936342724</t>
  </si>
  <si>
    <t>6253.6459409478466</t>
  </si>
  <si>
    <t>11415.305672097424</t>
  </si>
  <si>
    <t>61248.915317933643</t>
  </si>
  <si>
    <t>108213.84429830294</t>
  </si>
  <si>
    <t>164154.69748097911</t>
  </si>
  <si>
    <t>246042.21441495378</t>
  </si>
  <si>
    <t>288090.65222485742</t>
  </si>
  <si>
    <t>342115.26528278471</t>
  </si>
  <si>
    <t>6680.2114802370461</t>
  </si>
  <si>
    <t>6380.3904332400616</t>
  </si>
  <si>
    <t>9011.8604278523489</t>
  </si>
  <si>
    <t>31598.003231883977</t>
  </si>
  <si>
    <t>56526.168324200175</t>
  </si>
  <si>
    <t>79330.717297948926</t>
  </si>
  <si>
    <t>106284.36364491245</t>
  </si>
  <si>
    <t>139311.11395106174</t>
  </si>
  <si>
    <t>179431.91280072372</t>
  </si>
  <si>
    <t>6708.9359987297776</t>
  </si>
  <si>
    <t>6308.0214272528447</t>
  </si>
  <si>
    <t>10147.092386545708</t>
  </si>
  <si>
    <t>53416.330089184979</t>
  </si>
  <si>
    <t>114027.95819142295</t>
  </si>
  <si>
    <t>181337.96466141904</t>
  </si>
  <si>
    <t>252622.93025604312</t>
  </si>
  <si>
    <t>287305.6616838203</t>
  </si>
  <si>
    <t>330560.47557560756</t>
  </si>
  <si>
    <t>6690.8128346490876</t>
  </si>
  <si>
    <t>6342.7559547604787</t>
  </si>
  <si>
    <t>9846.8311000747362</t>
  </si>
  <si>
    <t>28351.32083359293</t>
  </si>
  <si>
    <t>53137.245577139562</t>
  </si>
  <si>
    <t>80152.983611988544</t>
  </si>
  <si>
    <t>117724.37081046177</t>
  </si>
  <si>
    <t>138412.17681359424</t>
  </si>
  <si>
    <t>174606.95459749736</t>
  </si>
  <si>
    <t>4.7455583999999988E-2</t>
  </si>
  <si>
    <t>5.5267554905079778E-2</t>
  </si>
  <si>
    <t>0.15154341090704707</t>
  </si>
  <si>
    <t>0.17762422837417161</t>
  </si>
  <si>
    <t>0.12823214493814697</t>
  </si>
  <si>
    <t>6.8395308633409244E-2</t>
  </si>
  <si>
    <t>3.8231120987701615E-2</t>
  </si>
  <si>
    <t>0.54310052905697048</t>
  </si>
  <si>
    <t>17.016436901502718</t>
  </si>
  <si>
    <t>5.0699959999999994E-3</t>
  </si>
  <si>
    <t>4.868089870864109E-3</t>
  </si>
  <si>
    <t>1.2434317097604172E-2</t>
  </si>
  <si>
    <t>1.383278439973331E-2</t>
  </si>
  <si>
    <t>1.0463613188376419E-2</t>
  </si>
  <si>
    <t>6.6300925141888041E-3</t>
  </si>
  <si>
    <t>5.005956811547003E-3</t>
  </si>
  <si>
    <t>0.38376018762793818</t>
  </si>
  <si>
    <t>428.89031262948686</t>
  </si>
  <si>
    <t>7.7916440000000012E-3</t>
  </si>
  <si>
    <t>3.4109443592625819E-3</t>
  </si>
  <si>
    <t>2.1907840504390859E-3</t>
  </si>
  <si>
    <t>1.8353045916789303E-3</t>
  </si>
  <si>
    <t>2.1187692366171685E-3</t>
  </si>
  <si>
    <t>2.1975567825784389E-3</t>
  </si>
  <si>
    <t>4.3181607951841856E-3</t>
  </si>
  <si>
    <t>0.38611420846363631</t>
  </si>
  <si>
    <t>1184.6033011197462</t>
  </si>
  <si>
    <t>9.4626600000000012E-3</t>
  </si>
  <si>
    <t>4.4438606489960869E-3</t>
  </si>
  <si>
    <t>5.5219192931439546E-3</t>
  </si>
  <si>
    <t>4.8696778710077739E-3</t>
  </si>
  <si>
    <t>4.088307430431929E-3</t>
  </si>
  <si>
    <t>5.2266432773221865E-3</t>
  </si>
  <si>
    <t>5.3431604538869944E-3</t>
  </si>
  <si>
    <t>0.29386679301817525</t>
  </si>
  <si>
    <t>158.19429063554296</t>
  </si>
  <si>
    <t>0.38050294800000001</t>
  </si>
  <si>
    <t>0.60061013621796377</t>
  </si>
  <si>
    <t>2.7714739016078682</t>
  </si>
  <si>
    <t>3.2317930136534221</t>
  </si>
  <si>
    <t>2.2279197681986016</t>
  </si>
  <si>
    <t>1.1284815171324554</t>
  </si>
  <si>
    <t>0.51631445040052826</t>
  </si>
  <si>
    <t>4.2740851082843108</t>
  </si>
  <si>
    <t>724.91956041195715</t>
  </si>
  <si>
    <t>6.6099040000000012E-2</t>
  </si>
  <si>
    <t>2.7970127853293641E-2</t>
  </si>
  <si>
    <t>0.10809713636664162</t>
  </si>
  <si>
    <t>0.13132358784195955</t>
  </si>
  <si>
    <t>9.4120520974067104E-2</t>
  </si>
  <si>
    <t>5.4673098154846243E-2</t>
  </si>
  <si>
    <t>4.6336072144485756E-2</t>
  </si>
  <si>
    <t>1.3951526528023699</t>
  </si>
  <si>
    <t>354.45903875696496</t>
  </si>
  <si>
    <t>Bachelor degree or higher (ANZSCO 1 - 5 years relevant experience)</t>
  </si>
  <si>
    <t>21372.466376096432</t>
  </si>
  <si>
    <t>23672.643776091376</t>
  </si>
  <si>
    <t>21918.012159776117</t>
  </si>
  <si>
    <t>28181.288424884766</t>
  </si>
  <si>
    <t>24907.458415770416</t>
  </si>
  <si>
    <t>28276.906268513296</t>
  </si>
  <si>
    <t>27968.247582861608</t>
  </si>
  <si>
    <t>29527.346661176671</t>
  </si>
  <si>
    <t>28971.596051585751</t>
  </si>
  <si>
    <t>22447.488818288468</t>
  </si>
  <si>
    <t>34331.426378805692</t>
  </si>
  <si>
    <t>40509.205916479375</t>
  </si>
  <si>
    <t>92180.982663077506</t>
  </si>
  <si>
    <t>89911.470692112722</t>
  </si>
  <si>
    <t>95521.136836870661</t>
  </si>
  <si>
    <t>93534.362039451269</t>
  </si>
  <si>
    <t>88188.61584415182</t>
  </si>
  <si>
    <t>82962.895638909977</t>
  </si>
  <si>
    <t>22276.065214551509</t>
  </si>
  <si>
    <t>34875.711580601288</t>
  </si>
  <si>
    <t>40969.178509233316</t>
  </si>
  <si>
    <t>83798.51701010151</t>
  </si>
  <si>
    <t>89339.535206952991</t>
  </si>
  <si>
    <t>91003.614140972699</t>
  </si>
  <si>
    <t>97379.405795451719</t>
  </si>
  <si>
    <t>88576.327550449991</t>
  </si>
  <si>
    <t>84805.553768642014</t>
  </si>
  <si>
    <t>22499.146490552466</t>
  </si>
  <si>
    <t>34112.760637928455</t>
  </si>
  <si>
    <t>40100.836632449165</t>
  </si>
  <si>
    <t>90214.190190033754</t>
  </si>
  <si>
    <t>112093.12602360429</t>
  </si>
  <si>
    <t>134952.83408286911</t>
  </si>
  <si>
    <t>140677.08063778217</t>
  </si>
  <si>
    <t>127215.17641352866</t>
  </si>
  <si>
    <t>165500.40783190157</t>
  </si>
  <si>
    <t>22447.997591340034</t>
  </si>
  <si>
    <t>34208.661514001156</t>
  </si>
  <si>
    <t>43796.400425365209</t>
  </si>
  <si>
    <t>97377.988405684649</t>
  </si>
  <si>
    <t>85771.519306750095</t>
  </si>
  <si>
    <t>76019.160929177437</t>
  </si>
  <si>
    <t>80803.982110149067</t>
  </si>
  <si>
    <t>82040.973646139319</t>
  </si>
  <si>
    <t>77126.937285054635</t>
  </si>
  <si>
    <t>22494.340367542973</t>
  </si>
  <si>
    <t>34599.506760026954</t>
  </si>
  <si>
    <t>40115.103297467009</t>
  </si>
  <si>
    <t>74073.90557227908</t>
  </si>
  <si>
    <t>84813.323806598142</t>
  </si>
  <si>
    <t>95866.401976295485</t>
  </si>
  <si>
    <t>100215.78636437235</t>
  </si>
  <si>
    <t>94638.275957643971</t>
  </si>
  <si>
    <t>93607.341020753476</t>
  </si>
  <si>
    <t>VET (ANZSCO 2-3 - 3 years relevant experience)</t>
  </si>
  <si>
    <t>22859.703360022344</t>
  </si>
  <si>
    <t>24948.412151752618</t>
  </si>
  <si>
    <t>23263.915803801105</t>
  </si>
  <si>
    <t>28703.395091233033</t>
  </si>
  <si>
    <t>25114.551398099691</t>
  </si>
  <si>
    <t>28096.822148219104</t>
  </si>
  <si>
    <t>27249.096325339273</t>
  </si>
  <si>
    <t>28454.05296283208</t>
  </si>
  <si>
    <t>27676.631854794636</t>
  </si>
  <si>
    <t>23771.184411210736</t>
  </si>
  <si>
    <t>33953.069063691713</t>
  </si>
  <si>
    <t>39512.233005002381</t>
  </si>
  <si>
    <t>87354.336918979272</t>
  </si>
  <si>
    <t>85677.67645073196</t>
  </si>
  <si>
    <t>93784.428117429838</t>
  </si>
  <si>
    <t>92056.667923948713</t>
  </si>
  <si>
    <t>84610.106260942266</t>
  </si>
  <si>
    <t>81292.008095808211</t>
  </si>
  <si>
    <t>23620.541552307401</t>
  </si>
  <si>
    <t>34698.854851441232</t>
  </si>
  <si>
    <t>39379.049412587134</t>
  </si>
  <si>
    <t>72459.90690426933</t>
  </si>
  <si>
    <t>81129.478479595084</t>
  </si>
  <si>
    <t>83828.149089168408</t>
  </si>
  <si>
    <t>88050.211663076174</t>
  </si>
  <si>
    <t>78994.162201447878</t>
  </si>
  <si>
    <t>76042.129272400707</t>
  </si>
  <si>
    <t>23817.136828024311</t>
  </si>
  <si>
    <t>33199.441628817469</t>
  </si>
  <si>
    <t>37955.972165773645</t>
  </si>
  <si>
    <t>93003.746697900104</t>
  </si>
  <si>
    <t>126371.3203370681</t>
  </si>
  <si>
    <t>156093.96659258072</t>
  </si>
  <si>
    <t>168669.86789581116</t>
  </si>
  <si>
    <t>148868.32133644237</t>
  </si>
  <si>
    <t>185426.50315395501</t>
  </si>
  <si>
    <t>23783.455645449532</t>
  </si>
  <si>
    <t>33636.702685809425</t>
  </si>
  <si>
    <t>44607.184705560416</t>
  </si>
  <si>
    <t>104270.85642718189</t>
  </si>
  <si>
    <t>91643.440565829791</t>
  </si>
  <si>
    <t>78889.266756730023</t>
  </si>
  <si>
    <t>83017.848884681545</t>
  </si>
  <si>
    <t>82050.554408880926</t>
  </si>
  <si>
    <t>80265.869510462755</t>
  </si>
  <si>
    <t>23818.185730854158</t>
  </si>
  <si>
    <t>34806.864045411538</t>
  </si>
  <si>
    <t>39244.388107709259</t>
  </si>
  <si>
    <t>75158.398261880939</t>
  </si>
  <si>
    <t>84787.908802489124</t>
  </si>
  <si>
    <t>95041.799912105198</t>
  </si>
  <si>
    <t>98615.192170183596</t>
  </si>
  <si>
    <t>90805.140120022072</t>
  </si>
  <si>
    <t>91135.430631955838</t>
  </si>
  <si>
    <t>VET (ANZSCO 4 - 1 year relevant experience)</t>
  </si>
  <si>
    <t>9165.0875596964306</t>
  </si>
  <si>
    <t>11092.30786886565</t>
  </si>
  <si>
    <t>10521.579779305264</t>
  </si>
  <si>
    <t>14618.20793804958</t>
  </si>
  <si>
    <t>11799.535040141262</t>
  </si>
  <si>
    <t>13794.304976725896</t>
  </si>
  <si>
    <t>12997.522313141149</t>
  </si>
  <si>
    <t>12546.375268648357</t>
  </si>
  <si>
    <t>12128.775343777565</t>
  </si>
  <si>
    <t>9612.830142581548</t>
  </si>
  <si>
    <t>17174.373415496299</t>
  </si>
  <si>
    <t>19353.341907957965</t>
  </si>
  <si>
    <t>42169.489269440943</t>
  </si>
  <si>
    <t>36040.860692674236</t>
  </si>
  <si>
    <t>37133.588229889516</t>
  </si>
  <si>
    <t>35721.322268291398</t>
  </si>
  <si>
    <t>32261.853839928139</t>
  </si>
  <si>
    <t>33023.766096587831</t>
  </si>
  <si>
    <t>9539.9609676151213</t>
  </si>
  <si>
    <t>17450.411878899587</t>
  </si>
  <si>
    <t>19469.185449666824</t>
  </si>
  <si>
    <t>35393.336794477524</t>
  </si>
  <si>
    <t>34381.397886049388</t>
  </si>
  <si>
    <t>33497.879678631514</t>
  </si>
  <si>
    <t>34975.490486126015</t>
  </si>
  <si>
    <t>30182.899938195769</t>
  </si>
  <si>
    <t>31823.77717524617</t>
  </si>
  <si>
    <t>9635.4856986980631</t>
  </si>
  <si>
    <t>16508.24423125065</t>
  </si>
  <si>
    <t>18436.268951156777</t>
  </si>
  <si>
    <t>43770.571688280514</t>
  </si>
  <si>
    <t>56012.438763423175</t>
  </si>
  <si>
    <t>70390.35989043783</t>
  </si>
  <si>
    <t>70064.312181491492</t>
  </si>
  <si>
    <t>58365.325681645889</t>
  </si>
  <si>
    <t>89002.390469311285</t>
  </si>
  <si>
    <t>9707.9031729650906</t>
  </si>
  <si>
    <t>17038.27835706851</t>
  </si>
  <si>
    <t>22235.87677920947</t>
  </si>
  <si>
    <t>48295.003430418845</t>
  </si>
  <si>
    <t>36243.769797758898</t>
  </si>
  <si>
    <t>29208.408257679956</t>
  </si>
  <si>
    <t>31981.72613789979</t>
  </si>
  <si>
    <t>31891.345429807985</t>
  </si>
  <si>
    <t>33199.56979428036</t>
  </si>
  <si>
    <t>9675.6534677050895</t>
  </si>
  <si>
    <t>17574.068241889359</t>
  </si>
  <si>
    <t>19305.861682978033</t>
  </si>
  <si>
    <t>35956.850830565898</t>
  </si>
  <si>
    <t>37109.337264952133</t>
  </si>
  <si>
    <t>38435.49530671785</t>
  </si>
  <si>
    <t>38856.133407546113</t>
  </si>
  <si>
    <t>34858.664459643129</t>
  </si>
  <si>
    <t>37192.40398773893</t>
  </si>
  <si>
    <t>High school or equivalent (ANZSCO 5)</t>
  </si>
  <si>
    <t>2121.4379503817895</t>
  </si>
  <si>
    <t>3211.77345055664</t>
  </si>
  <si>
    <t>2866.9338030358399</t>
  </si>
  <si>
    <t>5185.6799395039261</t>
  </si>
  <si>
    <t>3819.2689258270661</t>
  </si>
  <si>
    <t>4960.3388299818935</t>
  </si>
  <si>
    <t>4671.4924041142913</t>
  </si>
  <si>
    <t>4984.4586649538205</t>
  </si>
  <si>
    <t>4808.838857612549</t>
  </si>
  <si>
    <t>2409.3652310117495</t>
  </si>
  <si>
    <t>6994.5703084401348</t>
  </si>
  <si>
    <t>8461.6809347926865</t>
  </si>
  <si>
    <t>22877.260905954721</t>
  </si>
  <si>
    <t>19406.066926664069</t>
  </si>
  <si>
    <t>19686.818186353088</t>
  </si>
  <si>
    <t>19046.421737491128</t>
  </si>
  <si>
    <t>18002.24178051779</t>
  </si>
  <si>
    <t>17105.824668605979</t>
  </si>
  <si>
    <t>2364.1534318892282</t>
  </si>
  <si>
    <t>7101.4960582893618</t>
  </si>
  <si>
    <t>8777.9598057637377</t>
  </si>
  <si>
    <t>20285.363534288404</t>
  </si>
  <si>
    <t>19237.89221719182</t>
  </si>
  <si>
    <t>18656.662712977115</t>
  </si>
  <si>
    <t>19442.201347536949</t>
  </si>
  <si>
    <t>17222.332160155183</t>
  </si>
  <si>
    <t>17463.512769018336</t>
  </si>
  <si>
    <t>2423.268536853881</t>
  </si>
  <si>
    <t>6836.4761362695453</t>
  </si>
  <si>
    <t>8463.51490275998</t>
  </si>
  <si>
    <t>22676.925158578273</t>
  </si>
  <si>
    <t>26590.323289357824</t>
  </si>
  <si>
    <t>31451.665079664002</t>
  </si>
  <si>
    <t>29867.155512011163</t>
  </si>
  <si>
    <t>25573.05379221098</t>
  </si>
  <si>
    <t>40561.043892664238</t>
  </si>
  <si>
    <t>2427.1046586572329</t>
  </si>
  <si>
    <t>7035.5131740563047</t>
  </si>
  <si>
    <t>10129.955635281538</t>
  </si>
  <si>
    <t>24805.775549644633</t>
  </si>
  <si>
    <t>19743.513097144591</t>
  </si>
  <si>
    <t>16713.010857821508</t>
  </si>
  <si>
    <t>17824.602662032099</t>
  </si>
  <si>
    <t>18236.97533005313</t>
  </si>
  <si>
    <t>16561.689363324676</t>
  </si>
  <si>
    <t>2428.7857463244754</t>
  </si>
  <si>
    <t>6959.7642991795747</t>
  </si>
  <si>
    <t>8306.1411524195792</t>
  </si>
  <si>
    <t>17336.268682673966</t>
  </si>
  <si>
    <t>18038.644782733372</t>
  </si>
  <si>
    <t>19592.697971431815</t>
  </si>
  <si>
    <t>20625.216115539944</t>
  </si>
  <si>
    <t>19265.580900102275</t>
  </si>
  <si>
    <t>19311.752004793827</t>
  </si>
  <si>
    <t>16857.666583907961</t>
  </si>
  <si>
    <t>16545.23944015913</t>
  </si>
  <si>
    <t>20567.349102535078</t>
  </si>
  <si>
    <t>19267.552047200879</t>
  </si>
  <si>
    <t>17961.48713467109</t>
  </si>
  <si>
    <t>17470.238283594328</t>
  </si>
  <si>
    <t>17590.513080654026</t>
  </si>
  <si>
    <t>17275.945643521543</t>
  </si>
  <si>
    <t>17021.928234469939</t>
  </si>
  <si>
    <t>16852.558611811612</t>
  </si>
  <si>
    <t>16524.420318977423</t>
  </si>
  <si>
    <t>22601.892528395809</t>
  </si>
  <si>
    <t>61233.412535877469</t>
  </si>
  <si>
    <t>100161.41496352394</t>
  </si>
  <si>
    <t>125837.05697046472</t>
  </si>
  <si>
    <t>160389.90755887947</t>
  </si>
  <si>
    <t>160786.5555346428</t>
  </si>
  <si>
    <t>196995.98429654186</t>
  </si>
  <si>
    <t>16851.031317582958</t>
  </si>
  <si>
    <t>16500.862494059747</t>
  </si>
  <si>
    <t>26350.700507920697</t>
  </si>
  <si>
    <t>79206.161461454802</t>
  </si>
  <si>
    <t>101227.23651850516</t>
  </si>
  <si>
    <t>132686.72265141821</t>
  </si>
  <si>
    <t>178867.96509976848</t>
  </si>
  <si>
    <t>172443.26318604153</t>
  </si>
  <si>
    <t>206951.71827587055</t>
  </si>
  <si>
    <t>16853.235183310073</t>
  </si>
  <si>
    <t>16560.846768235722</t>
  </si>
  <si>
    <t>21522.84097670249</t>
  </si>
  <si>
    <t>46035.327353230059</t>
  </si>
  <si>
    <t>60992.212268578573</t>
  </si>
  <si>
    <t>76931.557943052176</t>
  </si>
  <si>
    <t>92660.573214400705</t>
  </si>
  <si>
    <t>112997.65311166318</t>
  </si>
  <si>
    <t>139923.18325782116</t>
  </si>
  <si>
    <t>16885.211581697597</t>
  </si>
  <si>
    <t>16522.735389769714</t>
  </si>
  <si>
    <t>24003.563307277862</t>
  </si>
  <si>
    <t>70581.771508112201</t>
  </si>
  <si>
    <t>113421.7867841204</t>
  </si>
  <si>
    <t>148030.51042284191</t>
  </si>
  <si>
    <t>176163.4991359461</t>
  </si>
  <si>
    <t>166093.83094733066</t>
  </si>
  <si>
    <t>193176.38743270616</t>
  </si>
  <si>
    <t>16866.778068618099</t>
  </si>
  <si>
    <t>16551.398573525472</t>
  </si>
  <si>
    <t>24339.245018871028</t>
  </si>
  <si>
    <t>47336.787963687268</t>
  </si>
  <si>
    <t>66363.768426423965</t>
  </si>
  <si>
    <t>81557.719113646133</t>
  </si>
  <si>
    <t>107643.45586974648</t>
  </si>
  <si>
    <t>104407.54767869887</t>
  </si>
  <si>
    <t>132292.56691182253</t>
  </si>
  <si>
    <t>18942.426061476985</t>
  </si>
  <si>
    <t>18631.566429002061</t>
  </si>
  <si>
    <t>22093.971452631791</t>
  </si>
  <si>
    <t>20628.951601096094</t>
  </si>
  <si>
    <t>19064.753690203455</t>
  </si>
  <si>
    <t>18674.694168908874</t>
  </si>
  <si>
    <t>18714.119945404454</t>
  </si>
  <si>
    <t>18494.074885628732</t>
  </si>
  <si>
    <t>18328.957188516113</t>
  </si>
  <si>
    <t>18939.501584961865</t>
  </si>
  <si>
    <t>18617.156810074863</t>
  </si>
  <si>
    <t>24231.573555974282</t>
  </si>
  <si>
    <t>57742.318949095701</t>
  </si>
  <si>
    <t>87436.189129556558</t>
  </si>
  <si>
    <t>103971.3201330858</t>
  </si>
  <si>
    <t>129389.60838051332</t>
  </si>
  <si>
    <t>122100.9901161837</t>
  </si>
  <si>
    <t>152084.3423303809</t>
  </si>
  <si>
    <t>18938.236871640922</t>
  </si>
  <si>
    <t>18600.742070598943</t>
  </si>
  <si>
    <t>27878.305068439466</t>
  </si>
  <si>
    <t>74258.804539490506</t>
  </si>
  <si>
    <t>87424.256283980372</t>
  </si>
  <si>
    <t>110079.86881388564</t>
  </si>
  <si>
    <t>147824.60660313364</t>
  </si>
  <si>
    <t>133044.6900935533</t>
  </si>
  <si>
    <t>160647.64793917615</t>
  </si>
  <si>
    <t>18939.898371549287</t>
  </si>
  <si>
    <t>18642.320933555824</t>
  </si>
  <si>
    <t>23143.149120100639</t>
  </si>
  <si>
    <t>43803.62376993848</t>
  </si>
  <si>
    <t>52702.920104026365</t>
  </si>
  <si>
    <t>62911.731005991183</t>
  </si>
  <si>
    <t>73300.56795955186</t>
  </si>
  <si>
    <t>88046.070776850887</t>
  </si>
  <si>
    <t>110782.64744962649</t>
  </si>
  <si>
    <t>18973.901348476073</t>
  </si>
  <si>
    <t>18621.521650867322</t>
  </si>
  <si>
    <t>25621.235958449786</t>
  </si>
  <si>
    <t>66265.459680301516</t>
  </si>
  <si>
    <t>99672.165967764246</t>
  </si>
  <si>
    <t>123295.72326297873</t>
  </si>
  <si>
    <t>143156.2221679292</t>
  </si>
  <si>
    <t>125702.23838157272</t>
  </si>
  <si>
    <t>147307.2304235374</t>
  </si>
  <si>
    <t>18954.833647253243</t>
  </si>
  <si>
    <t>18638.502590508422</t>
  </si>
  <si>
    <t>26374.161549753837</t>
  </si>
  <si>
    <t>47844.662722045759</t>
  </si>
  <si>
    <t>64021.338215207077</t>
  </si>
  <si>
    <t>75880.43411156995</t>
  </si>
  <si>
    <t>97557.937135177533</t>
  </si>
  <si>
    <t>91107.714583377398</t>
  </si>
  <si>
    <t>116804.35273590898</t>
  </si>
  <si>
    <t>20217.386500039778</t>
  </si>
  <si>
    <t>19965.001574839865</t>
  </si>
  <si>
    <t>22129.991605824718</t>
  </si>
  <si>
    <t>20845.195813700848</t>
  </si>
  <si>
    <t>19462.631463528396</t>
  </si>
  <si>
    <t>19203.01621387211</t>
  </si>
  <si>
    <t>19091.535666362739</t>
  </si>
  <si>
    <t>19012.033355673149</t>
  </si>
  <si>
    <t>18975.802268046737</t>
  </si>
  <si>
    <t>20218.392624399024</t>
  </si>
  <si>
    <t>19956.702945278459</t>
  </si>
  <si>
    <t>23597.253412718685</t>
  </si>
  <si>
    <t>43627.699756004695</t>
  </si>
  <si>
    <t>62225.414694865314</t>
  </si>
  <si>
    <t>68577.867073722271</t>
  </si>
  <si>
    <t>84526.983835883599</t>
  </si>
  <si>
    <t>71421.959647150856</t>
  </si>
  <si>
    <t>91227.879002606307</t>
  </si>
  <si>
    <t>20217.354808116717</t>
  </si>
  <si>
    <t>19952.086307834135</t>
  </si>
  <si>
    <t>26017.26469361284</t>
  </si>
  <si>
    <t>57768.382576582189</t>
  </si>
  <si>
    <t>61701.473131877028</t>
  </si>
  <si>
    <t>73029.09839439104</t>
  </si>
  <si>
    <t>94138.865080723495</t>
  </si>
  <si>
    <t>77052.254504643453</t>
  </si>
  <si>
    <t>94443.292257619454</t>
  </si>
  <si>
    <t>20218.264887908324</t>
  </si>
  <si>
    <t>19964.260451424714</t>
  </si>
  <si>
    <t>22831.085895472999</t>
  </si>
  <si>
    <t>33781.553511921396</t>
  </si>
  <si>
    <t>35873.774281026403</t>
  </si>
  <si>
    <t>40446.985563713788</t>
  </si>
  <si>
    <t>44501.627054036187</t>
  </si>
  <si>
    <t>52378.340646203404</t>
  </si>
  <si>
    <t>64731.31085432892</t>
  </si>
  <si>
    <t>20268.534558822568</t>
  </si>
  <si>
    <t>19964.146144503517</t>
  </si>
  <si>
    <t>24532.124147635073</t>
  </si>
  <si>
    <t>50137.930567516712</t>
  </si>
  <si>
    <t>73233.281221809797</t>
  </si>
  <si>
    <t>82950.778627826992</t>
  </si>
  <si>
    <t>92261.114560003189</t>
  </si>
  <si>
    <t>71121.669772247755</t>
  </si>
  <si>
    <t>86510.742938478405</t>
  </si>
  <si>
    <t>20241.369968661489</t>
  </si>
  <si>
    <t>19967.322838906468</t>
  </si>
  <si>
    <t>25292.830258014583</t>
  </si>
  <si>
    <t>38590.295265327193</t>
  </si>
  <si>
    <t>47889.121437269845</t>
  </si>
  <si>
    <t>53993.793884154547</t>
  </si>
  <si>
    <t>68063.567285746147</t>
  </si>
  <si>
    <t>57824.81247779874</t>
  </si>
  <si>
    <t>76705.600025818116</t>
  </si>
  <si>
    <t>1592.3764925493883</t>
  </si>
  <si>
    <t>1558.5835847813357</t>
  </si>
  <si>
    <t>2682.5831994241362</t>
  </si>
  <si>
    <t>2108.0505264480157</t>
  </si>
  <si>
    <t>1546.4717542757339</t>
  </si>
  <si>
    <t>1513.3779946419713</t>
  </si>
  <si>
    <t>1509.3941050482213</t>
  </si>
  <si>
    <t>1489.1537722333119</t>
  </si>
  <si>
    <t>1481.478438285656</t>
  </si>
  <si>
    <t>1592.8050819277073</t>
  </si>
  <si>
    <t>1557.0972383579085</t>
  </si>
  <si>
    <t>3408.4774599208513</t>
  </si>
  <si>
    <t>13698.795193203878</t>
  </si>
  <si>
    <t>22724.142299275059</t>
  </si>
  <si>
    <t>26913.414065182515</t>
  </si>
  <si>
    <t>34253.95502763745</t>
  </si>
  <si>
    <t>30206.278776403233</t>
  </si>
  <si>
    <t>39421.029917924308</t>
  </si>
  <si>
    <t>1592.5008504056993</t>
  </si>
  <si>
    <t>1556.0752161034436</t>
  </si>
  <si>
    <t>4660.7299923681639</t>
  </si>
  <si>
    <t>19770.313449655929</t>
  </si>
  <si>
    <t>22502.82583651031</t>
  </si>
  <si>
    <t>28584.094563592873</t>
  </si>
  <si>
    <t>38840.333502783302</t>
  </si>
  <si>
    <t>32548.378899917407</t>
  </si>
  <si>
    <t>41110.498165350953</t>
  </si>
  <si>
    <t>1592.7497347605477</t>
  </si>
  <si>
    <t>1558.5779214424747</t>
  </si>
  <si>
    <t>3023.9943576099245</t>
  </si>
  <si>
    <t>8552.3651968904524</t>
  </si>
  <si>
    <t>10135.101917211934</t>
  </si>
  <si>
    <t>13312.637725273007</t>
  </si>
  <si>
    <t>16437.615193585727</t>
  </si>
  <si>
    <t>20781.212846047354</t>
  </si>
  <si>
    <t>26721.605715473201</t>
  </si>
  <si>
    <t>1607.8772336209809</t>
  </si>
  <si>
    <t>1561.9162057939564</t>
  </si>
  <si>
    <t>3886.979419276689</t>
  </si>
  <si>
    <t>16770.394644599906</t>
  </si>
  <si>
    <t>27048.007158212258</t>
  </si>
  <si>
    <t>32855.43615912208</t>
  </si>
  <si>
    <t>37427.36951180327</t>
  </si>
  <si>
    <t>30103.02913570754</t>
  </si>
  <si>
    <t>37121.471329353102</t>
  </si>
  <si>
    <t>1599.7761635276806</t>
  </si>
  <si>
    <t>1560.8309526516971</t>
  </si>
  <si>
    <t>4005.9695666121415</t>
  </si>
  <si>
    <t>10346.118461837465</t>
  </si>
  <si>
    <t>14852.647393581641</t>
  </si>
  <si>
    <t>18054.655312124094</t>
  </si>
  <si>
    <t>24525.34830389635</t>
  </si>
  <si>
    <t>21186.066571250838</t>
  </si>
  <si>
    <t>29488.335224585291</t>
  </si>
  <si>
    <t>State</t>
  </si>
  <si>
    <t>Proportion</t>
  </si>
  <si>
    <t>1.2999999999999999E-2</t>
  </si>
  <si>
    <t>2.1999999999999999E-2</t>
  </si>
  <si>
    <t>5.8999999999999997E-2</t>
  </si>
  <si>
    <t>8.5000000000000006E-2</t>
  </si>
  <si>
    <t>9.8000000000000004E-2</t>
  </si>
  <si>
    <t>9.7000000000000003E-2</t>
  </si>
  <si>
    <t>0.54400000000000004</t>
  </si>
  <si>
    <t>0.20899999999999999</t>
  </si>
  <si>
    <t>0.83899999999999997</t>
  </si>
  <si>
    <t>1.5189999999999999</t>
  </si>
  <si>
    <t>0.85099999999999998</t>
  </si>
  <si>
    <t>1.085</t>
  </si>
  <si>
    <t>0.80300000000000005</t>
  </si>
  <si>
    <t>0.93400000000000005</t>
  </si>
  <si>
    <t>0.92800000000000005</t>
  </si>
  <si>
    <t>0.81299999999999994</t>
  </si>
  <si>
    <t>0.86499999999999999</t>
  </si>
  <si>
    <t>1.046</t>
  </si>
  <si>
    <t>1.119</t>
  </si>
  <si>
    <t>1.4890000000000001</t>
  </si>
  <si>
    <t>0.997</t>
  </si>
  <si>
    <t>1.161</t>
  </si>
  <si>
    <t>0.58699999999999997</t>
  </si>
  <si>
    <t>1.095</t>
  </si>
  <si>
    <t>1.1559999999999999</t>
  </si>
  <si>
    <t>0.99299999999999999</t>
  </si>
  <si>
    <t>6.5000000000000002E-2</t>
  </si>
  <si>
    <t>Runname</t>
  </si>
  <si>
    <t xml:space="preserve">RE+E- </t>
  </si>
  <si>
    <t>E-</t>
  </si>
  <si>
    <t>ATR+CC</t>
  </si>
  <si>
    <t>Haber Bosch</t>
  </si>
  <si>
    <t>Eectrolysis</t>
  </si>
  <si>
    <t>1.2000779161731303E-3</t>
  </si>
  <si>
    <t>5.7038299640189144E-5</t>
  </si>
  <si>
    <t>4.125376505977671E-6</t>
  </si>
  <si>
    <t>8.7473282194928823E-2</t>
  </si>
  <si>
    <t>99.911265476212748</t>
  </si>
  <si>
    <t>1.6907672396176334</t>
  </si>
  <si>
    <t>16.294270028777984</t>
  </si>
  <si>
    <t>17.791249648158466</t>
  </si>
  <si>
    <t>47.410993103759012</t>
  </si>
  <si>
    <t>16.812719979686904</t>
  </si>
  <si>
    <t>16.996649438991124</t>
  </si>
  <si>
    <t>10.622931459697297</t>
  </si>
  <si>
    <t>51.894640463816316</t>
  </si>
  <si>
    <t>20.485778637495258</t>
  </si>
  <si>
    <t>20.591593878797042</t>
  </si>
  <si>
    <t>11.027443571393546</t>
  </si>
  <si>
    <t>40.673173798479674</t>
  </si>
  <si>
    <t>16.604733551227159</t>
  </si>
  <si>
    <t>11.103055200102574</t>
  </si>
  <si>
    <t>9.6983034549293912E-2</t>
  </si>
  <si>
    <t>14.933942575688791</t>
  </si>
  <si>
    <t>25.229372175633326</t>
  </si>
  <si>
    <t>44.135195149607149</t>
  </si>
  <si>
    <t>15.604507064521442</t>
  </si>
  <si>
    <t>2.0834277852494023</t>
  </si>
  <si>
    <t>3.5455178934049139</t>
  </si>
  <si>
    <t>23.387076774444409</t>
  </si>
  <si>
    <t>42.842150437060219</t>
  </si>
  <si>
    <t>28.141827109841046</t>
  </si>
  <si>
    <t>Latitude (generated)</t>
  </si>
  <si>
    <t>Longitude (generated)</t>
  </si>
  <si>
    <t>Fresh water (GL)</t>
  </si>
  <si>
    <t>-25</t>
  </si>
  <si>
    <t>84.248656558999997</t>
  </si>
  <si>
    <t>-37</t>
  </si>
  <si>
    <t>107.064603879</t>
  </si>
  <si>
    <t>147</t>
  </si>
  <si>
    <t>86.488045377000006</t>
  </si>
  <si>
    <t>6.3729694190000004</t>
  </si>
  <si>
    <t>-20</t>
  </si>
  <si>
    <t>821.14125408200005</t>
  </si>
  <si>
    <t>2.8894539269999999</t>
  </si>
  <si>
    <t>-33</t>
  </si>
  <si>
    <t>612.08312697099996</t>
  </si>
  <si>
    <t>82.545430119000002</t>
  </si>
  <si>
    <t>88.544396775999999</t>
  </si>
  <si>
    <t>104.421891559</t>
  </si>
  <si>
    <t>13.955146752999999</t>
  </si>
  <si>
    <t>802.941341513</t>
  </si>
  <si>
    <t>28.488930956000001</t>
  </si>
  <si>
    <t>150.18627963399999</t>
  </si>
  <si>
    <t>90.893160956000003</t>
  </si>
  <si>
    <t>77.691654420999996</t>
  </si>
  <si>
    <t>96.555333551999993</t>
  </si>
  <si>
    <t>9.8662270939999992</t>
  </si>
  <si>
    <t>143.00500059000001</t>
  </si>
  <si>
    <t>68.903037471000005</t>
  </si>
  <si>
    <t>150.78613680999999</t>
  </si>
  <si>
    <t>85.182030603000001</t>
  </si>
  <si>
    <t>106.987262163</t>
  </si>
  <si>
    <t>86.368796457000002</t>
  </si>
  <si>
    <t>6.3071975370000004</t>
  </si>
  <si>
    <t>820.09158769500004</t>
  </si>
  <si>
    <t>2.4352332360000002</t>
  </si>
  <si>
    <t>610.39277579099996</t>
  </si>
  <si>
    <t>103.540504232</t>
  </si>
  <si>
    <t>81.029640528000002</t>
  </si>
  <si>
    <t>92.220385512999997</t>
  </si>
  <si>
    <t>1.8993194229999999</t>
  </si>
  <si>
    <t>805.76309382600004</t>
  </si>
  <si>
    <t>24.212518230000001</t>
  </si>
  <si>
    <t>572.07844498099996</t>
  </si>
  <si>
    <t>84.972700282000005</t>
  </si>
  <si>
    <t>16.685179598000001</t>
  </si>
  <si>
    <t>87.114778190999999</t>
  </si>
  <si>
    <t>0.72756293100000002</t>
  </si>
  <si>
    <t>791.90113430500003</t>
  </si>
  <si>
    <t>19.118267370000002</t>
  </si>
  <si>
    <t>525.64242669199996</t>
  </si>
  <si>
    <t>Basin</t>
  </si>
  <si>
    <t>Adavale</t>
  </si>
  <si>
    <t>% of TDR from the '2020' along Year</t>
  </si>
  <si>
    <t>-24.7141965</t>
  </si>
  <si>
    <t>145.06391930000001</t>
  </si>
  <si>
    <t>TDR</t>
  </si>
  <si>
    <t>Amadeus</t>
  </si>
  <si>
    <t>0.75968822969169103</t>
  </si>
  <si>
    <t>0.51937645938338195</t>
  </si>
  <si>
    <t>0.48062354061661799</t>
  </si>
  <si>
    <t>0.240311770308309</t>
  </si>
  <si>
    <t>-24.604087499999999</t>
  </si>
  <si>
    <t>131.85676459999999</t>
  </si>
  <si>
    <t>542.83199999999999</t>
  </si>
  <si>
    <t>412.38308110000003</t>
  </si>
  <si>
    <t>281.9341622</t>
  </si>
  <si>
    <t>260.89783779999999</t>
  </si>
  <si>
    <t>130.4489189</t>
  </si>
  <si>
    <t>Bass/Otway</t>
  </si>
  <si>
    <t>0.96124708113061419</t>
  </si>
  <si>
    <t>0.72093531099332264</t>
  </si>
  <si>
    <t>0.48062354062345186</t>
  </si>
  <si>
    <t>0.24031177031172593</t>
  </si>
  <si>
    <t>-38.195901200000002</t>
  </si>
  <si>
    <t>142.04075570000001</t>
  </si>
  <si>
    <t>1719.8440000000001</t>
  </si>
  <si>
    <t>1653.195025</t>
  </si>
  <si>
    <t>1239.8962690000001</t>
  </si>
  <si>
    <t>826.59751259999996</t>
  </si>
  <si>
    <t>413.29875629999998</t>
  </si>
  <si>
    <t>Bonaparte/Browse</t>
  </si>
  <si>
    <t>0.77093038745799125</t>
  </si>
  <si>
    <t>0.74138096385624885</t>
  </si>
  <si>
    <t>0.48373386417858705</t>
  </si>
  <si>
    <t>0.34123968404683686</t>
  </si>
  <si>
    <t>0.10092791371361681</t>
  </si>
  <si>
    <t>-13.3361462</t>
  </si>
  <si>
    <t>123.3155177</t>
  </si>
  <si>
    <t>72827.25</t>
  </si>
  <si>
    <t>56144.740059999996</t>
  </si>
  <si>
    <t>53992.736799999999</t>
  </si>
  <si>
    <t>35229.007060000004</t>
  </si>
  <si>
    <t>24851.547780000001</t>
  </si>
  <si>
    <t>7350.302404</t>
  </si>
  <si>
    <t>Bowen/Surat</t>
  </si>
  <si>
    <t>0.92291265373052744</t>
  </si>
  <si>
    <t>0.68260088322786805</t>
  </si>
  <si>
    <t>0.44228911298799589</t>
  </si>
  <si>
    <t>-27.204959900000002</t>
  </si>
  <si>
    <t>149.00827619999998</t>
  </si>
  <si>
    <t>380.536</t>
  </si>
  <si>
    <t>351.2014896</t>
  </si>
  <si>
    <t>259.75420969999999</t>
  </si>
  <si>
    <t>168.3069299</t>
  </si>
  <si>
    <t>-20.421175699999999</t>
  </si>
  <si>
    <t>124.75161520000002</t>
  </si>
  <si>
    <t>Cooper/Eromanga</t>
  </si>
  <si>
    <t>0.97804027618164291</t>
  </si>
  <si>
    <t>0.73772850579041205</t>
  </si>
  <si>
    <t>0.49741673539918113</t>
  </si>
  <si>
    <t>0.3402527943649864</t>
  </si>
  <si>
    <t>-26.023314700000004</t>
  </si>
  <si>
    <t>139.34726599999999</t>
  </si>
  <si>
    <t>2655.7045290000001</t>
  </si>
  <si>
    <t>2597.3859910000001</t>
  </si>
  <si>
    <t>1959.188934</t>
  </si>
  <si>
    <t>1320.9918769999999</t>
  </si>
  <si>
    <t>903.61088700000005</t>
  </si>
  <si>
    <t>Galilee</t>
  </si>
  <si>
    <t>0.96124708104575152</t>
  </si>
  <si>
    <t>0.72093531111111109</t>
  </si>
  <si>
    <t>0.48062354058823531</t>
  </si>
  <si>
    <t>0.24031177032679737</t>
  </si>
  <si>
    <t>-21.7744727</t>
  </si>
  <si>
    <t>145.57377109999999</t>
  </si>
  <si>
    <t>147.07080339999999</t>
  </si>
  <si>
    <t>110.3031026</t>
  </si>
  <si>
    <t>73.535401710000002</t>
  </si>
  <si>
    <t>36.767700859999998</t>
  </si>
  <si>
    <t>0.86202108558112678</t>
  </si>
  <si>
    <t>0.62170931531045714</t>
  </si>
  <si>
    <t>0.38139754503978762</t>
  </si>
  <si>
    <t>-38.3680588</t>
  </si>
  <si>
    <t>148.30391180000001</t>
  </si>
  <si>
    <t>5359.7758260000001</t>
  </si>
  <si>
    <t>4620.2397760000003</t>
  </si>
  <si>
    <t>3332.2225589999998</t>
  </si>
  <si>
    <t>2044.205342</t>
  </si>
  <si>
    <t>Gunnedah</t>
  </si>
  <si>
    <t>-31.0843752</t>
  </si>
  <si>
    <t>149.93263930000001</t>
  </si>
  <si>
    <t>McArthur</t>
  </si>
  <si>
    <t>0.75968822984588025</t>
  </si>
  <si>
    <t>0.51937645969176049</t>
  </si>
  <si>
    <t>0.51908253778897451</t>
  </si>
  <si>
    <t>0.27877076763485475</t>
  </si>
  <si>
    <t>-14.1812775</t>
  </si>
  <si>
    <t>135.50124529999999</t>
  </si>
  <si>
    <t>6.7480000000000002</t>
  </si>
  <si>
    <t>5.1263761749999999</t>
  </si>
  <si>
    <t>3.50475235</t>
  </si>
  <si>
    <t>3.502768965</t>
  </si>
  <si>
    <t>1.8811451400000001</t>
  </si>
  <si>
    <t>Northern Carnarvon/Roebuck</t>
  </si>
  <si>
    <t>0.92928110514008611</t>
  </si>
  <si>
    <t>0.73881851078138761</t>
  </si>
  <si>
    <t>0.72093531099831298</t>
  </si>
  <si>
    <t>0.48062354063424934</t>
  </si>
  <si>
    <t>0.2403117702701858</t>
  </si>
  <si>
    <t>-18.784977000000001</t>
  </si>
  <si>
    <t>116.80079910000001</t>
  </si>
  <si>
    <t>106521.446</t>
  </si>
  <si>
    <t>98988.367060000004</t>
  </si>
  <si>
    <t>78700.016099999993</t>
  </si>
  <si>
    <t>76795.071800000005</t>
  </si>
  <si>
    <t>51196.714529999997</t>
  </si>
  <si>
    <t>25598.357260000001</t>
  </si>
  <si>
    <t>0.9690362487696591</t>
  </si>
  <si>
    <t>0.72093531092849727</t>
  </si>
  <si>
    <t>0.4806235406189982</t>
  </si>
  <si>
    <t>0.2403117703094991</t>
  </si>
  <si>
    <t>-30.473638099999999</t>
  </si>
  <si>
    <t>113.50594459999999</t>
  </si>
  <si>
    <t>2084.788</t>
  </si>
  <si>
    <t>2020.2351430000001</t>
  </si>
  <si>
    <t>1502.9972849999999</t>
  </si>
  <si>
    <t>1001.99819</t>
  </si>
  <si>
    <t>500.99909500000001</t>
  </si>
  <si>
    <t>ID</t>
  </si>
  <si>
    <t>Mine</t>
  </si>
  <si>
    <t>airly</t>
  </si>
  <si>
    <t>Capacity</t>
  </si>
  <si>
    <t>41.112306580000002</t>
  </si>
  <si>
    <t>Lat</t>
  </si>
  <si>
    <t>-33.097799999999999</t>
  </si>
  <si>
    <t>Long</t>
  </si>
  <si>
    <t>150.01480000000001</t>
  </si>
  <si>
    <t>appin</t>
  </si>
  <si>
    <t>239.8217884</t>
  </si>
  <si>
    <t>-34.160600000000002</t>
  </si>
  <si>
    <t>150.86340000000001</t>
  </si>
  <si>
    <t>ashton</t>
  </si>
  <si>
    <t>124.47892830000001</t>
  </si>
  <si>
    <t>-32.466700000000003</t>
  </si>
  <si>
    <t>151.0667</t>
  </si>
  <si>
    <t>baralaba</t>
  </si>
  <si>
    <t>25.222748020000001</t>
  </si>
  <si>
    <t>-24.164899999999999</t>
  </si>
  <si>
    <t>149.8032</t>
  </si>
  <si>
    <t>bengalla</t>
  </si>
  <si>
    <t>342.60255480000001</t>
  </si>
  <si>
    <t>-32.271500000000003</t>
  </si>
  <si>
    <t>150.846</t>
  </si>
  <si>
    <t>blackwater</t>
  </si>
  <si>
    <t>397.12189640000003</t>
  </si>
  <si>
    <t>-23.685600000000001</t>
  </si>
  <si>
    <t>148.8074</t>
  </si>
  <si>
    <t>blair athol</t>
  </si>
  <si>
    <t>72.033257050000003</t>
  </si>
  <si>
    <t>-22.6905</t>
  </si>
  <si>
    <t>147.52699999999999</t>
  </si>
  <si>
    <t>bloomfield</t>
  </si>
  <si>
    <t>29.692221419999999</t>
  </si>
  <si>
    <t>-32.792200000000001</t>
  </si>
  <si>
    <t>151.56700000000001</t>
  </si>
  <si>
    <t>boggabri</t>
  </si>
  <si>
    <t>149.32441829999999</t>
  </si>
  <si>
    <t>-30.590399999999999</t>
  </si>
  <si>
    <t>150.16329999999999</t>
  </si>
  <si>
    <t>bulga</t>
  </si>
  <si>
    <t>192.31423409999999</t>
  </si>
  <si>
    <t>-32.686799999999998</t>
  </si>
  <si>
    <t>151.11000000000001</t>
  </si>
  <si>
    <t>byerwen</t>
  </si>
  <si>
    <t>95.547006069999995</t>
  </si>
  <si>
    <t>-21.35</t>
  </si>
  <si>
    <t>147.81</t>
  </si>
  <si>
    <t>callide</t>
  </si>
  <si>
    <t>343.64957930000003</t>
  </si>
  <si>
    <t>-24.3109</t>
  </si>
  <si>
    <t>150.62219999999999</t>
  </si>
  <si>
    <t>cameby downs</t>
  </si>
  <si>
    <t>64.970861150000005</t>
  </si>
  <si>
    <t>-26.578600000000002</t>
  </si>
  <si>
    <t>150.28720000000001</t>
  </si>
  <si>
    <t>carborough downs</t>
  </si>
  <si>
    <t>64.735076829999997</t>
  </si>
  <si>
    <t>-21.950199999999999</t>
  </si>
  <si>
    <t>148.20939999999999</t>
  </si>
  <si>
    <t>caval ridge</t>
  </si>
  <si>
    <t>249.0986169</t>
  </si>
  <si>
    <t>-22.219899999999999</t>
  </si>
  <si>
    <t>148.17310000000001</t>
  </si>
  <si>
    <t>chain valley</t>
  </si>
  <si>
    <t>73.088545019999998</t>
  </si>
  <si>
    <t>-33.1631</t>
  </si>
  <si>
    <t>151.55000000000001</t>
  </si>
  <si>
    <t>clarence</t>
  </si>
  <si>
    <t>68.520510970000004</t>
  </si>
  <si>
    <t>-33.456499999999998</t>
  </si>
  <si>
    <t>150.2439</t>
  </si>
  <si>
    <t>clermont</t>
  </si>
  <si>
    <t>358.83169459999999</t>
  </si>
  <si>
    <t>-22.6892</t>
  </si>
  <si>
    <t>147.63079999999999</t>
  </si>
  <si>
    <t>collinsville</t>
  </si>
  <si>
    <t>106.1925786</t>
  </si>
  <si>
    <t>-20.567599999999999</t>
  </si>
  <si>
    <t>147.76859999999999</t>
  </si>
  <si>
    <t>commodore</t>
  </si>
  <si>
    <t>103.71878289999999</t>
  </si>
  <si>
    <t>-27.930299999999999</t>
  </si>
  <si>
    <t>151.2791</t>
  </si>
  <si>
    <t>coppabella</t>
  </si>
  <si>
    <t>81.022754789999993</t>
  </si>
  <si>
    <t>-21.8446</t>
  </si>
  <si>
    <t>148.4272</t>
  </si>
  <si>
    <t>cornwall</t>
  </si>
  <si>
    <t>7.9854044059999998</t>
  </si>
  <si>
    <t>-41.55</t>
  </si>
  <si>
    <t>148.13329999999999</t>
  </si>
  <si>
    <t>curragh</t>
  </si>
  <si>
    <t>368.3854058</t>
  </si>
  <si>
    <t>-23.466200000000001</t>
  </si>
  <si>
    <t>148.85409999999999</t>
  </si>
  <si>
    <t>daunia</t>
  </si>
  <si>
    <t>134.38037220000001</t>
  </si>
  <si>
    <t>-22.044</t>
  </si>
  <si>
    <t>148.2885</t>
  </si>
  <si>
    <t>dawson</t>
  </si>
  <si>
    <t>216.53822579999999</t>
  </si>
  <si>
    <t>-24.616800000000001</t>
  </si>
  <si>
    <t>150.0592</t>
  </si>
  <si>
    <t>dendrobium</t>
  </si>
  <si>
    <t>118.7688856</t>
  </si>
  <si>
    <t>-34.376899999999999</t>
  </si>
  <si>
    <t>150.76</t>
  </si>
  <si>
    <t>drake</t>
  </si>
  <si>
    <t>99.711685650000007</t>
  </si>
  <si>
    <t>-20.707999999999998</t>
  </si>
  <si>
    <t>147.816</t>
  </si>
  <si>
    <t>duralie</t>
  </si>
  <si>
    <t>55.463355370000002</t>
  </si>
  <si>
    <t>-32.291400000000003</t>
  </si>
  <si>
    <t>151.94909999999999</t>
  </si>
  <si>
    <t>eastern creek</t>
  </si>
  <si>
    <t>68.462290199999998</t>
  </si>
  <si>
    <t>-21.207699999999999</t>
  </si>
  <si>
    <t>148.01560000000001</t>
  </si>
  <si>
    <t>foxleigh</t>
  </si>
  <si>
    <t>92.31481393</t>
  </si>
  <si>
    <t>-22.997800000000002</t>
  </si>
  <si>
    <t>148.8039</t>
  </si>
  <si>
    <t>german creek</t>
  </si>
  <si>
    <t>226.36735099999999</t>
  </si>
  <si>
    <t>-22.9026</t>
  </si>
  <si>
    <t>148.55099999999999</t>
  </si>
  <si>
    <t>goonyella riverside</t>
  </si>
  <si>
    <t>514.95649519999995</t>
  </si>
  <si>
    <t>-21.792300000000001</t>
  </si>
  <si>
    <t>147.96199999999999</t>
  </si>
  <si>
    <t>grosvenor</t>
  </si>
  <si>
    <t>118.3154868</t>
  </si>
  <si>
    <t>-21.873200000000001</t>
  </si>
  <si>
    <t>147.99270000000001</t>
  </si>
  <si>
    <t>hail creek</t>
  </si>
  <si>
    <t>275.0839775</t>
  </si>
  <si>
    <t>-21.505400000000002</t>
  </si>
  <si>
    <t>148.4068</t>
  </si>
  <si>
    <t>hunter valley operations</t>
  </si>
  <si>
    <t>216.5476548</t>
  </si>
  <si>
    <t>-32.510399999999997</t>
  </si>
  <si>
    <t>150.99199999999999</t>
  </si>
  <si>
    <t>integra</t>
  </si>
  <si>
    <t>40.061658749999999</t>
  </si>
  <si>
    <t>-32.468800000000002</t>
  </si>
  <si>
    <t>151.13499999999999</t>
  </si>
  <si>
    <t>isaac plains</t>
  </si>
  <si>
    <t>71.882122510000002</t>
  </si>
  <si>
    <t>-21.992000000000001</t>
  </si>
  <si>
    <t>148.108</t>
  </si>
  <si>
    <t>jax</t>
  </si>
  <si>
    <t>12.610387339999999</t>
  </si>
  <si>
    <t>-20.72</t>
  </si>
  <si>
    <t>147.87</t>
  </si>
  <si>
    <t>jellinbah east</t>
  </si>
  <si>
    <t>143.7511944</t>
  </si>
  <si>
    <t>-23.4069</t>
  </si>
  <si>
    <t>148.95060000000001</t>
  </si>
  <si>
    <t>kestrel</t>
  </si>
  <si>
    <t>179.1732983</t>
  </si>
  <si>
    <t>-23.242000000000001</t>
  </si>
  <si>
    <t>148.37029999999999</t>
  </si>
  <si>
    <t>kogan creek</t>
  </si>
  <si>
    <t>85.594795129999994</t>
  </si>
  <si>
    <t>-26.895700000000001</t>
  </si>
  <si>
    <t>150.77260000000001</t>
  </si>
  <si>
    <t>lake vermont</t>
  </si>
  <si>
    <t>257.62012040000002</t>
  </si>
  <si>
    <t>-22.399000000000001</t>
  </si>
  <si>
    <t>148.4385</t>
  </si>
  <si>
    <t>liddell</t>
  </si>
  <si>
    <t>82.886978089999999</t>
  </si>
  <si>
    <t>-32.391599999999997</t>
  </si>
  <si>
    <t>150.9999</t>
  </si>
  <si>
    <t>mandalong</t>
  </si>
  <si>
    <t>114.20085159999999</t>
  </si>
  <si>
    <t>-33.126800000000003</t>
  </si>
  <si>
    <t>151.44999999999999</t>
  </si>
  <si>
    <t>mangoola</t>
  </si>
  <si>
    <t>232.03329020000001</t>
  </si>
  <si>
    <t>-32.296799999999998</t>
  </si>
  <si>
    <t>150.66999999999999</t>
  </si>
  <si>
    <t>maules creek</t>
  </si>
  <si>
    <t>277.31677689999998</t>
  </si>
  <si>
    <t>-30.545100000000001</t>
  </si>
  <si>
    <t>150.1542</t>
  </si>
  <si>
    <t>metropolitan</t>
  </si>
  <si>
    <t>28.778614609999998</t>
  </si>
  <si>
    <t>-34.184899999999999</t>
  </si>
  <si>
    <t>150.9966</t>
  </si>
  <si>
    <t>middlemount</t>
  </si>
  <si>
    <t>103.5781557</t>
  </si>
  <si>
    <t>-22.848099999999999</t>
  </si>
  <si>
    <t>148.63159999999999</t>
  </si>
  <si>
    <t>millennium</t>
  </si>
  <si>
    <t>34.517070830000002</t>
  </si>
  <si>
    <t>-22.024999999999999</t>
  </si>
  <si>
    <t>148.21299999999999</t>
  </si>
  <si>
    <t>moolarben</t>
  </si>
  <si>
    <t>548.16408769999998</t>
  </si>
  <si>
    <t>-32.29</t>
  </si>
  <si>
    <t>149.785</t>
  </si>
  <si>
    <t>moorvale</t>
  </si>
  <si>
    <t>75.825482930000007</t>
  </si>
  <si>
    <t>-21.9955</t>
  </si>
  <si>
    <t>148.3536</t>
  </si>
  <si>
    <t>moranbah north</t>
  </si>
  <si>
    <t>191.4848389</t>
  </si>
  <si>
    <t>-21.871300000000002</t>
  </si>
  <si>
    <t>147.95670000000001</t>
  </si>
  <si>
    <t>mount owen</t>
  </si>
  <si>
    <t>193.82168530000001</t>
  </si>
  <si>
    <t>-32.386800000000001</t>
  </si>
  <si>
    <t>151.1</t>
  </si>
  <si>
    <t>mount pleasant</t>
  </si>
  <si>
    <t>171.3012774</t>
  </si>
  <si>
    <t>-31.531199999999998</t>
  </si>
  <si>
    <t>145.86279999999999</t>
  </si>
  <si>
    <t>mount thorley</t>
  </si>
  <si>
    <t>411.12306580000001</t>
  </si>
  <si>
    <t>-32.6374</t>
  </si>
  <si>
    <t>151.1086</t>
  </si>
  <si>
    <t>muswellbrook</t>
  </si>
  <si>
    <t>45.680340639999997</t>
  </si>
  <si>
    <t>-32.244999999999997</t>
  </si>
  <si>
    <t>150.94139999999999</t>
  </si>
  <si>
    <t>narrabri</t>
  </si>
  <si>
    <t>234.65265729999999</t>
  </si>
  <si>
    <t>-30.52</t>
  </si>
  <si>
    <t>149.85</t>
  </si>
  <si>
    <t>new acland</t>
  </si>
  <si>
    <t>125.7952473</t>
  </si>
  <si>
    <t>-27.269600000000001</t>
  </si>
  <si>
    <t>151.70779999999999</t>
  </si>
  <si>
    <t>oaky creek</t>
  </si>
  <si>
    <t>143.17058230000001</t>
  </si>
  <si>
    <t>-23.041599999999999</t>
  </si>
  <si>
    <t>148.4932</t>
  </si>
  <si>
    <t>peak downs</t>
  </si>
  <si>
    <t>356.90017349999999</t>
  </si>
  <si>
    <t>poitrel</t>
  </si>
  <si>
    <t>120.2924144</t>
  </si>
  <si>
    <t>-22.0412</t>
  </si>
  <si>
    <t>148.23439999999999</t>
  </si>
  <si>
    <t>premier</t>
  </si>
  <si>
    <t>125.6150201</t>
  </si>
  <si>
    <t>-33.3917</t>
  </si>
  <si>
    <t>116.2865</t>
  </si>
  <si>
    <t>ravensworth</t>
  </si>
  <si>
    <t>328.76141150000001</t>
  </si>
  <si>
    <t>150.1</t>
  </si>
  <si>
    <t>rixs creek</t>
  </si>
  <si>
    <t>16.488159069999998</t>
  </si>
  <si>
    <t>-32.526800000000001</t>
  </si>
  <si>
    <t>151.13</t>
  </si>
  <si>
    <t>rolleston</t>
  </si>
  <si>
    <t>430.55237290000002</t>
  </si>
  <si>
    <t>-24.444099999999999</t>
  </si>
  <si>
    <t>148.41059999999999</t>
  </si>
  <si>
    <t>saraji</t>
  </si>
  <si>
    <t>280.88963669999998</t>
  </si>
  <si>
    <t>-22.369399999999999</t>
  </si>
  <si>
    <t>148.2911</t>
  </si>
  <si>
    <t>smithfield</t>
  </si>
  <si>
    <t>21.223927140000001</t>
  </si>
  <si>
    <t>-27.658000000000001</t>
  </si>
  <si>
    <t>152.5977</t>
  </si>
  <si>
    <t>sonoma</t>
  </si>
  <si>
    <t>25.355166570000002</t>
  </si>
  <si>
    <t>-20.62</t>
  </si>
  <si>
    <t>147.86000000000001</t>
  </si>
  <si>
    <t>south walker creek</t>
  </si>
  <si>
    <t>177.8312325</t>
  </si>
  <si>
    <t>-21.770900000000001</t>
  </si>
  <si>
    <t>148.4427</t>
  </si>
  <si>
    <t>tahmoor</t>
  </si>
  <si>
    <t>-34.250799999999998</t>
  </si>
  <si>
    <t>150.5795</t>
  </si>
  <si>
    <t>tarrawonga</t>
  </si>
  <si>
    <t>63.99617928</t>
  </si>
  <si>
    <t>-30.638000000000002</t>
  </si>
  <si>
    <t>150.16300000000001</t>
  </si>
  <si>
    <t>ulan</t>
  </si>
  <si>
    <t>278.26179509999997</t>
  </si>
  <si>
    <t>-32.246899999999997</t>
  </si>
  <si>
    <t>149.75</t>
  </si>
  <si>
    <t>wambo</t>
  </si>
  <si>
    <t>45.223537239999999</t>
  </si>
  <si>
    <t>-32.578200000000002</t>
  </si>
  <si>
    <t>150.99809999999999</t>
  </si>
  <si>
    <t>werris creek</t>
  </si>
  <si>
    <t>53.330149400000003</t>
  </si>
  <si>
    <t>-31.407</t>
  </si>
  <si>
    <t>150.6395</t>
  </si>
  <si>
    <t>wilpinjong</t>
  </si>
  <si>
    <t>287.7861461</t>
  </si>
  <si>
    <t>-32.332000000000001</t>
  </si>
  <si>
    <t>149.88499999999999</t>
  </si>
  <si>
    <t>wollombi</t>
  </si>
  <si>
    <t>28.177166790000001</t>
  </si>
  <si>
    <t>-21.2544</t>
  </si>
  <si>
    <t>147.90100000000001</t>
  </si>
  <si>
    <t>yarrabee</t>
  </si>
  <si>
    <t>77.990826600000005</t>
  </si>
  <si>
    <t>-23.317699999999999</t>
  </si>
  <si>
    <t>149.0264</t>
  </si>
  <si>
    <t>397</t>
  </si>
  <si>
    <t>341</t>
  </si>
  <si>
    <t>65</t>
  </si>
  <si>
    <t>249</t>
  </si>
  <si>
    <t>215</t>
  </si>
  <si>
    <t>227</t>
  </si>
  <si>
    <t>515</t>
  </si>
  <si>
    <t>275</t>
  </si>
  <si>
    <t>192</t>
  </si>
  <si>
    <t>143</t>
  </si>
  <si>
    <t>431</t>
  </si>
  <si>
    <t>281</t>
  </si>
  <si>
    <t>78</t>
  </si>
  <si>
    <t>retired</t>
  </si>
  <si>
    <t>E+ Faster</t>
  </si>
  <si>
    <t>E− Faster</t>
  </si>
  <si>
    <t>3.0916500700000005</t>
  </si>
  <si>
    <t>16.003801779999993</t>
  </si>
  <si>
    <t>42.977952609999996</t>
  </si>
  <si>
    <t>48.07691729999997</t>
  </si>
  <si>
    <t>48.503457950000005</t>
  </si>
  <si>
    <t>48.928410200000002</t>
  </si>
  <si>
    <t>46.261662930000007</t>
  </si>
  <si>
    <t>13.794131330000001</t>
  </si>
  <si>
    <t>48.205056410000005</t>
  </si>
  <si>
    <t>50.053056049999981</t>
  </si>
  <si>
    <t>50.063082469999991</t>
  </si>
  <si>
    <t>50.073680850000024</t>
  </si>
  <si>
    <t>50.65265388000001</t>
  </si>
  <si>
    <t>49.534818710000003</t>
  </si>
  <si>
    <t>3.0863787700000014</t>
  </si>
  <si>
    <t>15.996480749999995</t>
  </si>
  <si>
    <t>35.702392080000017</t>
  </si>
  <si>
    <t>39.596522090000001</t>
  </si>
  <si>
    <t>42.211509450000023</t>
  </si>
  <si>
    <t>44.699672889999988</t>
  </si>
  <si>
    <t>44.104273429999992</t>
  </si>
  <si>
    <t>12.890066730000003</t>
  </si>
  <si>
    <t>37.72528389</t>
  </si>
  <si>
    <t>48.39492254999999</t>
  </si>
  <si>
    <t>48.398620479999991</t>
  </si>
  <si>
    <t>48.406022150000034</t>
  </si>
  <si>
    <t>52.565240300000006</t>
  </si>
  <si>
    <t>53.790784740000007</t>
  </si>
  <si>
    <t>8.2095631300000012</t>
  </si>
  <si>
    <t>20.19074212999999</t>
  </si>
  <si>
    <t>44.646966530000007</t>
  </si>
  <si>
    <t>96.025490040000008</t>
  </si>
  <si>
    <t>102.94111681</t>
  </si>
  <si>
    <t>99.279828600000002</t>
  </si>
  <si>
    <t>96.135443579999986</t>
  </si>
  <si>
    <t>85.972756179999976</t>
  </si>
  <si>
    <t>60.973463219999985</t>
  </si>
  <si>
    <t>8.2114772699999996</t>
  </si>
  <si>
    <t>96.027224239999967</t>
  </si>
  <si>
    <t>174.13660821999997</t>
  </si>
  <si>
    <t>199.99765264000001</t>
  </si>
  <si>
    <t>197.90562169999987</t>
  </si>
  <si>
    <t>194.24416857000011</t>
  </si>
  <si>
    <t>191.09885111999998</t>
  </si>
  <si>
    <t>106.08791660000004</t>
  </si>
  <si>
    <t>58.813291349999979</t>
  </si>
  <si>
    <t>8.2108725999999983</t>
  </si>
  <si>
    <t>20.17950372999999</t>
  </si>
  <si>
    <t>50.012339070000024</t>
  </si>
  <si>
    <t>99.581256690000018</t>
  </si>
  <si>
    <t>100.81927714999996</t>
  </si>
  <si>
    <t>97.362079660000063</t>
  </si>
  <si>
    <t>94.520512999999994</t>
  </si>
  <si>
    <t>84.896517159999945</t>
  </si>
  <si>
    <t>55.378144379999995</t>
  </si>
  <si>
    <t>8.2116816799999999</t>
  </si>
  <si>
    <t>101.00571542000002</t>
  </si>
  <si>
    <t>187.84776904</t>
  </si>
  <si>
    <t>196.77558748000007</t>
  </si>
  <si>
    <t>194.68466425000003</t>
  </si>
  <si>
    <t>191.02337291000006</t>
  </si>
  <si>
    <t>187.87829200999991</t>
  </si>
  <si>
    <t>100.01593253000001</t>
  </si>
  <si>
    <t>49.578380600000003</t>
  </si>
  <si>
    <t>13.316999999999998</t>
  </si>
  <si>
    <t>26.21800056</t>
  </si>
  <si>
    <t>35.800000229999995</t>
  </si>
  <si>
    <t>44.981000899999991</t>
  </si>
  <si>
    <t>52.948001689999998</t>
  </si>
  <si>
    <t>60.233002109999987</t>
  </si>
  <si>
    <t>69.344002919999994</t>
  </si>
  <si>
    <t>79.746003709999997</t>
  </si>
  <si>
    <t>90.148005429999998</t>
  </si>
  <si>
    <t>26.217995620000007</t>
  </si>
  <si>
    <t>35.799985999999997</t>
  </si>
  <si>
    <t>44.98098727</t>
  </si>
  <si>
    <t>52.947991139999992</t>
  </si>
  <si>
    <t>60.233024429999993</t>
  </si>
  <si>
    <t>69.344028800000004</t>
  </si>
  <si>
    <t>79.746046489999998</t>
  </si>
  <si>
    <t>90.14806012999999</t>
  </si>
  <si>
    <t>26.217998359999996</t>
  </si>
  <si>
    <t>35.799985050000004</t>
  </si>
  <si>
    <t>44.98098624</t>
  </si>
  <si>
    <t>52.94799179999999</t>
  </si>
  <si>
    <t>60.233012219999992</t>
  </si>
  <si>
    <t>69.344019299999999</t>
  </si>
  <si>
    <t>79.746023640000004</t>
  </si>
  <si>
    <t>90.14803465</t>
  </si>
  <si>
    <t>26.217995429999995</t>
  </si>
  <si>
    <t>35.799986409999995</t>
  </si>
  <si>
    <t>44.980983569999999</t>
  </si>
  <si>
    <t>52.947999039999999</t>
  </si>
  <si>
    <t>60.233020979999992</t>
  </si>
  <si>
    <t>69.344031680000001</t>
  </si>
  <si>
    <t>79.746055560000002</t>
  </si>
  <si>
    <t>90.148066509999992</t>
  </si>
  <si>
    <t>4.1259921999999998</t>
  </si>
  <si>
    <t>26.751916010000009</t>
  </si>
  <si>
    <t>64.84194949999997</t>
  </si>
  <si>
    <t>78.818795519999995</t>
  </si>
  <si>
    <t>101.21538650999997</t>
  </si>
  <si>
    <t>147.29703270999997</t>
  </si>
  <si>
    <t>191.42156126</t>
  </si>
  <si>
    <t>200.54764281999999</t>
  </si>
  <si>
    <t>217.34524961999998</t>
  </si>
  <si>
    <t>4.1268402800000006</t>
  </si>
  <si>
    <t>29.241550610000015</t>
  </si>
  <si>
    <t>69.409972170000003</t>
  </si>
  <si>
    <t>120.12302271</t>
  </si>
  <si>
    <t>164.19241525999996</t>
  </si>
  <si>
    <t>166.32691231999996</t>
  </si>
  <si>
    <t>165.71572054000006</t>
  </si>
  <si>
    <t>190.93694655999994</t>
  </si>
  <si>
    <t>242.13885712000001</t>
  </si>
  <si>
    <t>4.1265725</t>
  </si>
  <si>
    <t>29.228445919999999</t>
  </si>
  <si>
    <t>68.648832830000003</t>
  </si>
  <si>
    <t>88.457736360000069</t>
  </si>
  <si>
    <t>110.22011524000004</t>
  </si>
  <si>
    <t>120.16125706</t>
  </si>
  <si>
    <t>154.62471291000003</t>
  </si>
  <si>
    <t>169.32063647999999</t>
  </si>
  <si>
    <t>189.73935939</t>
  </si>
  <si>
    <t>4.1269308100000002</t>
  </si>
  <si>
    <t>29.867101590000001</t>
  </si>
  <si>
    <t>73.069680629999993</t>
  </si>
  <si>
    <t>105.84210684000003</t>
  </si>
  <si>
    <t>162.40474369999995</t>
  </si>
  <si>
    <t>161.28241069999999</t>
  </si>
  <si>
    <t>157.43653314999997</t>
  </si>
  <si>
    <t>187.98608460999995</t>
  </si>
  <si>
    <t>237.02090239999998</t>
  </si>
  <si>
    <t>1.8623905400000003</t>
  </si>
  <si>
    <t>3.3494028999999998</t>
  </si>
  <si>
    <t>11.01122363</t>
  </si>
  <si>
    <t>29.529907550000001</t>
  </si>
  <si>
    <t>36.884933360000005</t>
  </si>
  <si>
    <t>49.612389299999997</t>
  </si>
  <si>
    <t>65.951941390000002</t>
  </si>
  <si>
    <t>69.173026950000008</t>
  </si>
  <si>
    <t>76.018073290000004</t>
  </si>
  <si>
    <t>1.4699896699999999</t>
  </si>
  <si>
    <t>11.69600591</t>
  </si>
  <si>
    <t>23.294377399999998</t>
  </si>
  <si>
    <t>33.290693859999998</t>
  </si>
  <si>
    <t>44.963177900000005</t>
  </si>
  <si>
    <t>41.885337049999997</t>
  </si>
  <si>
    <t>42.973003919999996</t>
  </si>
  <si>
    <t>51.540901489999996</t>
  </si>
  <si>
    <t>72.797029390000006</t>
  </si>
  <si>
    <t>1.81802302</t>
  </si>
  <si>
    <t>3.92586324</t>
  </si>
  <si>
    <t>11.3565586</t>
  </si>
  <si>
    <t>37.173237440000001</t>
  </si>
  <si>
    <t>51.883735149999993</t>
  </si>
  <si>
    <t>52.470341449999999</t>
  </si>
  <si>
    <t>66.73743632</t>
  </si>
  <si>
    <t>70.131582299999991</t>
  </si>
  <si>
    <t>79.338831139999996</t>
  </si>
  <si>
    <t>1.6811878899999999</t>
  </si>
  <si>
    <t>13.515580819999998</t>
  </si>
  <si>
    <t>26.94970227</t>
  </si>
  <si>
    <t>33.010219290000009</t>
  </si>
  <si>
    <t>58.191547840000005</t>
  </si>
  <si>
    <t>47.143641299999992</t>
  </si>
  <si>
    <t>59.264110080000016</t>
  </si>
  <si>
    <t>62.950741099999995</t>
  </si>
  <si>
    <t>82.739957860000004</t>
  </si>
  <si>
    <t>1.0532147200000002</t>
  </si>
  <si>
    <t>8.5568161499999995</t>
  </si>
  <si>
    <t>10.736270320000001</t>
  </si>
  <si>
    <t>10.65698615</t>
  </si>
  <si>
    <t>10.65556276</t>
  </si>
  <si>
    <t>10.30695088</t>
  </si>
  <si>
    <t>10.1715204</t>
  </si>
  <si>
    <t>10.153877989999998</t>
  </si>
  <si>
    <t>10.14615826</t>
  </si>
  <si>
    <t>1.0533843000000001</t>
  </si>
  <si>
    <t>10.878466209999999</t>
  </si>
  <si>
    <t>13.042713809999999</t>
  </si>
  <si>
    <t>12.963791110000003</t>
  </si>
  <si>
    <t>12.96296899</t>
  </si>
  <si>
    <t>12.614611100000001</t>
  </si>
  <si>
    <t>12.614503189999999</t>
  </si>
  <si>
    <t>12.59027172</t>
  </si>
  <si>
    <t>12.452750099999999</t>
  </si>
  <si>
    <t>1.05333075</t>
  </si>
  <si>
    <t>8.1640777200000016</t>
  </si>
  <si>
    <t>10.3462286</t>
  </si>
  <si>
    <t>10.267188359999999</t>
  </si>
  <si>
    <t>10.26627146</t>
  </si>
  <si>
    <t>9.917609220000001</t>
  </si>
  <si>
    <t>9.8310631799999992</t>
  </si>
  <si>
    <t>9.8002088199999999</t>
  </si>
  <si>
    <t>9.7571608300000001</t>
  </si>
  <si>
    <t>1.0534022599999999</t>
  </si>
  <si>
    <t>10.548945589999999</t>
  </si>
  <si>
    <t>12.77634385</t>
  </si>
  <si>
    <t>12.697463999999998</t>
  </si>
  <si>
    <t>12.69696328</t>
  </si>
  <si>
    <t>12.348092670000002</t>
  </si>
  <si>
    <t>12.34744008</t>
  </si>
  <si>
    <t>12.31192351</t>
  </si>
  <si>
    <t>12.186639389999998</t>
  </si>
  <si>
    <t>11.50889594</t>
  </si>
  <si>
    <t>12.636670609999996</t>
  </si>
  <si>
    <t>12.224880409999997</t>
  </si>
  <si>
    <t>21.789547690000003</t>
  </si>
  <si>
    <t>26.507409280000001</t>
  </si>
  <si>
    <t>31.164328070000003</t>
  </si>
  <si>
    <t>32.216936019999999</t>
  </si>
  <si>
    <t>32.463022899999999</t>
  </si>
  <si>
    <t>32.544085880000004</t>
  </si>
  <si>
    <t>11.942002879999999</t>
  </si>
  <si>
    <t>15.641555289999999</t>
  </si>
  <si>
    <t>21.54735947</t>
  </si>
  <si>
    <t>22.949087159999998</t>
  </si>
  <si>
    <t>27.788060350000002</t>
  </si>
  <si>
    <t>35.076733090000005</t>
  </si>
  <si>
    <t>36.320505269999998</t>
  </si>
  <si>
    <t>38.865495879999997</t>
  </si>
  <si>
    <t>37.657546400000001</t>
  </si>
  <si>
    <t>11.558978839999998</t>
  </si>
  <si>
    <t>12.961963570000004</t>
  </si>
  <si>
    <t>12.702179410000001</t>
  </si>
  <si>
    <t>20.86941912</t>
  </si>
  <si>
    <t>26.02996387</t>
  </si>
  <si>
    <t>28.211595950000003</t>
  </si>
  <si>
    <t>29.245050579999997</t>
  </si>
  <si>
    <t>31.598937019999994</t>
  </si>
  <si>
    <t>35.226561390000001</t>
  </si>
  <si>
    <t>11.710236699999998</t>
  </si>
  <si>
    <t>15.175054560000003</t>
  </si>
  <si>
    <t>18.977904479999996</t>
  </si>
  <si>
    <t>17.584287330000002</t>
  </si>
  <si>
    <t>16.8250317</t>
  </si>
  <si>
    <t>21.233047509999999</t>
  </si>
  <si>
    <t>27.22494889</t>
  </si>
  <si>
    <t>32.249165989999995</t>
  </si>
  <si>
    <t>33.8147649</t>
  </si>
  <si>
    <t>2.2802400000000002E-3</t>
  </si>
  <si>
    <t>5.0103099999999996E-3</t>
  </si>
  <si>
    <t>5.2520200000000005E-3</t>
  </si>
  <si>
    <t>5.3970099999999998E-3</t>
  </si>
  <si>
    <t>5.5526199999999994E-3</t>
  </si>
  <si>
    <t>5.7350600000000002E-3</t>
  </si>
  <si>
    <t>5.8256700000000007E-3</t>
  </si>
  <si>
    <t>1.9039860000000002E-2</t>
  </si>
  <si>
    <t>3.0090250000000002E-2</t>
  </si>
  <si>
    <t>3.7934349999999999E-2</t>
  </si>
  <si>
    <t>4.6490170000000004E-2</t>
  </si>
  <si>
    <t>5.2842849999999997E-2</t>
  </si>
  <si>
    <t>6.0371530000000007E-2</t>
  </si>
  <si>
    <t>6.4858360000000004E-2</t>
  </si>
  <si>
    <t>1.6096140000000002E-2</t>
  </si>
  <si>
    <t>2.6893410000000003E-2</t>
  </si>
  <si>
    <t>2.7851899999999999E-2</t>
  </si>
  <si>
    <t>2.9234619999999999E-2</t>
  </si>
  <si>
    <t>3.0078570000000002E-2</t>
  </si>
  <si>
    <t>3.1266130000000003E-2</t>
  </si>
  <si>
    <t>3.4722579999999996E-2</t>
  </si>
  <si>
    <t>2.1142630000000003E-2</t>
  </si>
  <si>
    <t>2.9674200000000001E-2</t>
  </si>
  <si>
    <t>3.7504849999999999E-2</t>
  </si>
  <si>
    <t>4.4679630000000005E-2</t>
  </si>
  <si>
    <t>5.3244710000000001E-2</t>
  </si>
  <si>
    <t>6.25642E-2</t>
  </si>
  <si>
    <t>7.0665429999999987E-2</t>
  </si>
  <si>
    <t>3.6612000000000005</t>
  </si>
  <si>
    <t>9.59182925</t>
  </si>
  <si>
    <t>9.5108616599999998</t>
  </si>
  <si>
    <t>11.013425909999999</t>
  </si>
  <si>
    <t>11.73520559</t>
  </si>
  <si>
    <t>10.650746569999999</t>
  </si>
  <si>
    <t>9.4083770199999996</t>
  </si>
  <si>
    <t>9.4083870800000007</t>
  </si>
  <si>
    <t>9.4084114100000011</t>
  </si>
  <si>
    <t>3.6612002399999999</t>
  </si>
  <si>
    <t>5.8879898899999992</t>
  </si>
  <si>
    <t>5.6798979999999997</t>
  </si>
  <si>
    <t>5.6962114599999989</t>
  </si>
  <si>
    <t>4.7435174299999989</t>
  </si>
  <si>
    <t>3.7218072000000002</t>
  </si>
  <si>
    <t>2.6377616200000005</t>
  </si>
  <si>
    <t>2.6524216000000003</t>
  </si>
  <si>
    <t>2.6573162400000001</t>
  </si>
  <si>
    <t>3.6612002099999996</t>
  </si>
  <si>
    <t>7.6106609999999995</t>
  </si>
  <si>
    <t>7.5432466399999987</t>
  </si>
  <si>
    <t>7.5451234000000014</t>
  </si>
  <si>
    <t>6.4955127200000007</t>
  </si>
  <si>
    <t>5.4359020500000002</t>
  </si>
  <si>
    <t>4.1932535899999994</t>
  </si>
  <si>
    <t>4.1976539600000002</t>
  </si>
  <si>
    <t>4.20662395</t>
  </si>
  <si>
    <t>3.6612001799999998</t>
  </si>
  <si>
    <t>5.2610822300000004</t>
  </si>
  <si>
    <t>5.0053258200000004</t>
  </si>
  <si>
    <t>5.0058558899999994</t>
  </si>
  <si>
    <t>3.9515809400000004</t>
  </si>
  <si>
    <t>2.9275824899999998</t>
  </si>
  <si>
    <t>2.0752071599999997</t>
  </si>
  <si>
    <t>2.1399923100000002</t>
  </si>
  <si>
    <t>2.1591676999999998</t>
  </si>
  <si>
    <t>0.50700005000000004</t>
  </si>
  <si>
    <t>0.50700002</t>
  </si>
  <si>
    <t>0.50699998000000002</t>
  </si>
  <si>
    <t>0.5069998899999999</t>
  </si>
  <si>
    <t>0.50699970999999999</t>
  </si>
  <si>
    <t>0.29699946999999999</t>
  </si>
  <si>
    <t>0.12829979</t>
  </si>
  <si>
    <t>0.12829954999999998</t>
  </si>
  <si>
    <t>0.12829893000000001</t>
  </si>
  <si>
    <t>0.50702029999999998</t>
  </si>
  <si>
    <t>0.50707670999999999</t>
  </si>
  <si>
    <t>0.50713227000000005</t>
  </si>
  <si>
    <t>0.50718747000000008</t>
  </si>
  <si>
    <t>0.50724088999999994</t>
  </si>
  <si>
    <t>0.29724790000000001</t>
  </si>
  <si>
    <t>0.12843924000000001</t>
  </si>
  <si>
    <t>0.12846038000000001</t>
  </si>
  <si>
    <t>0.12847702</t>
  </si>
  <si>
    <t>0.50701394999999994</t>
  </si>
  <si>
    <t>0.50705266999999998</t>
  </si>
  <si>
    <t>0.50709064999999998</t>
  </si>
  <si>
    <t>0.50712871999999998</t>
  </si>
  <si>
    <t>0.50716597000000008</t>
  </si>
  <si>
    <t>0.29717033000000004</t>
  </si>
  <si>
    <t>0.12839619000000002</t>
  </si>
  <si>
    <t>0.12841105999999999</t>
  </si>
  <si>
    <t>0.12842401000000001</t>
  </si>
  <si>
    <t>0.50702244000000007</t>
  </si>
  <si>
    <t>0.50708421000000004</t>
  </si>
  <si>
    <t>0.50714479000000001</t>
  </si>
  <si>
    <t>0.50720388999999988</t>
  </si>
  <si>
    <t>0.50725998000000005</t>
  </si>
  <si>
    <t>0.29726637</t>
  </si>
  <si>
    <t>0.12845344</t>
  </si>
  <si>
    <t>0.12847698000000002</t>
  </si>
  <si>
    <t>0.12849632</t>
  </si>
  <si>
    <t>1.6048999900000001</t>
  </si>
  <si>
    <t>1.1230103900000001</t>
  </si>
  <si>
    <t>0.59797893999999996</t>
  </si>
  <si>
    <t>0.56489955999999997</t>
  </si>
  <si>
    <t>6.4899769999999996E-2</t>
  </si>
  <si>
    <t>6.4899310000000002E-2</t>
  </si>
  <si>
    <t>1.6049000200000001</t>
  </si>
  <si>
    <t>1.0837050499999998</t>
  </si>
  <si>
    <t>1.0837080800000001</t>
  </si>
  <si>
    <t>0.56492801000000004</t>
  </si>
  <si>
    <t>6.4895250000000002E-2</t>
  </si>
  <si>
    <t>6.489492999999999E-2</t>
  </si>
  <si>
    <t>1.60490004</t>
  </si>
  <si>
    <t>1.14780032</t>
  </si>
  <si>
    <t>0.58987042000000001</t>
  </si>
  <si>
    <t>0.56492620999999998</t>
  </si>
  <si>
    <t>6.4911830000000004E-2</t>
  </si>
  <si>
    <t>6.4831529999999998E-2</t>
  </si>
  <si>
    <t>1.60490003</t>
  </si>
  <si>
    <t>1.0988778100000003</t>
  </si>
  <si>
    <t>1.0988848</t>
  </si>
  <si>
    <t>0.51364273999999999</t>
  </si>
  <si>
    <t>1.3577559999999999E-2</t>
  </si>
  <si>
    <t>1.357304E-2</t>
  </si>
  <si>
    <t>4.8199999700000005</t>
  </si>
  <si>
    <t>2.3260099999999999E-3</t>
  </si>
  <si>
    <t>5.2915999999999998E-4</t>
  </si>
  <si>
    <t>4.5849999999999998E-4</t>
  </si>
  <si>
    <t>4.5817999999999998E-4</t>
  </si>
  <si>
    <t>4.5777999999999997E-4</t>
  </si>
  <si>
    <t>4.81999976</t>
  </si>
  <si>
    <t>0.10247426000000001</t>
  </si>
  <si>
    <t>2.4005699999999999E-3</t>
  </si>
  <si>
    <t>2.3933499999999998E-3</t>
  </si>
  <si>
    <t>2.4110299999999998E-3</t>
  </si>
  <si>
    <t>2.42873E-3</t>
  </si>
  <si>
    <t>4.8199998800000001</t>
  </si>
  <si>
    <t>0.21422131</t>
  </si>
  <si>
    <t>2.64379E-3</t>
  </si>
  <si>
    <t>2.3454999999999999E-3</t>
  </si>
  <si>
    <t>2.18681E-3</t>
  </si>
  <si>
    <t>2.0044899999999998E-3</t>
  </si>
  <si>
    <t>4.8199997300000001</t>
  </si>
  <si>
    <t>0.71961355000000005</t>
  </si>
  <si>
    <t>2.6437800000000001E-3</t>
  </si>
  <si>
    <t>1.93337E-3</t>
  </si>
  <si>
    <t>1.9523800000000001E-3</t>
  </si>
  <si>
    <t>1.97248E-3</t>
  </si>
  <si>
    <t>2.5669000000000001E-4</t>
  </si>
  <si>
    <t>5.9349000000000012E-4</t>
  </si>
  <si>
    <t>1.1725800000000003E-3</t>
  </si>
  <si>
    <t>1.39718E-3</t>
  </si>
  <si>
    <t>1.4867900000000002E-3</t>
  </si>
  <si>
    <t>1.6509199999999999E-3</t>
  </si>
  <si>
    <t>1.6927899999999998E-3</t>
  </si>
  <si>
    <t>5.2383200000000012E-3</t>
  </si>
  <si>
    <t>7.2920099999999998E-3</t>
  </si>
  <si>
    <t>2.2550700000000001E-3</t>
  </si>
  <si>
    <t>4.9194300000000007E-3</t>
  </si>
  <si>
    <t>1.061313E-2</t>
  </si>
  <si>
    <t>1.2540200000000001E-2</t>
  </si>
  <si>
    <t>1.420161E-2</t>
  </si>
  <si>
    <t>1.69103E-2</t>
  </si>
  <si>
    <t>2.1049640000000001E-2</t>
  </si>
  <si>
    <t>2.6082689999999992E-2</t>
  </si>
  <si>
    <t>4.6474209999999995E-2</t>
  </si>
  <si>
    <t>1.54693E-3</t>
  </si>
  <si>
    <t>3.2006000000000001E-3</t>
  </si>
  <si>
    <t>7.243509999999999E-3</t>
  </si>
  <si>
    <t>8.4495300000000002E-3</t>
  </si>
  <si>
    <t>8.8211000000000001E-3</t>
  </si>
  <si>
    <t>9.551620000000002E-3</t>
  </si>
  <si>
    <t>1.032158E-2</t>
  </si>
  <si>
    <t>1.1571990000000001E-2</t>
  </si>
  <si>
    <t>1.3626550000000001E-2</t>
  </si>
  <si>
    <t>2.6661199999999997E-3</t>
  </si>
  <si>
    <t>5.95416E-3</t>
  </si>
  <si>
    <t>1.246241E-2</t>
  </si>
  <si>
    <t>1.4235130000000002E-2</t>
  </si>
  <si>
    <t>1.612384E-2</t>
  </si>
  <si>
    <t>1.8381390000000001E-2</t>
  </si>
  <si>
    <t>2.0761509999999997E-2</t>
  </si>
  <si>
    <t>2.3887239999999997E-2</t>
  </si>
  <si>
    <t>2.9070750000000006E-2</t>
  </si>
  <si>
    <t>19.977257810000001</t>
  </si>
  <si>
    <t>12.456918180000001</t>
  </si>
  <si>
    <t>4.5514153500000001</t>
  </si>
  <si>
    <t>2.0752580000000003E-2</t>
  </si>
  <si>
    <t>1.7666330000000001E-2</t>
  </si>
  <si>
    <t>9.5679200000000023E-3</t>
  </si>
  <si>
    <t>4.4255899999999992E-3</t>
  </si>
  <si>
    <t>3.9310400000000002E-3</t>
  </si>
  <si>
    <t>4.8483099999999998E-3</t>
  </si>
  <si>
    <t>19.996059309999996</t>
  </si>
  <si>
    <t>6.0801891700000006</t>
  </si>
  <si>
    <t>5.7581529999999992E-2</t>
  </si>
  <si>
    <t>4.5126570000000005E-2</t>
  </si>
  <si>
    <t>4.4927380000000003E-2</t>
  </si>
  <si>
    <t>4.6422489999999997E-2</t>
  </si>
  <si>
    <t>4.8215629999999995E-2</t>
  </si>
  <si>
    <t>4.8208519999999998E-2</t>
  </si>
  <si>
    <t>5.2409200000000003E-2</t>
  </si>
  <si>
    <t>19.988848369999999</t>
  </si>
  <si>
    <t>11.740357269999997</t>
  </si>
  <si>
    <t>2.3951187999999992</t>
  </si>
  <si>
    <t>5.0618500000000018E-2</t>
  </si>
  <si>
    <t>3.9046849999999994E-2</t>
  </si>
  <si>
    <t>2.8440130000000001E-2</t>
  </si>
  <si>
    <t>2.5247779999999997E-2</t>
  </si>
  <si>
    <t>2.5367799999999996E-2</t>
  </si>
  <si>
    <t>2.99426E-2</t>
  </si>
  <si>
    <t>20.000013110000005</t>
  </si>
  <si>
    <t>5.4719434399999995</t>
  </si>
  <si>
    <t>6.650555000000001E-2</t>
  </si>
  <si>
    <t>4.3231619999999998E-2</t>
  </si>
  <si>
    <t>4.0815360000000002E-2</t>
  </si>
  <si>
    <t>4.4512620000000003E-2</t>
  </si>
  <si>
    <t>4.9886209999999993E-2</t>
  </si>
  <si>
    <t>5.2737820000000005E-2</t>
  </si>
  <si>
    <t>6.0489799999999989E-2</t>
  </si>
  <si>
    <t>6.23312416</t>
  </si>
  <si>
    <t>6.2331281500000006</t>
  </si>
  <si>
    <t>6.2331319800000005</t>
  </si>
  <si>
    <t>6.2331357200000008</t>
  </si>
  <si>
    <t>6.1467387299999992</t>
  </si>
  <si>
    <t>6.0807411499999997</t>
  </si>
  <si>
    <t>6.0807433300000007</t>
  </si>
  <si>
    <t>6.0807442700000003</t>
  </si>
  <si>
    <t>6.0807419699999992</t>
  </si>
  <si>
    <t>6.2346470800000002</t>
  </si>
  <si>
    <t>6.2361362700000003</t>
  </si>
  <si>
    <t>6.2376429699999996</t>
  </si>
  <si>
    <t>6.2391467400000007</t>
  </si>
  <si>
    <t>6.1540507900000012</t>
  </si>
  <si>
    <t>6.08926357</t>
  </si>
  <si>
    <t>6.0906558899999999</t>
  </si>
  <si>
    <t>6.0920209600000002</t>
  </si>
  <si>
    <t>6.0933115500000001</t>
  </si>
  <si>
    <t>6.2341661399999992</t>
  </si>
  <si>
    <t>6.23520202</t>
  </si>
  <si>
    <t>6.2361956700000007</t>
  </si>
  <si>
    <t>6.2372279799999992</t>
  </si>
  <si>
    <t>6.1517246400000003</t>
  </si>
  <si>
    <t>6.0865607500000003</t>
  </si>
  <si>
    <t>6.0875231000000003</t>
  </si>
  <si>
    <t>6.08846913</t>
  </si>
  <si>
    <t>6.0893710899999993</t>
  </si>
  <si>
    <t>6.234810190000001</t>
  </si>
  <si>
    <t>6.2364810799999999</t>
  </si>
  <si>
    <t>6.2381485099999994</t>
  </si>
  <si>
    <t>6.2398123199999995</t>
  </si>
  <si>
    <t>6.1548568899999996</t>
  </si>
  <si>
    <t>6.0901963700000001</t>
  </si>
  <si>
    <t>6.0917374999999998</t>
  </si>
  <si>
    <t>6.0932486899999994</t>
  </si>
  <si>
    <t>6.0946756400000002</t>
  </si>
  <si>
    <t>3.09165007</t>
  </si>
  <si>
    <t>12.912150639999998</t>
  </si>
  <si>
    <t>26.974150290000004</t>
  </si>
  <si>
    <t>5.0989634099999988</t>
  </si>
  <si>
    <t>0.42653998999999998</t>
  </si>
  <si>
    <t>0.42495472999999995</t>
  </si>
  <si>
    <t>0.42491688999999999</t>
  </si>
  <si>
    <t>34.410376979999988</t>
  </si>
  <si>
    <t>1.8474467499999998</t>
  </si>
  <si>
    <t>8.8644399999999995E-3</t>
  </si>
  <si>
    <t>8.8505400000000005E-3</t>
  </si>
  <si>
    <t>0.57753694</t>
  </si>
  <si>
    <t>12.682965710000001</t>
  </si>
  <si>
    <t>3.08637877</t>
  </si>
  <si>
    <t>12.909722600000002</t>
  </si>
  <si>
    <t>19.705539230000003</t>
  </si>
  <si>
    <t>3.8933214600000001</t>
  </si>
  <si>
    <t>2.6137506500000001</t>
  </si>
  <si>
    <t>2.4871935400000003</t>
  </si>
  <si>
    <t>2.4954458399999999</t>
  </si>
  <si>
    <t>24.83461161</t>
  </si>
  <si>
    <t>10.669028860000003</t>
  </si>
  <si>
    <t>2.4168100000000006E-3</t>
  </si>
  <si>
    <t>5.4744599999999987E-3</t>
  </si>
  <si>
    <t>4.1576368399999986</t>
  </si>
  <si>
    <t>14.122983869999999</t>
  </si>
  <si>
    <t>9.0387900299999977</t>
  </si>
  <si>
    <t>24.691971130000002</t>
  </si>
  <si>
    <t>51.943621089999986</t>
  </si>
  <si>
    <t>9.0101075400000035</t>
  </si>
  <si>
    <t>1.8771300000000005E-3</t>
  </si>
  <si>
    <t>2.5133400000000002E-3</t>
  </si>
  <si>
    <t>5.8755200000000004E-3</t>
  </si>
  <si>
    <t>9.492819999999999E-3</t>
  </si>
  <si>
    <t>84.870575869999996</t>
  </si>
  <si>
    <t>78.342794800000007</t>
  </si>
  <si>
    <t>26.424081479999998</t>
  </si>
  <si>
    <t>1.0635600000000003E-3</t>
  </si>
  <si>
    <t>8.9564000000000039E-4</t>
  </si>
  <si>
    <t>1.4785700000000004E-3</t>
  </si>
  <si>
    <t>0.99161480999999985</t>
  </si>
  <si>
    <t>31.391163880000004</t>
  </si>
  <si>
    <t>9.0243271600000003</t>
  </si>
  <si>
    <t>30.066945130000004</t>
  </si>
  <si>
    <t>50.132402170000013</t>
  </si>
  <si>
    <t>3.3312560699999985</t>
  </si>
  <si>
    <t>0.20500255000000001</t>
  </si>
  <si>
    <t>0.30469552000000011</t>
  </si>
  <si>
    <t>0.53284646999999996</t>
  </si>
  <si>
    <t>0.86894876000000021</t>
  </si>
  <si>
    <t>89.84856329000003</t>
  </si>
  <si>
    <t>87.076479640000002</t>
  </si>
  <si>
    <t>9.4907243800000032</t>
  </si>
  <si>
    <t>2.0159400000000004E-3</t>
  </si>
  <si>
    <t>9.1158000000000016E-4</t>
  </si>
  <si>
    <t>1.6772799999999995E-3</t>
  </si>
  <si>
    <t>3.1167937100000014</t>
  </si>
  <si>
    <t>36.962197519999997</t>
  </si>
  <si>
    <t>12.901000560000002</t>
  </si>
  <si>
    <t>9.5819968600000003</t>
  </si>
  <si>
    <t>9.1809957699999991</t>
  </si>
  <si>
    <t>7.9669955099999994</t>
  </si>
  <si>
    <t>20.602002559999999</t>
  </si>
  <si>
    <t>9.1140082999999983</t>
  </si>
  <si>
    <t>23.300001529999999</t>
  </si>
  <si>
    <t>19.984004930000005</t>
  </si>
  <si>
    <t>12.900997749999998</t>
  </si>
  <si>
    <t>9.5808212700000031</t>
  </si>
  <si>
    <t>9.1786170900000013</t>
  </si>
  <si>
    <t>7.96379898</t>
  </si>
  <si>
    <t>20.601847700000004</t>
  </si>
  <si>
    <t>9.1139540999999991</t>
  </si>
  <si>
    <t>23.299987520000002</t>
  </si>
  <si>
    <t>19.98321593</t>
  </si>
  <si>
    <t>12.90099944</t>
  </si>
  <si>
    <t>9.5811849999999996</t>
  </si>
  <si>
    <t>9.1793873399999981</t>
  </si>
  <si>
    <t>7.9647954100000007</t>
  </si>
  <si>
    <t>20.60186217</t>
  </si>
  <si>
    <t>9.1139607499999986</t>
  </si>
  <si>
    <t>23.299942120000001</t>
  </si>
  <si>
    <t>19.983428449999998</t>
  </si>
  <si>
    <t>12.900997930000003</t>
  </si>
  <si>
    <t>9.5806985100000013</t>
  </si>
  <si>
    <t>9.1783660999999999</t>
  </si>
  <si>
    <t>7.96347776</t>
  </si>
  <si>
    <t>20.601822079999998</t>
  </si>
  <si>
    <t>9.1139625099999986</t>
  </si>
  <si>
    <t>23.29999428</t>
  </si>
  <si>
    <t>19.983140649999996</t>
  </si>
  <si>
    <t>17.430037970000001</t>
  </si>
  <si>
    <t>38.09003417000001</t>
  </si>
  <si>
    <t>13.976846100000003</t>
  </si>
  <si>
    <t>22.717893220000001</t>
  </si>
  <si>
    <t>47.211475490000005</t>
  </si>
  <si>
    <t>47.992168409999998</t>
  </si>
  <si>
    <t>30.248753110000003</t>
  </si>
  <si>
    <t>55.198179349999997</t>
  </si>
  <si>
    <t>19.916478690000002</t>
  </si>
  <si>
    <t>40.166554700000006</t>
  </si>
  <si>
    <t>50.710606980000001</t>
  </si>
  <si>
    <t>44.387636539999995</t>
  </si>
  <si>
    <t>3.2629229499999992</t>
  </si>
  <si>
    <t>3.2597888699999999</t>
  </si>
  <si>
    <t>48.831252599999999</t>
  </si>
  <si>
    <t>91.681485259999988</t>
  </si>
  <si>
    <t>19.904349579999998</t>
  </si>
  <si>
    <t>39.419119979999991</t>
  </si>
  <si>
    <t>19.807213149999999</t>
  </si>
  <si>
    <t>22.081546840000001</t>
  </si>
  <si>
    <t>11.069918169999999</t>
  </si>
  <si>
    <t>38.333280330000001</t>
  </si>
  <si>
    <t>38.293716090000018</t>
  </si>
  <si>
    <t>60.150102770000011</t>
  </si>
  <si>
    <t>20.541643069999999</t>
  </si>
  <si>
    <t>43.200514759999997</t>
  </si>
  <si>
    <t>32.769726199999994</t>
  </si>
  <si>
    <t>56.880550169999999</t>
  </si>
  <si>
    <t>6.0859599999999988E-3</t>
  </si>
  <si>
    <t>2.5523840000000002E-2</t>
  </si>
  <si>
    <t>54.784729979999994</t>
  </si>
  <si>
    <t>92.548628849999986</t>
  </si>
  <si>
    <t>1.4870132399999998</t>
  </si>
  <si>
    <t>7.6618218699999998</t>
  </si>
  <si>
    <t>18.518688309999998</t>
  </si>
  <si>
    <t>9.2174128700000004</t>
  </si>
  <si>
    <t>14.214470429999999</t>
  </si>
  <si>
    <t>24.001378069999998</t>
  </si>
  <si>
    <t>21.739782229999999</t>
  </si>
  <si>
    <t>16.0624699</t>
  </si>
  <si>
    <t>10.226029810000002</t>
  </si>
  <si>
    <t>11.59783459</t>
  </si>
  <si>
    <t>9.9952672499999995</t>
  </si>
  <si>
    <t>13.142947339999997</t>
  </si>
  <si>
    <t>7.1482190899999996</t>
  </si>
  <si>
    <t>12.68556311</t>
  </si>
  <si>
    <t>18.563272200000004</t>
  </si>
  <si>
    <t>34.399253799999997</t>
  </si>
  <si>
    <t>2.1078486400000003</t>
  </si>
  <si>
    <t>7.4303221000000006</t>
  </si>
  <si>
    <t>25.815948039999999</t>
  </si>
  <si>
    <t>16.528843859999999</t>
  </si>
  <si>
    <t>2.6944770100000008</t>
  </si>
  <si>
    <t>21.697454629999999</t>
  </si>
  <si>
    <t>29.210145020000002</t>
  </si>
  <si>
    <t>25.736186320000002</t>
  </si>
  <si>
    <t>11.83440936</t>
  </si>
  <si>
    <t>13.433531069999999</t>
  </si>
  <si>
    <t>6.0593673600000004</t>
  </si>
  <si>
    <t>26.863030790000003</t>
  </si>
  <si>
    <t>0.78654906000000002</t>
  </si>
  <si>
    <t>25.554065739999999</t>
  </si>
  <si>
    <t>9.7461289000000004</t>
  </si>
  <si>
    <t>46.652427490000008</t>
  </si>
  <si>
    <t>6.8907418199999997</t>
  </si>
  <si>
    <t>0.15338436</t>
  </si>
  <si>
    <t>8.0000000000000018E-7</t>
  </si>
  <si>
    <t>6.1999999999999999E-7</t>
  </si>
  <si>
    <t>7.6000000000000003E-7</t>
  </si>
  <si>
    <t>1.0499999999999999E-6</t>
  </si>
  <si>
    <t>2.1400000000000003E-6</t>
  </si>
  <si>
    <t>2.0293000000000004E-3</t>
  </si>
  <si>
    <t>9.2114083000000004</t>
  </si>
  <si>
    <t>0.13774469</t>
  </si>
  <si>
    <t>4.8240000000000006E-5</t>
  </si>
  <si>
    <t>3.4319999999999997E-5</t>
  </si>
  <si>
    <t>4.3280000000000006E-5</t>
  </si>
  <si>
    <t>5.5460000000000001E-5</t>
  </si>
  <si>
    <t>8.4439999999999998E-5</t>
  </si>
  <si>
    <t>2.5512000000000001E-4</t>
  </si>
  <si>
    <t>6.4973279300000009</t>
  </si>
  <si>
    <t>0.15578285</t>
  </si>
  <si>
    <t>1.825E-5</t>
  </si>
  <si>
    <t>1.466E-5</t>
  </si>
  <si>
    <t>2.1459999999999998E-5</t>
  </si>
  <si>
    <t>3.3780000000000005E-5</t>
  </si>
  <si>
    <t>1.3384000000000001E-4</t>
  </si>
  <si>
    <t>1.68911E-3</t>
  </si>
  <si>
    <t>8.8817822</t>
  </si>
  <si>
    <t>0.20084913000000001</t>
  </si>
  <si>
    <t>3.362E-5</t>
  </si>
  <si>
    <t>3.5310000000000006E-5</t>
  </si>
  <si>
    <t>3.519E-5</t>
  </si>
  <si>
    <t>7.1130000000000005E-5</t>
  </si>
  <si>
    <t>1.0371000000000001E-4</t>
  </si>
  <si>
    <t>3.279E-4</t>
  </si>
  <si>
    <t>6.1106294400000003</t>
  </si>
  <si>
    <t>1.4233559999999996E-2</t>
  </si>
  <si>
    <t>1.5025658399999999</t>
  </si>
  <si>
    <t>1.7801813200000001</t>
  </si>
  <si>
    <t>4.3529999999999998E-5</t>
  </si>
  <si>
    <t>7.3083000000000013E-4</t>
  </si>
  <si>
    <t>1.3640000000000002E-5</t>
  </si>
  <si>
    <t>3.1239999999999992E-5</t>
  </si>
  <si>
    <t>2.4067386499999999</t>
  </si>
  <si>
    <t>4.4373650000000001E-2</t>
  </si>
  <si>
    <t>1.6253659999999996E-2</t>
  </si>
  <si>
    <t>0.10565315999999998</t>
  </si>
  <si>
    <t>6.2736150000000004E-2</t>
  </si>
  <si>
    <t>1.7892100000000003E-3</t>
  </si>
  <si>
    <t>1.4643150000000001E-2</t>
  </si>
  <si>
    <t>4.9409599999999994E-3</t>
  </si>
  <si>
    <t>4.1294250400000001</t>
  </si>
  <si>
    <t>2.7771679999999993E-2</t>
  </si>
  <si>
    <t>1.83537E-3</t>
  </si>
  <si>
    <t>8.7532499999999989E-3</t>
  </si>
  <si>
    <t>2.485126E-2</t>
  </si>
  <si>
    <t>4.5868000000000005E-4</t>
  </si>
  <si>
    <t>4.3852900000000009E-3</t>
  </si>
  <si>
    <t>8.9951499999999986E-3</t>
  </si>
  <si>
    <t>1.7798263400000001</t>
  </si>
  <si>
    <t>3.7859209999999997E-2</t>
  </si>
  <si>
    <t>4.7336000000000004E-4</t>
  </si>
  <si>
    <t>4.075839999999999E-3</t>
  </si>
  <si>
    <t>6.044680999999999E-2</t>
  </si>
  <si>
    <t>0.19229310999999999</t>
  </si>
  <si>
    <t>6.4768049999999994E-2</t>
  </si>
  <si>
    <t>1.9228219999999997E-2</t>
  </si>
  <si>
    <t>2.7301999999999995E-3</t>
  </si>
  <si>
    <t>2.4170000000000005E-4</t>
  </si>
  <si>
    <t>1.451E-4</t>
  </si>
  <si>
    <t>1.5593000000000003E-4</t>
  </si>
  <si>
    <t>1.8313999999999998E-4</t>
  </si>
  <si>
    <t>9.2090000000000021E-5</t>
  </si>
  <si>
    <t>1.1051769999999999E-2</t>
  </si>
  <si>
    <t>7.7376399999999996E-3</t>
  </si>
  <si>
    <t>8.3447800000000013E-3</t>
  </si>
  <si>
    <t>6.1458300000000006E-3</t>
  </si>
  <si>
    <t>7.4332200000000008E-3</t>
  </si>
  <si>
    <t>4.5033799999999995E-3</t>
  </si>
  <si>
    <t>1.079828E-2</t>
  </si>
  <si>
    <t>8.8516000000000007E-4</t>
  </si>
  <si>
    <t>1.2369799999999999E-3</t>
  </si>
  <si>
    <t>7.0103000000000006E-4</t>
  </si>
  <si>
    <t>1.1211300000000001E-3</t>
  </si>
  <si>
    <t>3.4654999999999998E-3</t>
  </si>
  <si>
    <t>8.5332899999999989E-3</t>
  </si>
  <si>
    <t>7.7135000000000007E-3</t>
  </si>
  <si>
    <t>6.9423300000000009E-3</t>
  </si>
  <si>
    <t>8.3378500000000008E-3</t>
  </si>
  <si>
    <t>9.2151600000000018E-3</t>
  </si>
  <si>
    <t>8.1196800000000006E-3</t>
  </si>
  <si>
    <t>0.53648552999999999</t>
  </si>
  <si>
    <t>5.4607100000000006E-3</t>
  </si>
  <si>
    <t>10.691665800000003</t>
  </si>
  <si>
    <t>5.8208722399999999</t>
  </si>
  <si>
    <t>5.5999227600000001</t>
  </si>
  <si>
    <t>5.1666600100000002</t>
  </si>
  <si>
    <t>0.47509488999999999</t>
  </si>
  <si>
    <t>1.84593812</t>
  </si>
  <si>
    <t>2.8701771100000002</t>
  </si>
  <si>
    <t>6.2940410099999999</t>
  </si>
  <si>
    <t>2.7952577599999993</t>
  </si>
  <si>
    <t>5.9419810000000011</t>
  </si>
  <si>
    <t>8.2315508000000008</t>
  </si>
  <si>
    <t>5.3582248799999999</t>
  </si>
  <si>
    <t>2.77402522</t>
  </si>
  <si>
    <t>0.98981310999999983</t>
  </si>
  <si>
    <t>0.53780461999999996</t>
  </si>
  <si>
    <t>0.39916125000000002</t>
  </si>
  <si>
    <t>9.3265801599999989</t>
  </si>
  <si>
    <t>6.2631593299999997</t>
  </si>
  <si>
    <t>3.1245552499999989</t>
  </si>
  <si>
    <t>5.1476541199999994</t>
  </si>
  <si>
    <t>2.5828972299999999</t>
  </si>
  <si>
    <t>5.4424217700000002</t>
  </si>
  <si>
    <t>2.6353138999999999</t>
  </si>
  <si>
    <t>4.1915169300000006</t>
  </si>
  <si>
    <t>3.0625000000000004E-4</t>
  </si>
  <si>
    <t>0.34332956999999997</t>
  </si>
  <si>
    <t>5.3509036500000002</t>
  </si>
  <si>
    <t>10.106100609999999</t>
  </si>
  <si>
    <t>5.2532525300000001</t>
  </si>
  <si>
    <t>3.5315640099999999</t>
  </si>
  <si>
    <t>3.3685999999999997E-4</t>
  </si>
  <si>
    <t>5.7891000000000008E-4</t>
  </si>
  <si>
    <t>2.2420999999999997E-4</t>
  </si>
  <si>
    <t>8.9049999999999996E-5</t>
  </si>
  <si>
    <t>1.6363000000000003E-4</t>
  </si>
  <si>
    <t>4.1649999999999996E-5</t>
  </si>
  <si>
    <t>3.54565E-3</t>
  </si>
  <si>
    <t>2.0541700000000001E-3</t>
  </si>
  <si>
    <t>2.6732600000000002E-3</t>
  </si>
  <si>
    <t>5.6034600000000011E-3</t>
  </si>
  <si>
    <t>1.7306000000000003E-3</t>
  </si>
  <si>
    <t>1.356E-3</t>
  </si>
  <si>
    <t>2.38426E-3</t>
  </si>
  <si>
    <t>3.9236399999999999E-3</t>
  </si>
  <si>
    <t>4.92977E-3</t>
  </si>
  <si>
    <t>2.040026E-2</t>
  </si>
  <si>
    <t>1.65997E-3</t>
  </si>
  <si>
    <t>3.9807099999999993E-3</t>
  </si>
  <si>
    <t>1.07124E-3</t>
  </si>
  <si>
    <t>1.6173000000000004E-4</t>
  </si>
  <si>
    <t>5.0697000000000003E-4</t>
  </si>
  <si>
    <t>6.2114000000000006E-4</t>
  </si>
  <si>
    <t>1.17906E-3</t>
  </si>
  <si>
    <t>2.0593499999999997E-3</t>
  </si>
  <si>
    <t>3.29825E-3</t>
  </si>
  <si>
    <t>6.4081899999999994E-3</t>
  </si>
  <si>
    <t>1.55557E-3</t>
  </si>
  <si>
    <t>1.5511400000000001E-3</t>
  </si>
  <si>
    <t>1.8991499999999998E-3</t>
  </si>
  <si>
    <t>2.1419099999999999E-3</t>
  </si>
  <si>
    <t>3.0120699999999999E-3</t>
  </si>
  <si>
    <t>5.19324E-3</t>
  </si>
  <si>
    <t>1.1408999999999997E-4</t>
  </si>
  <si>
    <t>6.9540000000000015E-5</t>
  </si>
  <si>
    <t>2.1642000000000002E-4</t>
  </si>
  <si>
    <t>1.7799000000000002E-4</t>
  </si>
  <si>
    <t>3.6466000000000005E-4</t>
  </si>
  <si>
    <t>2.8361E-4</t>
  </si>
  <si>
    <t>5.4889999999999995E-4</t>
  </si>
  <si>
    <t>9.1898000000000001E-4</t>
  </si>
  <si>
    <t>1.14846E-3</t>
  </si>
  <si>
    <t>1.5143599999999998E-3</t>
  </si>
  <si>
    <t>2.0545399999999997E-3</t>
  </si>
  <si>
    <t>3.5768099999999988E-3</t>
  </si>
  <si>
    <t>6.1882099999999987E-3</t>
  </si>
  <si>
    <t>5.7760500000000005E-3</t>
  </si>
  <si>
    <t>6.4064199999999995E-3</t>
  </si>
  <si>
    <t>4.2165900000000001E-3</t>
  </si>
  <si>
    <t>6.7911000000000002E-4</t>
  </si>
  <si>
    <t>4.4236999999999998E-4</t>
  </si>
  <si>
    <t>1.4720799999999997E-3</t>
  </si>
  <si>
    <t>1.4065400000000002E-3</t>
  </si>
  <si>
    <t>1.7759000000000002E-3</t>
  </si>
  <si>
    <t>2.33505E-3</t>
  </si>
  <si>
    <t>3.0935499999999996E-3</t>
  </si>
  <si>
    <t>4.5838700000000003E-3</t>
  </si>
  <si>
    <t>1.6490700000000001E-3</t>
  </si>
  <si>
    <t>1.91417E-3</t>
  </si>
  <si>
    <t>1.02943E-3</t>
  </si>
  <si>
    <t>1.5781700000000001E-3</t>
  </si>
  <si>
    <t>6.4795200000000008E-3</t>
  </si>
  <si>
    <t>7.9201499999999991E-3</t>
  </si>
  <si>
    <t>6.6128099999999985E-3</t>
  </si>
  <si>
    <t>7.7705100000000004E-3</t>
  </si>
  <si>
    <t>1.85319E-3</t>
  </si>
  <si>
    <t>1.8682900000000001E-3</t>
  </si>
  <si>
    <t>2.9959600000000002E-3</t>
  </si>
  <si>
    <t>2.42027E-3</t>
  </si>
  <si>
    <t>0.18092677999999998</t>
  </si>
  <si>
    <t>0.18093577</t>
  </si>
  <si>
    <t>0.18097008000000001</t>
  </si>
  <si>
    <t>6.9561159999999997E-2</t>
  </si>
  <si>
    <t>7.2304590000000002E-2</t>
  </si>
  <si>
    <t>9.4881999999999996E-4</t>
  </si>
  <si>
    <t>1.68546E-3</t>
  </si>
  <si>
    <t>2.0330000000000001E-3</t>
  </si>
  <si>
    <t>3.9298100000000006E-3</t>
  </si>
  <si>
    <t>2.3352019999999998E-2</t>
  </si>
  <si>
    <t>7.9396399999999995E-3</t>
  </si>
  <si>
    <t>9.4273299999999994E-3</t>
  </si>
  <si>
    <t>2.9253089999999995E-2</t>
  </si>
  <si>
    <t>0.12693727999999999</t>
  </si>
  <si>
    <t>0.12685784999999999</t>
  </si>
  <si>
    <t>6.8871599999999998E-3</t>
  </si>
  <si>
    <t>3.0585199999999999E-3</t>
  </si>
  <si>
    <t>0.19989342999999998</t>
  </si>
  <si>
    <t>0.27801655999999997</t>
  </si>
  <si>
    <t>0.26456972999999995</t>
  </si>
  <si>
    <t>1.6514699999999999E-3</t>
  </si>
  <si>
    <t>1.1056E-3</t>
  </si>
  <si>
    <t>6.0646000000000007E-4</t>
  </si>
  <si>
    <t>0.88441533999999999</t>
  </si>
  <si>
    <t>4.3175699999999989E-3</t>
  </si>
  <si>
    <t>0.15474680999999998</t>
  </si>
  <si>
    <t>18.132905919999999</t>
  </si>
  <si>
    <t>11.437891239999999</t>
  </si>
  <si>
    <t>4.4212E-4</t>
  </si>
  <si>
    <t>1.1948800000000002E-3</t>
  </si>
  <si>
    <t>9.8510000000000017E-5</t>
  </si>
  <si>
    <t>1.6619000000000003E-4</t>
  </si>
  <si>
    <t>0.21530031000000002</t>
  </si>
  <si>
    <t>133.62538918999999</t>
  </si>
  <si>
    <t>22.281533599999999</t>
  </si>
  <si>
    <t>1.7859000000000004E-4</t>
  </si>
  <si>
    <t>1.2197E-3</t>
  </si>
  <si>
    <t>2.6663799999999999E-3</t>
  </si>
  <si>
    <t>2.8548599999999999E-3</t>
  </si>
  <si>
    <t>0.24058363999999996</t>
  </si>
  <si>
    <t>2.0667949999999997E-2</t>
  </si>
  <si>
    <t>0.39403912000000002</t>
  </si>
  <si>
    <t>35.778378160000003</t>
  </si>
  <si>
    <t>3.5962781600000002</t>
  </si>
  <si>
    <t>1.3057500000000003E-3</t>
  </si>
  <si>
    <t>2.695579E-2</t>
  </si>
  <si>
    <t>2.9751599999999997E-3</t>
  </si>
  <si>
    <t>5.070879999999999E-3</t>
  </si>
  <si>
    <t>0.28354360000000001</t>
  </si>
  <si>
    <t>164.34499027000001</t>
  </si>
  <si>
    <t>105.36307409</t>
  </si>
  <si>
    <t>3.670700000000001E-4</t>
  </si>
  <si>
    <t>1.78046E-3</t>
  </si>
  <si>
    <t>2.9745799999999997E-3</t>
  </si>
  <si>
    <t>2.4855200000000002E-3</t>
  </si>
  <si>
    <t>9.1232159999999993E-2</t>
  </si>
  <si>
    <t>4.6120000000000015E-4</t>
  </si>
  <si>
    <t>20.831619610000004</t>
  </si>
  <si>
    <t>152.19851649</t>
  </si>
  <si>
    <t>390.74826969999992</t>
  </si>
  <si>
    <t>508.24702444999997</t>
  </si>
  <si>
    <t>651.84013118999997</t>
  </si>
  <si>
    <t>433.11782225999991</t>
  </si>
  <si>
    <t>576.09371747</t>
  </si>
  <si>
    <t>2.8397139999999998E-2</t>
  </si>
  <si>
    <t>557.04046254999992</t>
  </si>
  <si>
    <t>634.49730642999998</t>
  </si>
  <si>
    <t>634.5304140500001</t>
  </si>
  <si>
    <t>351.43237991999996</t>
  </si>
  <si>
    <t>437.88663068000011</t>
  </si>
  <si>
    <t>89.276445150000029</t>
  </si>
  <si>
    <t>611.01679639000008</t>
  </si>
  <si>
    <t>3.7763600000000003E-3</t>
  </si>
  <si>
    <t>34.499055260000006</t>
  </si>
  <si>
    <t>188.66995628000001</t>
  </si>
  <si>
    <t>496.66991618000014</t>
  </si>
  <si>
    <t>626.37347797999996</t>
  </si>
  <si>
    <t>670.02961835999997</t>
  </si>
  <si>
    <t>377.80864006000002</t>
  </si>
  <si>
    <t>468.56037011999996</t>
  </si>
  <si>
    <t>4.0420539999999998E-2</t>
  </si>
  <si>
    <t>544.23667519999992</t>
  </si>
  <si>
    <t>733.95111505000011</t>
  </si>
  <si>
    <t>746.64172518000009</t>
  </si>
  <si>
    <t>299.84313136000009</t>
  </si>
  <si>
    <t>351.72839597000001</t>
  </si>
  <si>
    <t>18.55024371</t>
  </si>
  <si>
    <t>594.47941120000007</t>
  </si>
  <si>
    <t>Fischer-Tropsch synthesis</t>
  </si>
  <si>
    <t>1.1903E-4</t>
  </si>
  <si>
    <t>1.2709999999999999E-5</t>
  </si>
  <si>
    <t>3.3889999999999996E-5</t>
  </si>
  <si>
    <t>5.8989999999999996E-5</t>
  </si>
  <si>
    <t>5.5809999999999996E-5</t>
  </si>
  <si>
    <t>5.6175000000000018E-3</t>
  </si>
  <si>
    <t>8.8560000000000006E-5</t>
  </si>
  <si>
    <t>1.5810000000000002E-4</t>
  </si>
  <si>
    <t>2.4134210000000007E-2</t>
  </si>
  <si>
    <t>1.2905880699999999</t>
  </si>
  <si>
    <t>2.8089493200000004</t>
  </si>
  <si>
    <t>2.3003002899999996</t>
  </si>
  <si>
    <t>2.1398000000000001E-4</t>
  </si>
  <si>
    <t>0.198215</t>
  </si>
  <si>
    <t>0.71467141999999995</t>
  </si>
  <si>
    <t>0.13923115999999999</t>
  </si>
  <si>
    <t>8.5078999999999992E-4</t>
  </si>
  <si>
    <t>3.5866000000000001E-4</t>
  </si>
  <si>
    <t>1.4337600000000001E-3</t>
  </si>
  <si>
    <t>3.1348700000000001E-3</t>
  </si>
  <si>
    <t>0.86326246999999989</t>
  </si>
  <si>
    <t>7.5947612400000004</t>
  </si>
  <si>
    <t>1.8293999999999998E-4</t>
  </si>
  <si>
    <t>5.1450590000000011E-2</t>
  </si>
  <si>
    <t>3.3957919999999996E-2</t>
  </si>
  <si>
    <t>5.0203824899999985</t>
  </si>
  <si>
    <t>15.97387649</t>
  </si>
  <si>
    <t>15.216828670000002</t>
  </si>
  <si>
    <t>8.7534000000000017E-4</t>
  </si>
  <si>
    <t>1.1222199999999999E-3</t>
  </si>
  <si>
    <t>1.4906000000000001E-4</t>
  </si>
  <si>
    <t>0.50590884000000003</t>
  </si>
  <si>
    <t>2.425E-5</t>
  </si>
  <si>
    <t>2.2473510000000006E-2</t>
  </si>
  <si>
    <t>45.908509979999991</t>
  </si>
  <si>
    <t>74.43075429000001</t>
  </si>
  <si>
    <t>78.132356249999987</t>
  </si>
  <si>
    <t>103.01182722000001</t>
  </si>
  <si>
    <t>71.311037049999996</t>
  </si>
  <si>
    <t>152.50936668</t>
  </si>
  <si>
    <t>3.7116523699999999</t>
  </si>
  <si>
    <t>99.109855080000003</t>
  </si>
  <si>
    <t>94.737355440000002</t>
  </si>
  <si>
    <t>126.94024897</t>
  </si>
  <si>
    <t>57.924296160000011</t>
  </si>
  <si>
    <t>87.388384700000017</t>
  </si>
  <si>
    <t>106.97661509000001</t>
  </si>
  <si>
    <t>93.665009129999987</t>
  </si>
  <si>
    <t>1.8246000000000004E-4</t>
  </si>
  <si>
    <t>1.069608E-2</t>
  </si>
  <si>
    <t>45.855899880000003</t>
  </si>
  <si>
    <t>86.797239140000002</t>
  </si>
  <si>
    <t>108.16159989999998</t>
  </si>
  <si>
    <t>103.96355840999999</t>
  </si>
  <si>
    <t>63.917448239999999</t>
  </si>
  <si>
    <t>121.92586584000001</t>
  </si>
  <si>
    <t>3.1987102000000003</t>
  </si>
  <si>
    <t>96.954865479999995</t>
  </si>
  <si>
    <t>115.08958873</t>
  </si>
  <si>
    <t>128.89761516000002</t>
  </si>
  <si>
    <t>58.884594969999995</t>
  </si>
  <si>
    <t>64.766636030000001</t>
  </si>
  <si>
    <t>99.82756144999999</t>
  </si>
  <si>
    <t>116.17087273</t>
  </si>
  <si>
    <t>1.6800000000000002E-6</t>
  </si>
  <si>
    <t>18.590321620000001</t>
  </si>
  <si>
    <t>0.34796505999999999</t>
  </si>
  <si>
    <t>2.2134209999999998E-2</t>
  </si>
  <si>
    <t>4.7999999999999996E-7</t>
  </si>
  <si>
    <t>1.5199999999999998E-6</t>
  </si>
  <si>
    <t>1.74222911</t>
  </si>
  <si>
    <t>16.39282029</t>
  </si>
  <si>
    <t>6.2599999999999994E-6</t>
  </si>
  <si>
    <t>7.5699999999999995E-6</t>
  </si>
  <si>
    <t>16.68200087</t>
  </si>
  <si>
    <t>3.2578785099999998</t>
  </si>
  <si>
    <t>7.6019999999999994E-5</t>
  </si>
  <si>
    <t>2.2845E-4</t>
  </si>
  <si>
    <t>5.7020000000000006E-5</t>
  </si>
  <si>
    <t>15.379925459999999</t>
  </si>
  <si>
    <t>3.8800000000000001E-6</t>
  </si>
  <si>
    <t>4.9400000000000001E-6</t>
  </si>
  <si>
    <t>1.0189999999999999E-5</t>
  </si>
  <si>
    <t>0.32713634000000003</t>
  </si>
  <si>
    <t>5.0202733399999993</t>
  </si>
  <si>
    <t>15.071410699999999</t>
  </si>
  <si>
    <t>6.0999999999999992E-6</t>
  </si>
  <si>
    <t>9.7399999999999982E-6</t>
  </si>
  <si>
    <t>5.5822000000000001E-4</t>
  </si>
  <si>
    <t>1.166288E-2</t>
  </si>
  <si>
    <t>2.4412000000000001E-4</t>
  </si>
  <si>
    <t>7.3001479699999994</t>
  </si>
  <si>
    <t>4.0526000000000006E-4</t>
  </si>
  <si>
    <t>2.838311E-2</t>
  </si>
  <si>
    <t>70.029204159999992</t>
  </si>
  <si>
    <t>253.18183572000004</t>
  </si>
  <si>
    <t>296.66111171</t>
  </si>
  <si>
    <t>390.93986002999998</t>
  </si>
  <si>
    <t>233.76135741000002</t>
  </si>
  <si>
    <t>339.13052062999998</t>
  </si>
  <si>
    <t>3.8084170000000007E-2</t>
  </si>
  <si>
    <t>288.68183481000005</t>
  </si>
  <si>
    <t>310.62335090999994</t>
  </si>
  <si>
    <t>466.07460600999997</t>
  </si>
  <si>
    <t>179.83743839000002</t>
  </si>
  <si>
    <t>298.12843981000003</t>
  </si>
  <si>
    <t>22.206869280000003</t>
  </si>
  <si>
    <t>309.9587869400001</t>
  </si>
  <si>
    <t>2.8663E-3</t>
  </si>
  <si>
    <t>2.0379060000000001E-2</t>
  </si>
  <si>
    <t>103.84346985000001</t>
  </si>
  <si>
    <t>321.76503724999992</t>
  </si>
  <si>
    <t>368.81943128</t>
  </si>
  <si>
    <t>379.26671963999996</t>
  </si>
  <si>
    <t>207.33714304000003</t>
  </si>
  <si>
    <t>267.78190172000001</t>
  </si>
  <si>
    <t>5.3072999999999995E-2</t>
  </si>
  <si>
    <t>286.50356382000001</t>
  </si>
  <si>
    <t>368.89273482999988</t>
  </si>
  <si>
    <t>511.01316083999995</t>
  </si>
  <si>
    <t>178.56969715999998</t>
  </si>
  <si>
    <t>247.39582032999996</t>
  </si>
  <si>
    <t>0.99386641999999992</t>
  </si>
  <si>
    <t>298.53885852999991</t>
  </si>
  <si>
    <t>1.1200000000000001E-6</t>
  </si>
  <si>
    <t>1.4185659999999999E-2</t>
  </si>
  <si>
    <t>30.199261579999998</t>
  </si>
  <si>
    <t>2.2999999999999999E-7</t>
  </si>
  <si>
    <t>3.3000000000000007E-7</t>
  </si>
  <si>
    <t>4.5999999999999999E-7</t>
  </si>
  <si>
    <t>9.2999999999999999E-7</t>
  </si>
  <si>
    <t>29.90581517</t>
  </si>
  <si>
    <t>8.1499999999999999E-6</t>
  </si>
  <si>
    <t>4.4598934799999999</t>
  </si>
  <si>
    <t>6.2999999999999998E-6</t>
  </si>
  <si>
    <t>7.2299999999999994E-6</t>
  </si>
  <si>
    <t>9.8465538299999995</t>
  </si>
  <si>
    <t>12.031675570000001</t>
  </si>
  <si>
    <t>8.2052000000000004E-4</t>
  </si>
  <si>
    <t>6.7490000000000006E-5</t>
  </si>
  <si>
    <t>6.2899999999999991E-6</t>
  </si>
  <si>
    <t>1.79485E-3</t>
  </si>
  <si>
    <t>14.523205959999999</t>
  </si>
  <si>
    <t>2.8899999999999994E-6</t>
  </si>
  <si>
    <t>4.1900000000000005E-6</t>
  </si>
  <si>
    <t>6.5799999999999988E-6</t>
  </si>
  <si>
    <t>1.562E-5</t>
  </si>
  <si>
    <t>3.3498084700000001</t>
  </si>
  <si>
    <t>1.081E-5</t>
  </si>
  <si>
    <t>2.62064E-3</t>
  </si>
  <si>
    <t>5.8700000000000005E-6</t>
  </si>
  <si>
    <t>7.7200000000000006E-6</t>
  </si>
  <si>
    <t>2.4090000000000001E-5</t>
  </si>
  <si>
    <t>7.5359999999999997E-5</t>
  </si>
  <si>
    <t>1.0189699999999999E-3</t>
  </si>
  <si>
    <t>0.22268876999999998</t>
  </si>
  <si>
    <t>E+ CheapNuclear</t>
  </si>
  <si>
    <t>E+RE− Nuclear</t>
  </si>
  <si>
    <t>E+RE− CheapNuclear</t>
  </si>
  <si>
    <t>1.8690177799999999</t>
  </si>
  <si>
    <t>3.35545939</t>
  </si>
  <si>
    <t>11.083478519999998</t>
  </si>
  <si>
    <t>29.29144578</t>
  </si>
  <si>
    <t>36.53612863</t>
  </si>
  <si>
    <t>49.36034025</t>
  </si>
  <si>
    <t>65.638591320000003</t>
  </si>
  <si>
    <t>68.929012149999991</t>
  </si>
  <si>
    <t>75.780976820000021</t>
  </si>
  <si>
    <t>1.94817536</t>
  </si>
  <si>
    <t>7.0882187500000002</t>
  </si>
  <si>
    <t>17.822969970000003</t>
  </si>
  <si>
    <t>49.434657369999996</t>
  </si>
  <si>
    <t>72.199304160000011</t>
  </si>
  <si>
    <t>67.916349929999996</t>
  </si>
  <si>
    <t>63.99839163</t>
  </si>
  <si>
    <t>59.106116069999999</t>
  </si>
  <si>
    <t>58.137708009999997</t>
  </si>
  <si>
    <t>1.9465832400000003</t>
  </si>
  <si>
    <t>7.0569215300000003</t>
  </si>
  <si>
    <t>17.817581910000001</t>
  </si>
  <si>
    <t>49.182578299999996</t>
  </si>
  <si>
    <t>72.056160950000006</t>
  </si>
  <si>
    <t>67.839197479999996</t>
  </si>
  <si>
    <t>63.863659429999998</t>
  </si>
  <si>
    <t>58.96812216</t>
  </si>
  <si>
    <t>58.040659500000004</t>
  </si>
  <si>
    <t>1.9643753299999995</t>
  </si>
  <si>
    <t>6.8211865700000001</t>
  </si>
  <si>
    <t>17.989062369999999</t>
  </si>
  <si>
    <t>50.012695419999993</t>
  </si>
  <si>
    <t>59.129670390000001</t>
  </si>
  <si>
    <t>56.737503800000006</t>
  </si>
  <si>
    <t>55.676598570000003</t>
  </si>
  <si>
    <t>52.287361879999999</t>
  </si>
  <si>
    <t>52.620800719999998</t>
  </si>
  <si>
    <t>10.171520399999999</t>
  </si>
  <si>
    <t>10.15387799</t>
  </si>
  <si>
    <t>1.05321884</t>
  </si>
  <si>
    <t>8.5194009000000008</t>
  </si>
  <si>
    <t>10.702207110000002</t>
  </si>
  <si>
    <t>10.622931729999999</t>
  </si>
  <si>
    <t>10.621510569999998</t>
  </si>
  <si>
    <t>10.272870159999998</t>
  </si>
  <si>
    <t>10.145858780000001</t>
  </si>
  <si>
    <t>10.127815899999998</t>
  </si>
  <si>
    <t>10.11129116</t>
  </si>
  <si>
    <t>1.0532143899999999</t>
  </si>
  <si>
    <t>4.7337108099999998</t>
  </si>
  <si>
    <t>6.7872416099999997</t>
  </si>
  <si>
    <t>6.7079568300000005</t>
  </si>
  <si>
    <t>6.7065435300000003</t>
  </si>
  <si>
    <t>6.358246209999999</t>
  </si>
  <si>
    <t>6.2583430299999998</t>
  </si>
  <si>
    <t>6.21625695</t>
  </si>
  <si>
    <t>6.1950951000000005</t>
  </si>
  <si>
    <t>1.0532142900000001</t>
  </si>
  <si>
    <t>4.7737247899999993</t>
  </si>
  <si>
    <t>6.8282529900000011</t>
  </si>
  <si>
    <t>6.7489677000000006</t>
  </si>
  <si>
    <t>6.7475541999999997</t>
  </si>
  <si>
    <t>6.3992732999999999</t>
  </si>
  <si>
    <t>6.2881149199999991</t>
  </si>
  <si>
    <t>6.2520182399999991</t>
  </si>
  <si>
    <t>6.2361041100000012</t>
  </si>
  <si>
    <t>1.05321445</t>
  </si>
  <si>
    <t>4.8722749399999987</t>
  </si>
  <si>
    <t>6.9248300400000007</t>
  </si>
  <si>
    <t>6.8455451099999998</t>
  </si>
  <si>
    <t>6.8441273899999988</t>
  </si>
  <si>
    <t>6.4960164200000001</t>
  </si>
  <si>
    <t>6.4019695499999996</t>
  </si>
  <si>
    <t>6.36315499</t>
  </si>
  <si>
    <t>6.3326865300000001</t>
  </si>
  <si>
    <t>21.789547689999999</t>
  </si>
  <si>
    <t>32.216936020000006</t>
  </si>
  <si>
    <t>11.503312940000001</t>
  </si>
  <si>
    <t>12.622750159999999</t>
  </si>
  <si>
    <t>12.220165410000003</t>
  </si>
  <si>
    <t>21.625503259999995</t>
  </si>
  <si>
    <t>26.303737379999998</t>
  </si>
  <si>
    <t>30.937057090000003</t>
  </si>
  <si>
    <t>32.014717009999998</t>
  </si>
  <si>
    <t>32.270044820000003</t>
  </si>
  <si>
    <t>32.357765880000002</t>
  </si>
  <si>
    <t>11.423780070000001</t>
  </si>
  <si>
    <t>11.541369689999998</t>
  </si>
  <si>
    <t>11.306633659999999</t>
  </si>
  <si>
    <t>25.558307880000001</t>
  </si>
  <si>
    <t>35.898284679999996</t>
  </si>
  <si>
    <t>40.760407899999997</t>
  </si>
  <si>
    <t>49.091334259999996</t>
  </si>
  <si>
    <t>49.341763840000006</t>
  </si>
  <si>
    <t>47.736411289999999</t>
  </si>
  <si>
    <t>11.425517839999999</t>
  </si>
  <si>
    <t>11.54377899</t>
  </si>
  <si>
    <t>11.319787900000001</t>
  </si>
  <si>
    <t>25.462209700000002</t>
  </si>
  <si>
    <t>35.830619799999994</t>
  </si>
  <si>
    <t>40.700181280000002</t>
  </si>
  <si>
    <t>49.08681765</t>
  </si>
  <si>
    <t>49.307109610000005</t>
  </si>
  <si>
    <t>47.70034313</t>
  </si>
  <si>
    <t>11.40504724</t>
  </si>
  <si>
    <t>11.62455639</t>
  </si>
  <si>
    <t>11.391596890000001</t>
  </si>
  <si>
    <t>25.991660259999996</t>
  </si>
  <si>
    <t>28.234297239999997</t>
  </si>
  <si>
    <t>37.713081429999995</t>
  </si>
  <si>
    <t>47.277809670000003</t>
  </si>
  <si>
    <t>47.108982300000001</t>
  </si>
  <si>
    <t>45.712647390000001</t>
  </si>
  <si>
    <t>3.65461E-3</t>
  </si>
  <si>
    <t>7.9831600000000013E-3</t>
  </si>
  <si>
    <t>8.386900000000001E-3</t>
  </si>
  <si>
    <t>8.6376300000000003E-3</t>
  </si>
  <si>
    <t>8.9022800000000003E-3</t>
  </si>
  <si>
    <t>9.2043100000000003E-3</t>
  </si>
  <si>
    <t>9.3882899999999988E-3</t>
  </si>
  <si>
    <t>2.0634433799999989</t>
  </si>
  <si>
    <t>8.1327167299999985</t>
  </si>
  <si>
    <t>8.1327169000000001</t>
  </si>
  <si>
    <t>8.1327161700000001</t>
  </si>
  <si>
    <t>8.1327150599999971</t>
  </si>
  <si>
    <t>8.1327133699999994</t>
  </si>
  <si>
    <t>8.1327099300000008</t>
  </si>
  <si>
    <t>2.0008002999999999</t>
  </si>
  <si>
    <t>7.7761814400000011</t>
  </si>
  <si>
    <t>7.7761813899999996</t>
  </si>
  <si>
    <t>7.7761805499999994</t>
  </si>
  <si>
    <t>7.7761794600000016</t>
  </si>
  <si>
    <t>7.77617782</t>
  </si>
  <si>
    <t>7.7761745500000004</t>
  </si>
  <si>
    <t>1.6330648600000002</t>
  </si>
  <si>
    <t>6.4120641800000016</t>
  </si>
  <si>
    <t>6.4120638899999998</t>
  </si>
  <si>
    <t>6.4120631900000014</t>
  </si>
  <si>
    <t>6.4120621500000006</t>
  </si>
  <si>
    <t>6.4120604599999984</t>
  </si>
  <si>
    <t>6.4120570299999988</t>
  </si>
  <si>
    <t>3.6611999199999996</t>
  </si>
  <si>
    <t>9.5964184599999989</t>
  </si>
  <si>
    <t>9.5151281700000006</t>
  </si>
  <si>
    <t>10.92552098</t>
  </si>
  <si>
    <t>11.561067570000001</t>
  </si>
  <si>
    <t>10.47670359</t>
  </si>
  <si>
    <t>9.2347820699999996</t>
  </si>
  <si>
    <t>9.234815489999999</t>
  </si>
  <si>
    <t>9.234874109999998</t>
  </si>
  <si>
    <t>3.6611999999999996</t>
  </si>
  <si>
    <t>11.38598739</t>
  </si>
  <si>
    <t>11.381116329999999</t>
  </si>
  <si>
    <t>13.905796520000001</t>
  </si>
  <si>
    <t>15.519069260000004</t>
  </si>
  <si>
    <t>14.387761809999997</t>
  </si>
  <si>
    <t>13.191489930000001</t>
  </si>
  <si>
    <t>13.191509679999998</t>
  </si>
  <si>
    <t>13.19151791</t>
  </si>
  <si>
    <t>11.39756822</t>
  </si>
  <si>
    <t>11.497043509999999</t>
  </si>
  <si>
    <t>14.066308359999999</t>
  </si>
  <si>
    <t>15.631377259999999</t>
  </si>
  <si>
    <t>14.501734090000003</t>
  </si>
  <si>
    <t>13.303797619999999</t>
  </si>
  <si>
    <t>13.303815239999997</t>
  </si>
  <si>
    <t>13.303825500000002</t>
  </si>
  <si>
    <t>3.6612</t>
  </si>
  <si>
    <t>11.432573660000003</t>
  </si>
  <si>
    <t>11.94566039</t>
  </si>
  <si>
    <t>13.813627449999998</t>
  </si>
  <si>
    <t>12.75522703</t>
  </si>
  <si>
    <t>11.67073388</t>
  </si>
  <si>
    <t>10.42769521</t>
  </si>
  <si>
    <t>10.427701949999999</t>
  </si>
  <si>
    <t>10.427766139999999</t>
  </si>
  <si>
    <t>0.50700051999999995</t>
  </si>
  <si>
    <t>0.50700181999999994</t>
  </si>
  <si>
    <t>0.50700302999999991</t>
  </si>
  <si>
    <t>0.50700420999999996</t>
  </si>
  <si>
    <t>0.50700527000000006</t>
  </si>
  <si>
    <t>0.29700509000000003</t>
  </si>
  <si>
    <t>0.12830299000000001</t>
  </si>
  <si>
    <t>0.12830316999999999</t>
  </si>
  <si>
    <t>0.12830276000000002</t>
  </si>
  <si>
    <t>0.50700001000000006</t>
  </si>
  <si>
    <t>0.50699987000000002</t>
  </si>
  <si>
    <t>0.50699972000000004</t>
  </si>
  <si>
    <t>0.50699958000000001</t>
  </si>
  <si>
    <t>0.50699934999999996</t>
  </si>
  <si>
    <t>0.29699901000000001</t>
  </si>
  <si>
    <t>0.12829952999999999</t>
  </si>
  <si>
    <t>0.12829926999999999</t>
  </si>
  <si>
    <t>0.12829868999999999</t>
  </si>
  <si>
    <t>0.50700000000000001</t>
  </si>
  <si>
    <t>0.50699983999999998</t>
  </si>
  <si>
    <t>0.50699969999999994</t>
  </si>
  <si>
    <t>0.50699952000000004</t>
  </si>
  <si>
    <t>0.50699928999999999</t>
  </si>
  <si>
    <t>0.29699896999999997</t>
  </si>
  <si>
    <t>0.12829949999999998</t>
  </si>
  <si>
    <t>0.12829925</t>
  </si>
  <si>
    <t>0.12829870999999998</t>
  </si>
  <si>
    <t>0.50699987999999996</t>
  </si>
  <si>
    <t>0.50699976999999996</t>
  </si>
  <si>
    <t>0.50699961000000004</t>
  </si>
  <si>
    <t>0.50699932000000003</t>
  </si>
  <si>
    <t>0.29699903999999999</t>
  </si>
  <si>
    <t>0.12829926</t>
  </si>
  <si>
    <t>0.12829862</t>
  </si>
  <si>
    <t>1.6048999800000001</t>
  </si>
  <si>
    <t>1.1265159599999999</t>
  </si>
  <si>
    <t>0.59466521999999999</t>
  </si>
  <si>
    <t>0.56490030000000002</t>
  </si>
  <si>
    <t>6.4900070000000004E-2</t>
  </si>
  <si>
    <t>6.4899470000000001E-2</t>
  </si>
  <si>
    <t>0.91845529999999997</t>
  </si>
  <si>
    <t>0.61774934999999997</t>
  </si>
  <si>
    <t>0.5648995</t>
  </si>
  <si>
    <t>6.4899940000000003E-2</t>
  </si>
  <si>
    <t>6.4899410000000005E-2</t>
  </si>
  <si>
    <t>1.6049</t>
  </si>
  <si>
    <t>0.91126213</t>
  </si>
  <si>
    <t>0.62654637000000002</t>
  </si>
  <si>
    <t>0.56489955000000003</t>
  </si>
  <si>
    <t>6.4899449999999997E-2</t>
  </si>
  <si>
    <t>1.0557337200000001</t>
  </si>
  <si>
    <t>0.56707672999999992</t>
  </si>
  <si>
    <t>0.56489951999999999</t>
  </si>
  <si>
    <t>6.489992E-2</t>
  </si>
  <si>
    <t>6.4899269999999995E-2</t>
  </si>
  <si>
    <t>3.7019100000000001E-3</t>
  </si>
  <si>
    <t>8.5435999999999997E-4</t>
  </si>
  <si>
    <t>7.4005000000000002E-4</t>
  </si>
  <si>
    <t>7.3996000000000001E-4</t>
  </si>
  <si>
    <t>7.3970000000000004E-4</t>
  </si>
  <si>
    <t>1.1351099999999999E-3</t>
  </si>
  <si>
    <t>4.3150999999999997E-4</t>
  </si>
  <si>
    <t>4.1222999999999997E-4</t>
  </si>
  <si>
    <t>4.1200999999999998E-4</t>
  </si>
  <si>
    <t>4.1176E-4</t>
  </si>
  <si>
    <t>1.0001700000000001E-3</t>
  </si>
  <si>
    <t>3.8748000000000005E-4</t>
  </si>
  <si>
    <t>3.6838000000000002E-4</t>
  </si>
  <si>
    <t>3.6817000000000002E-4</t>
  </si>
  <si>
    <t>3.6791999999999999E-4</t>
  </si>
  <si>
    <t>1.24628E-3</t>
  </si>
  <si>
    <t>4.3855000000000001E-4</t>
  </si>
  <si>
    <t>4.3239E-4</t>
  </si>
  <si>
    <t>4.3221000000000004E-4</t>
  </si>
  <si>
    <t>4.3196E-4</t>
  </si>
  <si>
    <t>4.1316999999999998E-4</t>
  </si>
  <si>
    <t>9.5055000000000009E-4</t>
  </si>
  <si>
    <t>1.8860700000000001E-3</t>
  </si>
  <si>
    <t>2.2464E-3</t>
  </si>
  <si>
    <t>2.3965799999999997E-3</t>
  </si>
  <si>
    <t>2.6666199999999998E-3</t>
  </si>
  <si>
    <t>2.7372199999999994E-3</t>
  </si>
  <si>
    <t>6.2763200000000002E-3</t>
  </si>
  <si>
    <t>1.1774230000000002E-2</t>
  </si>
  <si>
    <t>2.5463999999999999E-4</t>
  </si>
  <si>
    <t>1.0449100000000002E-3</t>
  </si>
  <si>
    <t>1.8537500000000001E-3</t>
  </si>
  <si>
    <t>2.5722299999999996E-3</t>
  </si>
  <si>
    <t>2.5893400000000003E-3</t>
  </si>
  <si>
    <t>2.5897799999999999E-3</t>
  </si>
  <si>
    <t>2.5906200000000005E-3</t>
  </si>
  <si>
    <t>5.7933900000000007E-3</t>
  </si>
  <si>
    <t>6.7672199999999991E-3</t>
  </si>
  <si>
    <t>2.2599999999999996E-4</t>
  </si>
  <si>
    <t>9.2937999999999994E-4</t>
  </si>
  <si>
    <t>1.6506800000000003E-3</t>
  </si>
  <si>
    <t>2.2838300000000001E-3</t>
  </si>
  <si>
    <t>2.3006800000000003E-3</t>
  </si>
  <si>
    <t>2.30094E-3</t>
  </si>
  <si>
    <t>2.3016299999999998E-3</t>
  </si>
  <si>
    <t>5.3959099999999994E-3</t>
  </si>
  <si>
    <t>6.3660300000000008E-3</t>
  </si>
  <si>
    <t>2.6721999999999998E-4</t>
  </si>
  <si>
    <t>1.0774300000000001E-3</t>
  </si>
  <si>
    <t>1.9069600000000003E-3</t>
  </si>
  <si>
    <t>2.6526099999999997E-3</t>
  </si>
  <si>
    <t>2.65307E-3</t>
  </si>
  <si>
    <t>2.6535999999999999E-3</t>
  </si>
  <si>
    <t>2.6548400000000008E-3</t>
  </si>
  <si>
    <t>3.5719799999999998E-3</t>
  </si>
  <si>
    <t>4.2669800000000001E-3</t>
  </si>
  <si>
    <t>19.978562670000002</t>
  </si>
  <si>
    <t>12.455568969999998</t>
  </si>
  <si>
    <t>4.5532764300000004</t>
  </si>
  <si>
    <t>3.2824310000000002E-2</t>
  </si>
  <si>
    <t>2.7883940000000003E-2</t>
  </si>
  <si>
    <t>1.5261449999999999E-2</t>
  </si>
  <si>
    <t>7.1271799999999995E-3</t>
  </si>
  <si>
    <t>6.3285899999999994E-3</t>
  </si>
  <si>
    <t>7.7681200000000008E-3</t>
  </si>
  <si>
    <t>19.977151860000003</t>
  </si>
  <si>
    <t>11.026050800000002</t>
  </si>
  <si>
    <t>3.7760204200000005</t>
  </si>
  <si>
    <t>0.7439164800000001</t>
  </si>
  <si>
    <t>0.70724100999999995</t>
  </si>
  <si>
    <t>1.2635749999999998E-2</t>
  </si>
  <si>
    <t>1.1802730000000001E-2</t>
  </si>
  <si>
    <t>3.7186100000000002E-3</t>
  </si>
  <si>
    <t>4.194289999999999E-3</t>
  </si>
  <si>
    <t>19.976930120000002</t>
  </si>
  <si>
    <t>11.019294349999999</t>
  </si>
  <si>
    <t>3.6976099599999985</t>
  </si>
  <si>
    <t>0.67767840999999995</t>
  </si>
  <si>
    <t>0.64183312000000003</t>
  </si>
  <si>
    <t>1.1379759999999999E-2</t>
  </si>
  <si>
    <t>1.063536E-2</t>
  </si>
  <si>
    <t>3.3168200000000007E-3</t>
  </si>
  <si>
    <t>3.7429499999999997E-3</t>
  </si>
  <si>
    <t>19.977257180000002</t>
  </si>
  <si>
    <t>10.99004251</t>
  </si>
  <si>
    <t>3.2664163799999999</t>
  </si>
  <si>
    <t>1.2760992200000001</t>
  </si>
  <si>
    <t>6.5258090000000005E-2</t>
  </si>
  <si>
    <t>1.266044E-2</t>
  </si>
  <si>
    <t>1.1865190000000001E-2</t>
  </si>
  <si>
    <t>3.8621599999999999E-3</t>
  </si>
  <si>
    <t>4.4205099999999999E-3</t>
  </si>
  <si>
    <t>Nuclear SMR</t>
  </si>
  <si>
    <t>0.32020757</t>
  </si>
  <si>
    <t>0.47901178000000005</t>
  </si>
  <si>
    <t>0.47921175999999999</t>
  </si>
  <si>
    <t>0.47929056000000003</t>
  </si>
  <si>
    <t>0.47934881999999995</t>
  </si>
  <si>
    <t>0.47944024999999996</t>
  </si>
  <si>
    <t>0.28628746000000005</t>
  </si>
  <si>
    <t>0.28668842</t>
  </si>
  <si>
    <t>0.28674475999999999</t>
  </si>
  <si>
    <t>0.28676793000000006</t>
  </si>
  <si>
    <t>0.28677373</t>
  </si>
  <si>
    <t>0.28678667000000008</t>
  </si>
  <si>
    <t>1.16805125</t>
  </si>
  <si>
    <t>10.410660730000002</t>
  </si>
  <si>
    <t>10.411168960000001</t>
  </si>
  <si>
    <t>10.41130523</t>
  </si>
  <si>
    <t>10.411317650000001</t>
  </si>
  <si>
    <t>10.411360259999999</t>
  </si>
  <si>
    <t>6.2331611699999998</t>
  </si>
  <si>
    <t>6.2332017999999998</t>
  </si>
  <si>
    <t>6.2332420499999994</t>
  </si>
  <si>
    <t>6.2332822199999995</t>
  </si>
  <si>
    <t>6.1469168600000001</t>
  </si>
  <si>
    <t>6.0809486699999997</t>
  </si>
  <si>
    <t>6.0809845100000004</t>
  </si>
  <si>
    <t>6.0810182400000006</t>
  </si>
  <si>
    <t>6.0810465099999993</t>
  </si>
  <si>
    <t>6.2331211900000003</t>
  </si>
  <si>
    <t>6.2331223000000007</t>
  </si>
  <si>
    <t>6.2331233399999997</t>
  </si>
  <si>
    <t>6.2331243000000001</t>
  </si>
  <si>
    <t>6.1467249800000001</t>
  </si>
  <si>
    <t>6.0807252300000005</t>
  </si>
  <si>
    <t>6.0807252399999996</t>
  </si>
  <si>
    <t>6.0807244499999999</t>
  </si>
  <si>
    <t>6.0807213700000009</t>
  </si>
  <si>
    <t>6.2331202500000007</t>
  </si>
  <si>
    <t>6.2331204299999996</t>
  </si>
  <si>
    <t>6.2331205599999997</t>
  </si>
  <si>
    <t>6.2331206199999993</t>
  </si>
  <si>
    <t>6.1467205199999997</t>
  </si>
  <si>
    <t>6.0807200899999998</t>
  </si>
  <si>
    <t>6.0807193399999999</t>
  </si>
  <si>
    <t>6.08071787</t>
  </si>
  <si>
    <t>6.0807143699999999</t>
  </si>
  <si>
    <t>6.2331216699999992</t>
  </si>
  <si>
    <t>6.2331232400000003</t>
  </si>
  <si>
    <t>6.2331247100000002</t>
  </si>
  <si>
    <t>6.2331261399999995</t>
  </si>
  <si>
    <t>6.1467270699999998</t>
  </si>
  <si>
    <t>6.0807276599999991</t>
  </si>
  <si>
    <t>6.0807280499999994</t>
  </si>
  <si>
    <t>6.0807275599999997</t>
  </si>
  <si>
    <t>6.0807246100000008</t>
  </si>
  <si>
    <t>E+ Transmission−</t>
  </si>
  <si>
    <t>3.0870905500000001</t>
  </si>
  <si>
    <t>15.994267510000002</t>
  </si>
  <si>
    <t>36.986907259999988</t>
  </si>
  <si>
    <t>41.764495649999986</t>
  </si>
  <si>
    <t>43.40958856999999</t>
  </si>
  <si>
    <t>45.049443140000015</t>
  </si>
  <si>
    <t>43.606124749999985</t>
  </si>
  <si>
    <t>85.97275617999999</t>
  </si>
  <si>
    <t>8.2101544700000009</t>
  </si>
  <si>
    <t>20.179200989999995</t>
  </si>
  <si>
    <t>46.388350750000001</t>
  </si>
  <si>
    <t>96.878566769999992</t>
  </si>
  <si>
    <t>100.02731817999999</t>
  </si>
  <si>
    <t>96.96628269</t>
  </si>
  <si>
    <t>94.433943299999996</t>
  </si>
  <si>
    <t>85.272941200000034</t>
  </si>
  <si>
    <t>60.121734249999989</t>
  </si>
  <si>
    <t>26.218001110000003</t>
  </si>
  <si>
    <t>35.799991040000002</t>
  </si>
  <si>
    <t>44.980998480000004</t>
  </si>
  <si>
    <t>52.948007890000007</t>
  </si>
  <si>
    <t>60.233013029999995</t>
  </si>
  <si>
    <t>69.344018070000004</t>
  </si>
  <si>
    <t>79.746021959999993</t>
  </si>
  <si>
    <t>90.148034529999975</t>
  </si>
  <si>
    <t>191.42156125999998</t>
  </si>
  <si>
    <t>4.1263188599999996</t>
  </si>
  <si>
    <t>26.962500840000001</t>
  </si>
  <si>
    <t>73.234694320000003</t>
  </si>
  <si>
    <t>104.53325835000001</t>
  </si>
  <si>
    <t>142.02658034000001</t>
  </si>
  <si>
    <t>187.64049935</t>
  </si>
  <si>
    <t>219.41644796999995</t>
  </si>
  <si>
    <t>222.75786049999996</t>
  </si>
  <si>
    <t>237.55482490000003</t>
  </si>
  <si>
    <t>1.9833782900000001</t>
  </si>
  <si>
    <t>2.6336617999999996</t>
  </si>
  <si>
    <t>13.132173350000002</t>
  </si>
  <si>
    <t>35.409638100000002</t>
  </si>
  <si>
    <t>50.074854669999993</t>
  </si>
  <si>
    <t>68.776326519999998</t>
  </si>
  <si>
    <t>83.139527199999989</t>
  </si>
  <si>
    <t>84.393322500000011</t>
  </si>
  <si>
    <t>83.805933199999998</t>
  </si>
  <si>
    <t>1.05326407</t>
  </si>
  <si>
    <t>9.0669097700000005</t>
  </si>
  <si>
    <t>11.20340377</t>
  </si>
  <si>
    <t>11.375494979999997</t>
  </si>
  <si>
    <t>11.374490700000001</t>
  </si>
  <si>
    <t>11.02849469</t>
  </si>
  <si>
    <t>11.08410705</t>
  </si>
  <si>
    <t>11.121517259999999</t>
  </si>
  <si>
    <t>10.977169079999999</t>
  </si>
  <si>
    <t>11.40684392</t>
  </si>
  <si>
    <t>12.337751650000005</t>
  </si>
  <si>
    <t>12.140018439999999</t>
  </si>
  <si>
    <t>19.873784530000002</t>
  </si>
  <si>
    <t>25.608947639999997</t>
  </si>
  <si>
    <t>33.440879899999999</t>
  </si>
  <si>
    <t>36.736380079999996</t>
  </si>
  <si>
    <t>37.743427789999998</t>
  </si>
  <si>
    <t>37.574441270000001</t>
  </si>
  <si>
    <t>0.15298469000000001</t>
  </si>
  <si>
    <t>0.31028873000000001</t>
  </si>
  <si>
    <t>0.31273777000000003</t>
  </si>
  <si>
    <t>0.31386902</t>
  </si>
  <si>
    <t>0.31464241999999998</t>
  </si>
  <si>
    <t>0.31470190000000003</t>
  </si>
  <si>
    <t>0.31470248999999995</t>
  </si>
  <si>
    <t>3.6611999600000003</t>
  </si>
  <si>
    <t>9.0536366899999994</t>
  </si>
  <si>
    <t>9.0849048400000001</t>
  </si>
  <si>
    <t>13.88908941</t>
  </si>
  <si>
    <t>15.37218017</t>
  </si>
  <si>
    <t>16.601107970000001</t>
  </si>
  <si>
    <t>16.327169270000002</t>
  </si>
  <si>
    <t>16.327735199999999</t>
  </si>
  <si>
    <t>16.338055150000002</t>
  </si>
  <si>
    <t>0.50700589000000007</t>
  </si>
  <si>
    <t>0.50702192999999995</t>
  </si>
  <si>
    <t>0.50703752000000002</t>
  </si>
  <si>
    <t>0.50705308999999998</t>
  </si>
  <si>
    <t>0.50706825999999994</t>
  </si>
  <si>
    <t>0.29706946000000001</t>
  </si>
  <si>
    <t>0.12833939999999999</t>
  </si>
  <si>
    <t>0.12834488999999999</t>
  </si>
  <si>
    <t>0.12834694999999999</t>
  </si>
  <si>
    <t>1.60489997</t>
  </si>
  <si>
    <t>1.0172571399999999</t>
  </si>
  <si>
    <t>1.0172578300000001</t>
  </si>
  <si>
    <t>0.56491016999999999</t>
  </si>
  <si>
    <t>6.4904409999999996E-2</t>
  </si>
  <si>
    <t>6.4904309999999993E-2</t>
  </si>
  <si>
    <t>4.8199999099999999</t>
  </si>
  <si>
    <t>6.3796399999999998E-3</t>
  </si>
  <si>
    <t>4.0177400000000005E-3</t>
  </si>
  <si>
    <t>2.6976500000000002E-3</t>
  </si>
  <si>
    <t>2.70046E-3</t>
  </si>
  <si>
    <t>2.70258E-3</t>
  </si>
  <si>
    <t>1.7167E-3</t>
  </si>
  <si>
    <t>4.2372199999999999E-3</t>
  </si>
  <si>
    <t>5.4424399999999998E-3</t>
  </si>
  <si>
    <t>5.9910599999999986E-3</t>
  </si>
  <si>
    <t>6.5170499999999999E-3</t>
  </si>
  <si>
    <t>6.8005700000000006E-3</t>
  </si>
  <si>
    <t>7.0260600000000015E-3</t>
  </si>
  <si>
    <t>7.3297799999999993E-3</t>
  </si>
  <si>
    <t>7.9749700000000014E-3</t>
  </si>
  <si>
    <t>19.988024039999996</t>
  </si>
  <si>
    <t>12.454695329999998</t>
  </si>
  <si>
    <t>4.7171742999999999</t>
  </si>
  <si>
    <t>0.89815607999999991</t>
  </si>
  <si>
    <t>0.86344830000000006</t>
  </si>
  <si>
    <t>0.11088152000000001</t>
  </si>
  <si>
    <t>0.10453327000000003</t>
  </si>
  <si>
    <t>3.4712960000000008E-2</t>
  </si>
  <si>
    <t>7.1240539999999977E-2</t>
  </si>
  <si>
    <t>6.2335675899999998</t>
  </si>
  <si>
    <t>6.2340098700000004</t>
  </si>
  <si>
    <t>6.2344487499999994</t>
  </si>
  <si>
    <t>6.2348907599999999</t>
  </si>
  <si>
    <t>6.1488726299999996</t>
  </si>
  <si>
    <t>6.0832261499999998</t>
  </si>
  <si>
    <t>6.0836341000000003</t>
  </si>
  <si>
    <t>6.0840306000000002</t>
  </si>
  <si>
    <t>6.0844007499999995</t>
  </si>
  <si>
    <t>13.821204891481703</t>
  </si>
  <si>
    <t>93.689243991099445</t>
  </si>
  <si>
    <t>234.16779088731752</t>
  </si>
  <si>
    <t>284.43091267159821</t>
  </si>
  <si>
    <t>287.38556269217452</t>
  </si>
  <si>
    <t>288.93630502605191</t>
  </si>
  <si>
    <t>276.22814641813841</t>
  </si>
  <si>
    <t>13.068957818647208</t>
  </si>
  <si>
    <t>91.716869853240311</t>
  </si>
  <si>
    <t>199.99824475173548</t>
  </si>
  <si>
    <t>245.91932199562558</t>
  </si>
  <si>
    <t>256.33204053350352</t>
  </si>
  <si>
    <t>263.82534565824108</t>
  </si>
  <si>
    <t>258.67341337006775</t>
  </si>
  <si>
    <t>20.607849885975945</t>
  </si>
  <si>
    <t>56.444973598797361</t>
  </si>
  <si>
    <t>114.35399907246116</t>
  </si>
  <si>
    <t>300.98248234307118</t>
  </si>
  <si>
    <t>305.97219676881656</t>
  </si>
  <si>
    <t>316.14987217280247</t>
  </si>
  <si>
    <t>303.92060267567672</t>
  </si>
  <si>
    <t>278.05682117445315</t>
  </si>
  <si>
    <t>198.5563493531682</t>
  </si>
  <si>
    <t>20.608020490207814</t>
  </si>
  <si>
    <t>56.297127760886845</t>
  </si>
  <si>
    <t>114.73215497644846</t>
  </si>
  <si>
    <t>286.55255687558747</t>
  </si>
  <si>
    <t>284.29212492217187</t>
  </si>
  <si>
    <t>297.48721949627407</t>
  </si>
  <si>
    <t>288.80524901763403</t>
  </si>
  <si>
    <t>268.58618910716103</t>
  </si>
  <si>
    <t>191.4999448486187</t>
  </si>
  <si>
    <t>18.83902573246003</t>
  </si>
  <si>
    <t>34.13881713958861</t>
  </si>
  <si>
    <t>35.018041229523902</t>
  </si>
  <si>
    <t>55.526730453756997</t>
  </si>
  <si>
    <t>69.416059108287612</t>
  </si>
  <si>
    <t>80.584119853772876</t>
  </si>
  <si>
    <t>90.782593197964161</t>
  </si>
  <si>
    <t>105.05357931963326</t>
  </si>
  <si>
    <t>119.62312268265694</t>
  </si>
  <si>
    <t>18.832947926221355</t>
  </si>
  <si>
    <t>34.15836754269057</t>
  </si>
  <si>
    <t>34.283804326916929</t>
  </si>
  <si>
    <t>52.109060346956802</t>
  </si>
  <si>
    <t>66.260230046245496</t>
  </si>
  <si>
    <t>78.133796530536742</t>
  </si>
  <si>
    <t>87.81934771393496</t>
  </si>
  <si>
    <t>101.49642095738849</t>
  </si>
  <si>
    <t>116.91844231962136</t>
  </si>
  <si>
    <t>7.2507135556942037</t>
  </si>
  <si>
    <t>57.93092329339278</t>
  </si>
  <si>
    <t>106.99427766857362</t>
  </si>
  <si>
    <t>170.35775296232006</t>
  </si>
  <si>
    <t>236.99371804374283</t>
  </si>
  <si>
    <t>356.61350962531873</t>
  </si>
  <si>
    <t>467.51049731295592</t>
  </si>
  <si>
    <t>496.13297314728987</t>
  </si>
  <si>
    <t>551.9339762163695</t>
  </si>
  <si>
    <t>7.2517414666132272</t>
  </si>
  <si>
    <t>58.339353204378078</t>
  </si>
  <si>
    <t>121.8355779607204</t>
  </si>
  <si>
    <t>208.92530930834312</t>
  </si>
  <si>
    <t>308.1986769293643</t>
  </si>
  <si>
    <t>424.87826553915437</t>
  </si>
  <si>
    <t>487.72827684039561</t>
  </si>
  <si>
    <t>504.87882983153378</t>
  </si>
  <si>
    <t>555.81188727739175</t>
  </si>
  <si>
    <t>13.307124572307002</t>
  </si>
  <si>
    <t>1.6011663848884434</t>
  </si>
  <si>
    <t>1.5253123592222597</t>
  </si>
  <si>
    <t>0.52393006990249558</t>
  </si>
  <si>
    <t>1.357548535821852</t>
  </si>
  <si>
    <t>1.7649423201910035</t>
  </si>
  <si>
    <t>1.7331471298323176</t>
  </si>
  <si>
    <t>1.8500450479629351</t>
  </si>
  <si>
    <t>2.0136546656768504</t>
  </si>
  <si>
    <t>13.202635438343004</t>
  </si>
  <si>
    <t>3.2146178412191198</t>
  </si>
  <si>
    <t>1.8106317270554011</t>
  </si>
  <si>
    <t>0.46643562307827791</t>
  </si>
  <si>
    <t>0.72662887121593889</t>
  </si>
  <si>
    <t>1.8279566225981676</t>
  </si>
  <si>
    <t>2.4223407033946796</t>
  </si>
  <si>
    <t>2.3158320394037082</t>
  </si>
  <si>
    <t>2.6863053917955826</t>
  </si>
  <si>
    <t>8.4284698000736073E-3</t>
  </si>
  <si>
    <t>1.5181487705283056E-2</t>
  </si>
  <si>
    <t>8.9210439940347677E-3</t>
  </si>
  <si>
    <t>5.8374333802717953E-3</t>
  </si>
  <si>
    <t>4.3870394738662792E-3</t>
  </si>
  <si>
    <t>5.4991842861186468E-3</t>
  </si>
  <si>
    <t>9.2366135800266667E-3</t>
  </si>
  <si>
    <t>0.54543442712579571</t>
  </si>
  <si>
    <t>1.0611299506307093</t>
  </si>
  <si>
    <t>0.96138382694748725</t>
  </si>
  <si>
    <t>0.50387888136081393</t>
  </si>
  <si>
    <t>0.55064659120957704</t>
  </si>
  <si>
    <t>0.50965196256085776</t>
  </si>
  <si>
    <t>0.56099018036458881</t>
  </si>
  <si>
    <t>9.0277317027697705</t>
  </si>
  <si>
    <t>44.605097740072544</t>
  </si>
  <si>
    <t>20.892685166956714</t>
  </si>
  <si>
    <t>7.2631429434660442</t>
  </si>
  <si>
    <t>9.6506402818034029</t>
  </si>
  <si>
    <t>4.345528942012816</t>
  </si>
  <si>
    <t>3.015804015371196</t>
  </si>
  <si>
    <t>3.2071134268408592</t>
  </si>
  <si>
    <t>3.9146398606637307</t>
  </si>
  <si>
    <t>9.039332103327455</t>
  </si>
  <si>
    <t>41.657769187399367</t>
  </si>
  <si>
    <t>20.737123269513706</t>
  </si>
  <si>
    <t>12.556423082033204</t>
  </si>
  <si>
    <t>16.133418839095196</t>
  </si>
  <si>
    <t>9.9056971310796733</t>
  </si>
  <si>
    <t>8.6385379171451859</t>
  </si>
  <si>
    <t>9.9959708283273603</t>
  </si>
  <si>
    <t>11.848495917936209</t>
  </si>
  <si>
    <t>1.0788488984849371</t>
  </si>
  <si>
    <t>1.2052685020998843</t>
  </si>
  <si>
    <t>0.57983761325046068</t>
  </si>
  <si>
    <t>5.6076597069453407E-2</t>
  </si>
  <si>
    <t>0.25235980774247846</t>
  </si>
  <si>
    <t>6.0120633339197364E-2</t>
  </si>
  <si>
    <t>1.8063724571191486E-2</t>
  </si>
  <si>
    <t>1.7993719139997241E-2</t>
  </si>
  <si>
    <t>1.8068398596904834E-2</t>
  </si>
  <si>
    <t>1.0849267214665566</t>
  </si>
  <si>
    <t>1.2596536558840721</t>
  </si>
  <si>
    <t>0.54743266965620163</t>
  </si>
  <si>
    <t>0.42114138322030581</t>
  </si>
  <si>
    <t>0.36963277516418613</t>
  </si>
  <si>
    <t>5.7433825733619222E-2</t>
  </si>
  <si>
    <t>2.0632973431683667E-2</t>
  </si>
  <si>
    <t>2.2963515378660607E-2</t>
  </si>
  <si>
    <t>2.3450020358420184E-2</t>
  </si>
  <si>
    <t>1.9578828373416362</t>
  </si>
  <si>
    <t>1.2764161313256643</t>
  </si>
  <si>
    <t>0.5727284291136151</t>
  </si>
  <si>
    <t>0.26203597473397444</t>
  </si>
  <si>
    <t>9.6630459558177118E-2</t>
  </si>
  <si>
    <t>6.7087959558925936E-2</t>
  </si>
  <si>
    <t>2.0423565623592661</t>
  </si>
  <si>
    <t>1.0722810887976153</t>
  </si>
  <si>
    <t>0.83774255139209797</t>
  </si>
  <si>
    <t>0.46328774528572852</t>
  </si>
  <si>
    <t>0.20176266581258567</t>
  </si>
  <si>
    <t>0.11651111303371683</t>
  </si>
  <si>
    <t>35.761481640954706</t>
  </si>
  <si>
    <t>2.9064676767623348E-3</t>
  </si>
  <si>
    <t>4.7328169162539279E-4</t>
  </si>
  <si>
    <t>4.1428382101378841E-4</t>
  </si>
  <si>
    <t>4.0851432425789095E-4</t>
  </si>
  <si>
    <t>4.0780799727437896E-4</t>
  </si>
  <si>
    <t>35.759361847286328</t>
  </si>
  <si>
    <t>8.9107182551927261E-3</t>
  </si>
  <si>
    <t>3.5931660371321733E-3</t>
  </si>
  <si>
    <t>2.4024949445830548E-3</t>
  </si>
  <si>
    <t>2.4039102293934504E-3</t>
  </si>
  <si>
    <t>2.4034026481571606E-3</t>
  </si>
  <si>
    <t>1.4176019853836791E-3</t>
  </si>
  <si>
    <t>4.3805580147353064E-3</t>
  </si>
  <si>
    <t>4.2669820413736284E-3</t>
  </si>
  <si>
    <t>4.3658277918279687E-3</t>
  </si>
  <si>
    <t>3.1236293590784564E-3</t>
  </si>
  <si>
    <t>3.1934756923185687E-3</t>
  </si>
  <si>
    <t>1.6930306827085723E-3</t>
  </si>
  <si>
    <t>2.867296019250128E-2</t>
  </si>
  <si>
    <t>4.620318172252566E-2</t>
  </si>
  <si>
    <t>1.0075537275727913E-2</t>
  </si>
  <si>
    <t>3.1307450903387143E-2</t>
  </si>
  <si>
    <t>1.9249023484211404E-2</t>
  </si>
  <si>
    <t>2.0912155467409935E-2</t>
  </si>
  <si>
    <t>1.9486520565376194E-2</t>
  </si>
  <si>
    <t>1.6892001040847156E-2</t>
  </si>
  <si>
    <t>1.112521161834998E-2</t>
  </si>
  <si>
    <t>9.3159412092062854E-3</t>
  </si>
  <si>
    <t>2.2114572816208884E-2</t>
  </si>
  <si>
    <t>119.08623826239122</t>
  </si>
  <si>
    <t>52.926127438981482</t>
  </si>
  <si>
    <t>4.0681177800755695</t>
  </si>
  <si>
    <t>1.7058799010265056E-2</t>
  </si>
  <si>
    <t>1.4053743595588541E-2</t>
  </si>
  <si>
    <t>7.0653400225271805E-3</t>
  </si>
  <si>
    <t>1.6990953634893088E-3</t>
  </si>
  <si>
    <t>1.2816920621230036E-3</t>
  </si>
  <si>
    <t>4.4166989921112648E-3</t>
  </si>
  <si>
    <t>119.13559876959891</t>
  </si>
  <si>
    <t>54.30429303611519</t>
  </si>
  <si>
    <t>4.2523667390728734</t>
  </si>
  <si>
    <t>0.7899151336672785</t>
  </si>
  <si>
    <t>0.7577134171683495</t>
  </si>
  <si>
    <t>8.9542405948788303E-2</t>
  </si>
  <si>
    <t>7.9705927502242979E-2</t>
  </si>
  <si>
    <t>3.6821284899115202E-2</t>
  </si>
  <si>
    <t>0.21145719394766796</t>
  </si>
  <si>
    <t>14.749996657435771</t>
  </si>
  <si>
    <t>14.432078733503355</t>
  </si>
  <si>
    <t>14.887264734202551</t>
  </si>
  <si>
    <t>14.663005525446497</t>
  </si>
  <si>
    <t>14.737010187904275</t>
  </si>
  <si>
    <t>13.845869171294479</t>
  </si>
  <si>
    <t>14.013366381866241</t>
  </si>
  <si>
    <t>13.87018430528305</t>
  </si>
  <si>
    <t>13.934373591888555</t>
  </si>
  <si>
    <t>14.755284288278666</t>
  </si>
  <si>
    <t>14.433198907212327</t>
  </si>
  <si>
    <t>14.87604820138872</t>
  </si>
  <si>
    <t>14.619873916735997</t>
  </si>
  <si>
    <t>14.664757436670044</t>
  </si>
  <si>
    <t>13.678127895303684</t>
  </si>
  <si>
    <t>13.860086923313872</t>
  </si>
  <si>
    <t>13.805717422272053</t>
  </si>
  <si>
    <t>13.882359212743529</t>
  </si>
  <si>
    <t>UNFCCC Sub-Category</t>
  </si>
  <si>
    <t>Agricultural soils</t>
  </si>
  <si>
    <t>10.976299999999998</t>
  </si>
  <si>
    <t>10.729849999999999</t>
  </si>
  <si>
    <t>10.2661</t>
  </si>
  <si>
    <t>10.268750000000001</t>
  </si>
  <si>
    <t>10.56025</t>
  </si>
  <si>
    <t>9.7493499999999997</t>
  </si>
  <si>
    <t>10.578799999999999</t>
  </si>
  <si>
    <t>11.1035</t>
  </si>
  <si>
    <t>10.933900000000001</t>
  </si>
  <si>
    <t>11.24925</t>
  </si>
  <si>
    <t>11.853449999999999</t>
  </si>
  <si>
    <t>11.6388</t>
  </si>
  <si>
    <t>11.752750000000001</t>
  </si>
  <si>
    <t>10.300550000000001</t>
  </si>
  <si>
    <t>11.6547</t>
  </si>
  <si>
    <t>11.514249999999999</t>
  </si>
  <si>
    <t>11.440050000000001</t>
  </si>
  <si>
    <t>9.9454499999999992</t>
  </si>
  <si>
    <t>9.9534000000000002</t>
  </si>
  <si>
    <t>10.456899999999999</t>
  </si>
  <si>
    <t>11.2943</t>
  </si>
  <si>
    <t>11.70505</t>
  </si>
  <si>
    <t>11.5275</t>
  </si>
  <si>
    <t>12.041599999999999</t>
  </si>
  <si>
    <t>11.5063</t>
  </si>
  <si>
    <t>11.61495</t>
  </si>
  <si>
    <t>12.974399999999999</t>
  </si>
  <si>
    <t>11.8879</t>
  </si>
  <si>
    <t>10.857049999999999</t>
  </si>
  <si>
    <t>11.567779999999999</t>
  </si>
  <si>
    <t>11.541470799999999</t>
  </si>
  <si>
    <t>11.477463760000001</t>
  </si>
  <si>
    <t>11.413456719999999</t>
  </si>
  <si>
    <t>11.349449680000001</t>
  </si>
  <si>
    <t>11.285442639999999</t>
  </si>
  <si>
    <t>11.221435600000001</t>
  </si>
  <si>
    <t>11.18943208</t>
  </si>
  <si>
    <t>11.15742856</t>
  </si>
  <si>
    <t>11.12542504</t>
  </si>
  <si>
    <t>11.093421520000001</t>
  </si>
  <si>
    <t>11.061418</t>
  </si>
  <si>
    <t>Biological treatment of solid waste</t>
  </si>
  <si>
    <t>2.9340000000000001E-2</t>
  </si>
  <si>
    <t>3.8559999999999997E-2</t>
  </si>
  <si>
    <t>5.3789999999999998E-2</t>
  </si>
  <si>
    <t>6.2729999999999994E-2</t>
  </si>
  <si>
    <t>7.195E-2</t>
  </si>
  <si>
    <t>7.8240000000000004E-2</t>
  </si>
  <si>
    <t>8.7179999999999994E-2</t>
  </si>
  <si>
    <t>0.10269</t>
  </si>
  <si>
    <t>0.11162999999999999</t>
  </si>
  <si>
    <t>0.12057</t>
  </si>
  <si>
    <t>0.12978999999999999</t>
  </si>
  <si>
    <t>0.13608000000000001</t>
  </si>
  <si>
    <t>0.14502000000000001</t>
  </si>
  <si>
    <t>0.15536</t>
  </si>
  <si>
    <t>0.16458</t>
  </si>
  <si>
    <t>0.17841000000000001</t>
  </si>
  <si>
    <t>0.18762999999999999</t>
  </si>
  <si>
    <t>0.24575</t>
  </si>
  <si>
    <t>0.24771000000000001</t>
  </si>
  <si>
    <t>0.25231999999999999</t>
  </si>
  <si>
    <t>0.25664999999999999</t>
  </si>
  <si>
    <t>0.26097999999999999</t>
  </si>
  <si>
    <t>0.26671</t>
  </si>
  <si>
    <t>0.27132000000000001</t>
  </si>
  <si>
    <t>0.27593000000000001</t>
  </si>
  <si>
    <t>0.27677000000000002</t>
  </si>
  <si>
    <t>0.25659399999999999</t>
  </si>
  <si>
    <t>Cropland</t>
  </si>
  <si>
    <t>44.005300000000005</t>
  </si>
  <si>
    <t>38.445599999999999</t>
  </si>
  <si>
    <t>24.63552</t>
  </si>
  <si>
    <t>22.61045</t>
  </si>
  <si>
    <t>20.710999999999999</t>
  </si>
  <si>
    <t>11.172979999999999</t>
  </si>
  <si>
    <t>12.339600000000001</t>
  </si>
  <si>
    <t>10.71973</t>
  </si>
  <si>
    <t>3.3023400000000001</t>
  </si>
  <si>
    <t>3.0925499999999997</t>
  </si>
  <si>
    <t>1.5481000000000003</t>
  </si>
  <si>
    <t>4.7158099999999994</t>
  </si>
  <si>
    <t>4.2135100000000003</t>
  </si>
  <si>
    <t>6.0945</t>
  </si>
  <si>
    <t>6.7441599999999999</t>
  </si>
  <si>
    <t>10.34768</t>
  </si>
  <si>
    <t>9.4128900000000009</t>
  </si>
  <si>
    <t>9.6669300000000007</t>
  </si>
  <si>
    <t>9.3382100000000001</t>
  </si>
  <si>
    <t>10.89873</t>
  </si>
  <si>
    <t>4.5707000000000004</t>
  </si>
  <si>
    <t>5.4060500000000005</t>
  </si>
  <si>
    <t>2.7602200000000003</t>
  </si>
  <si>
    <t>4.5370600000000003</t>
  </si>
  <si>
    <t>5.0535100000000002</t>
  </si>
  <si>
    <t>0.62692999999999977</t>
  </si>
  <si>
    <t>-4.4541599999999999</t>
  </si>
  <si>
    <t>-4.6056399999999993</t>
  </si>
  <si>
    <t>-3.2357200000000002</t>
  </si>
  <si>
    <t>-3.1535200000000003</t>
  </si>
  <si>
    <t>2.6983099520000002</t>
  </si>
  <si>
    <t>2.691222652</t>
  </si>
  <si>
    <t>2.3713191300000003</t>
  </si>
  <si>
    <t>2.0514156080000001</t>
  </si>
  <si>
    <t>1.7315120849999999</t>
  </si>
  <si>
    <t>1.4116085629999999</t>
  </si>
  <si>
    <t>1.091705041</t>
  </si>
  <si>
    <t>0.77180151900000005</t>
  </si>
  <si>
    <t>0.45189799600000002</t>
  </si>
  <si>
    <t>0.131994474</t>
  </si>
  <si>
    <t>-0.18790904799999952</t>
  </si>
  <si>
    <t>-0.187909048</t>
  </si>
  <si>
    <t>Enteric fermentation</t>
  </si>
  <si>
    <t>72.389240000000015</t>
  </si>
  <si>
    <t>71.942639999999983</t>
  </si>
  <si>
    <t>69.372519999999994</t>
  </si>
  <si>
    <t>67.083799999999997</t>
  </si>
  <si>
    <t>66.501959999999997</t>
  </si>
  <si>
    <t>64.110200000000006</t>
  </si>
  <si>
    <t>65.184560000000005</t>
  </si>
  <si>
    <t>65.44832000000001</t>
  </si>
  <si>
    <t>65.196319999999986</t>
  </si>
  <si>
    <t>64.684759999999997</t>
  </si>
  <si>
    <t>67.093320000000006</t>
  </si>
  <si>
    <t>65.555559999999986</t>
  </si>
  <si>
    <t>65.130240000000001</t>
  </si>
  <si>
    <t>62.00432</t>
  </si>
  <si>
    <t>63.610960000000006</t>
  </si>
  <si>
    <t>64.251039999999989</t>
  </si>
  <si>
    <t>62.465199999999996</t>
  </si>
  <si>
    <t>60.784920000000007</t>
  </si>
  <si>
    <t>58.416679999999999</t>
  </si>
  <si>
    <t>57.978200000000008</t>
  </si>
  <si>
    <t>55.261640000000014</t>
  </si>
  <si>
    <t>58.542959999999987</t>
  </si>
  <si>
    <t>59.480959999999996</t>
  </si>
  <si>
    <t>59.906560000000006</t>
  </si>
  <si>
    <t>59.31268</t>
  </si>
  <si>
    <t>56.896000000000001</t>
  </si>
  <si>
    <t>55.97928000000001</t>
  </si>
  <si>
    <t>57.72816000000001</t>
  </si>
  <si>
    <t>57.868440000000007</t>
  </si>
  <si>
    <t>53.994640000000004</t>
  </si>
  <si>
    <t>57.911392000000006</t>
  </si>
  <si>
    <t>57.391979400000004</t>
  </si>
  <si>
    <t>56.909710760000003</t>
  </si>
  <si>
    <t>56.427442119999995</t>
  </si>
  <si>
    <t>55.945173480000001</t>
  </si>
  <si>
    <t>55.46290484</t>
  </si>
  <si>
    <t>54.786826809999994</t>
  </si>
  <si>
    <t>54.126406350000003</t>
  </si>
  <si>
    <t>53.465985869999997</t>
  </si>
  <si>
    <t>52.80556541</t>
  </si>
  <si>
    <t>52.145144939999987</t>
  </si>
  <si>
    <t>51.484724479999997</t>
  </si>
  <si>
    <t>51.050332073</t>
  </si>
  <si>
    <t>50.615939656999998</t>
  </si>
  <si>
    <t>50.181547250000001</t>
  </si>
  <si>
    <t>49.747154833000003</t>
  </si>
  <si>
    <t>49.312762427000003</t>
  </si>
  <si>
    <t>48.684784620000002</t>
  </si>
  <si>
    <t>48.056806823000002</t>
  </si>
  <si>
    <t>47.428829017000005</t>
  </si>
  <si>
    <t>46.800851220000006</t>
  </si>
  <si>
    <t>46.172873413000005</t>
  </si>
  <si>
    <t>45.544895607000008</t>
  </si>
  <si>
    <t>44.916917809999994</t>
  </si>
  <si>
    <t>44.288940003</t>
  </si>
  <si>
    <t>43.660962206999997</t>
  </si>
  <si>
    <t>43.032984399999997</t>
  </si>
  <si>
    <t>Field burning of agricultural residues</t>
  </si>
  <si>
    <t>0.45424000000000003</t>
  </si>
  <si>
    <t>0.44446000000000008</t>
  </si>
  <si>
    <t>0.41423999999999994</t>
  </si>
  <si>
    <t>0.49787999999999999</t>
  </si>
  <si>
    <t>0.57003999999999999</t>
  </si>
  <si>
    <t>0.32865999999999995</t>
  </si>
  <si>
    <t>0.50529000000000002</t>
  </si>
  <si>
    <t>0.61255999999999988</t>
  </si>
  <si>
    <t>0.55298000000000003</t>
  </si>
  <si>
    <t>0.59787000000000012</t>
  </si>
  <si>
    <t>0.53088000000000002</t>
  </si>
  <si>
    <t>0.54038000000000008</t>
  </si>
  <si>
    <t>0.55715999999999999</t>
  </si>
  <si>
    <t>0.25914999999999999</t>
  </si>
  <si>
    <t>0.53661000000000003</t>
  </si>
  <si>
    <t>0.45004000000000005</t>
  </si>
  <si>
    <t>0.19664000000000001</t>
  </si>
  <si>
    <t>0.2467</t>
  </si>
  <si>
    <t>0.30781000000000003</t>
  </si>
  <si>
    <t>0.26572000000000001</t>
  </si>
  <si>
    <t>0.39088999999999996</t>
  </si>
  <si>
    <t>0.39605999999999997</t>
  </si>
  <si>
    <t>0.37492999999999999</t>
  </si>
  <si>
    <t>0.32962999999999998</t>
  </si>
  <si>
    <t>0.3004</t>
  </si>
  <si>
    <t>0.48500000000000004</t>
  </si>
  <si>
    <t>0.33912999999999999</t>
  </si>
  <si>
    <t>0.21382999999999999</t>
  </si>
  <si>
    <t>0.34440900000000008</t>
  </si>
  <si>
    <t>Forest land</t>
  </si>
  <si>
    <t>-3.5609100000000002</t>
  </si>
  <si>
    <t>0.48843000000000014</t>
  </si>
  <si>
    <t>-1.5667600000000004</t>
  </si>
  <si>
    <t>-7.0177000000000005</t>
  </si>
  <si>
    <t>3.1931900000000004</t>
  </si>
  <si>
    <t>-4.6048600000000004</t>
  </si>
  <si>
    <t>-12.43628</t>
  </si>
  <si>
    <t>-24.085439999999998</t>
  </si>
  <si>
    <t>-22.019390000000001</t>
  </si>
  <si>
    <t>-22.048410000000001</t>
  </si>
  <si>
    <t>-12.795139999999998</t>
  </si>
  <si>
    <t>-9.3437599999999996</t>
  </si>
  <si>
    <t>-16.233970000000003</t>
  </si>
  <si>
    <t>-8.8002700000000011</t>
  </si>
  <si>
    <t>-18.088079999999998</t>
  </si>
  <si>
    <t>-23.871410000000001</t>
  </si>
  <si>
    <t>-24.208500000000001</t>
  </si>
  <si>
    <t>-12.096239999999998</t>
  </si>
  <si>
    <t>-9.077650000000002</t>
  </si>
  <si>
    <t>-6.7832299999999996</t>
  </si>
  <si>
    <t>-13.424129999999998</t>
  </si>
  <si>
    <t>-24.745989999999999</t>
  </si>
  <si>
    <t>-38.801809999999996</t>
  </si>
  <si>
    <t>-39.385080000000002</t>
  </si>
  <si>
    <t>-47.253210000000003</t>
  </si>
  <si>
    <t>-45.883380000000002</t>
  </si>
  <si>
    <t>-57.88429</t>
  </si>
  <si>
    <t>-61.348410000000001</t>
  </si>
  <si>
    <t>-60.569299999999998</t>
  </si>
  <si>
    <t>-47.850839999999998</t>
  </si>
  <si>
    <t>-29.123611983</t>
  </si>
  <si>
    <t>-28.497792622999999</t>
  </si>
  <si>
    <t>-28.063652322999999</t>
  </si>
  <si>
    <t>-27.937832962999998</t>
  </si>
  <si>
    <t>-28.062013612999998</t>
  </si>
  <si>
    <t>-28.436194253</t>
  </si>
  <si>
    <t>-29.060374903</t>
  </si>
  <si>
    <t>-29.934555552999999</t>
  </si>
  <si>
    <t>-31.058736192999998</t>
  </si>
  <si>
    <t>-32.432916843000001</t>
  </si>
  <si>
    <t>-33.807097483</t>
  </si>
  <si>
    <t>-35.181278132999999</t>
  </si>
  <si>
    <t>-36.555458772999998</t>
  </si>
  <si>
    <t>-37.929639422999998</t>
  </si>
  <si>
    <t>-39.303820062999996</t>
  </si>
  <si>
    <t>-40.678000712999996</t>
  </si>
  <si>
    <t>-42.052181353000002</t>
  </si>
  <si>
    <t>-43.426362003000001</t>
  </si>
  <si>
    <t>-44.800542643</t>
  </si>
  <si>
    <t>-46.174723293</t>
  </si>
  <si>
    <t>-47.548903932999998</t>
  </si>
  <si>
    <t>-48.923084582999998</t>
  </si>
  <si>
    <t>-50.297265222999997</t>
  </si>
  <si>
    <t>-51.671445872999996</t>
  </si>
  <si>
    <t>-53.045626513000002</t>
  </si>
  <si>
    <t>-54.419807163000002</t>
  </si>
  <si>
    <t>-55.793987803</t>
  </si>
  <si>
    <t>-57.168168453</t>
  </si>
  <si>
    <t>-58.542349092999999</t>
  </si>
  <si>
    <t>-59.916529742999998</t>
  </si>
  <si>
    <t>-61.290710382999997</t>
  </si>
  <si>
    <t>Grassland</t>
  </si>
  <si>
    <t>150.25474</t>
  </si>
  <si>
    <t>136.13912999999999</t>
  </si>
  <si>
    <t>85.548829999999995</t>
  </si>
  <si>
    <t>72.401820000000001</t>
  </si>
  <si>
    <t>63.424719999999994</t>
  </si>
  <si>
    <t>52.791650000000004</t>
  </si>
  <si>
    <t>52.925579999999997</t>
  </si>
  <si>
    <t>61.734590000000004</t>
  </si>
  <si>
    <t>54.559289999999997</t>
  </si>
  <si>
    <t>63.087820000000008</t>
  </si>
  <si>
    <t>67.132739999999998</t>
  </si>
  <si>
    <t>82.780789999999996</t>
  </si>
  <si>
    <t>81.112750000000005</t>
  </si>
  <si>
    <t>84.422590000000014</t>
  </si>
  <si>
    <t>78.16104</t>
  </si>
  <si>
    <t>102.81805</t>
  </si>
  <si>
    <t>99.942139999999995</t>
  </si>
  <si>
    <t>101.13032999999999</t>
  </si>
  <si>
    <t>81.50506</t>
  </si>
  <si>
    <t>74.119829999999993</t>
  </si>
  <si>
    <t>72.857120000000009</t>
  </si>
  <si>
    <t>54.342110000000005</t>
  </si>
  <si>
    <t>56.728369999999998</t>
  </si>
  <si>
    <t>51.844499999999996</t>
  </si>
  <si>
    <t>53.203809999999997</t>
  </si>
  <si>
    <t>46.464890000000004</t>
  </si>
  <si>
    <t>39.816900000000004</t>
  </si>
  <si>
    <t>33.068959999999997</t>
  </si>
  <si>
    <t>42.797550000000001</t>
  </si>
  <si>
    <t>26.472569999999997</t>
  </si>
  <si>
    <t>35.065811299000003</t>
  </si>
  <si>
    <t>34.097075169</t>
  </si>
  <si>
    <t>30.794943869000001</t>
  </si>
  <si>
    <t>27.492812559000001</t>
  </si>
  <si>
    <t>24.190681259000002</t>
  </si>
  <si>
    <t>20.888549949000002</t>
  </si>
  <si>
    <t>17.586418649000002</t>
  </si>
  <si>
    <t>14.284287343000001</t>
  </si>
  <si>
    <t>10.982156037999999</t>
  </si>
  <si>
    <t>7.6800247339999999</t>
  </si>
  <si>
    <t>4.3778934290000047</t>
  </si>
  <si>
    <t>4.3778934290000038</t>
  </si>
  <si>
    <t>Harvested wood products</t>
  </si>
  <si>
    <t>-7.4169300000000007</t>
  </si>
  <si>
    <t>-6.5234199999999998</t>
  </si>
  <si>
    <t>-6.7114000000000003</t>
  </si>
  <si>
    <t>-6.8149899999999999</t>
  </si>
  <si>
    <t>-7.0265199999999997</t>
  </si>
  <si>
    <t>-7.55009</t>
  </si>
  <si>
    <t>-6.3978099999999998</t>
  </si>
  <si>
    <t>-6.3112700000000004</t>
  </si>
  <si>
    <t>-7.1248700000000005</t>
  </si>
  <si>
    <t>-6.2942900000000002</t>
  </si>
  <si>
    <t>-7.7525199999999996</t>
  </si>
  <si>
    <t>-6.5311699999999995</t>
  </si>
  <si>
    <t>-6.7979000000000003</t>
  </si>
  <si>
    <t>-7.3211500000000003</t>
  </si>
  <si>
    <t>-7.8477699999999997</t>
  </si>
  <si>
    <t>-7.6453299999999995</t>
  </si>
  <si>
    <t>-6.7584599999999995</t>
  </si>
  <si>
    <t>-6.2694999999999999</t>
  </si>
  <si>
    <t>-6.4088000000000003</t>
  </si>
  <si>
    <t>-4.9898199999999999</t>
  </si>
  <si>
    <t>-4.62845</t>
  </si>
  <si>
    <t>-4.8849</t>
  </si>
  <si>
    <t>-4.2068400000000006</t>
  </si>
  <si>
    <t>-4.02677</t>
  </si>
  <si>
    <t>-3.93424</t>
  </si>
  <si>
    <t>-4.3407900000000001</t>
  </si>
  <si>
    <t>-4.4756200000000002</t>
  </si>
  <si>
    <t>-4.7104499999999998</t>
  </si>
  <si>
    <t>-5.0613300000000008</t>
  </si>
  <si>
    <t>-4.8152599999999994</t>
  </si>
  <si>
    <t>-4.5826877140000004</t>
  </si>
  <si>
    <t>Incineration and open burning of waste</t>
  </si>
  <si>
    <t>7.3359999999999995E-2</t>
  </si>
  <si>
    <t>7.3630000000000001E-2</t>
  </si>
  <si>
    <t>7.3760000000000006E-2</t>
  </si>
  <si>
    <t>7.3889999999999997E-2</t>
  </si>
  <si>
    <t>7.9579999999999998E-2</t>
  </si>
  <si>
    <t>5.8119999999999998E-2</t>
  </si>
  <si>
    <t>2.7969999999999998E-2</t>
  </si>
  <si>
    <t>2.8080000000000001E-2</t>
  </si>
  <si>
    <t>2.878E-2</t>
  </si>
  <si>
    <t>2.7660000000000001E-2</t>
  </si>
  <si>
    <t>2.7810000000000001E-2</t>
  </si>
  <si>
    <t>2.7959999999999999E-2</t>
  </si>
  <si>
    <t>2.811E-2</t>
  </si>
  <si>
    <t>2.826E-2</t>
  </si>
  <si>
    <t>2.843E-2</t>
  </si>
  <si>
    <t>2.87E-2</t>
  </si>
  <si>
    <t>2.9049999999999999E-2</t>
  </si>
  <si>
    <t>2.9489999999999999E-2</t>
  </si>
  <si>
    <t>2.9909999999999999E-2</t>
  </si>
  <si>
    <t>2.971E-2</t>
  </si>
  <si>
    <t>2.981E-2</t>
  </si>
  <si>
    <t>2.9960000000000001E-2</t>
  </si>
  <si>
    <t>3.039E-2</t>
  </si>
  <si>
    <t>3.0790000000000001E-2</t>
  </si>
  <si>
    <t>3.048E-2</t>
  </si>
  <si>
    <t>3.0630000000000001E-2</t>
  </si>
  <si>
    <t>3.075E-2</t>
  </si>
  <si>
    <t>3.0679999999999999E-2</t>
  </si>
  <si>
    <t>Liming</t>
  </si>
  <si>
    <t>0.21535000000000001</t>
  </si>
  <si>
    <t>0.26025999999999999</t>
  </si>
  <si>
    <t>0.31677</t>
  </si>
  <si>
    <t>0.38283</t>
  </si>
  <si>
    <t>0.48776999999999998</t>
  </si>
  <si>
    <t>0.43953999999999999</t>
  </si>
  <si>
    <t>0.38599</t>
  </si>
  <si>
    <t>0.48571999999999999</t>
  </si>
  <si>
    <t>0.58582999999999996</t>
  </si>
  <si>
    <t>0.72058</t>
  </si>
  <si>
    <t>0.73821999999999999</t>
  </si>
  <si>
    <t>0.76168999999999998</t>
  </si>
  <si>
    <t>1.02129</t>
  </si>
  <si>
    <t>1.05019</t>
  </si>
  <si>
    <t>1.07951</t>
  </si>
  <si>
    <t>1.0761799999999999</t>
  </si>
  <si>
    <t>1.07284</t>
  </si>
  <si>
    <t>1.06951</t>
  </si>
  <si>
    <t>1.0655300000000001</t>
  </si>
  <si>
    <t>1.1594899999999999</t>
  </si>
  <si>
    <t>1.2528299999999999</t>
  </si>
  <si>
    <t>1.0883</t>
  </si>
  <si>
    <t>0.92462</t>
  </si>
  <si>
    <t>0.76032</t>
  </si>
  <si>
    <t>1.1387400000000001</t>
  </si>
  <si>
    <t>1.2243900000000001</t>
  </si>
  <si>
    <t>1.1533899999999999</t>
  </si>
  <si>
    <t>1.31839</t>
  </si>
  <si>
    <t>1.1497759999999999</t>
  </si>
  <si>
    <t>Manure management</t>
  </si>
  <si>
    <t>7.1037699999999999</t>
  </si>
  <si>
    <t>7.0087200000000003</t>
  </si>
  <si>
    <t>6.9231300000000005</t>
  </si>
  <si>
    <t>6.8178300000000007</t>
  </si>
  <si>
    <t>6.8760100000000008</t>
  </si>
  <si>
    <t>6.5182400000000005</t>
  </si>
  <si>
    <t>6.529440000000001</t>
  </si>
  <si>
    <t>6.56698</t>
  </si>
  <si>
    <t>6.7705900000000003</t>
  </si>
  <si>
    <t>6.6800900000000007</t>
  </si>
  <si>
    <t>6.9557799999999999</t>
  </si>
  <si>
    <t>7.272619999999999</t>
  </si>
  <si>
    <t>7.4164599999999989</t>
  </si>
  <si>
    <t>6.9759099999999989</t>
  </si>
  <si>
    <t>7.0949300000000006</t>
  </si>
  <si>
    <t>7.6440700000000001</t>
  </si>
  <si>
    <t>7.6253799999999989</t>
  </si>
  <si>
    <t>7.4342699999999997</t>
  </si>
  <si>
    <t>7.0846600000000004</t>
  </si>
  <si>
    <t>7.0262699999999985</t>
  </si>
  <si>
    <t>7.0205399999999996</t>
  </si>
  <si>
    <t>7.1528600000000004</t>
  </si>
  <si>
    <t>7.3468999999999998</t>
  </si>
  <si>
    <t>7.3446400000000001</t>
  </si>
  <si>
    <t>7.4805499999999991</t>
  </si>
  <si>
    <t>7.3661299999999992</t>
  </si>
  <si>
    <t>7.1866300000000001</t>
  </si>
  <si>
    <t>7.4237699999999993</t>
  </si>
  <si>
    <t>7.5429699999999995</t>
  </si>
  <si>
    <t>7.0600399999999999</t>
  </si>
  <si>
    <t>7.3665779999999987</t>
  </si>
  <si>
    <t>7.3380742800000007</t>
  </si>
  <si>
    <t>7.2411508219999989</t>
  </si>
  <si>
    <t>7.1442273639999989</t>
  </si>
  <si>
    <t>7.0473039069999999</t>
  </si>
  <si>
    <t>6.9503804479999989</t>
  </si>
  <si>
    <t>6.8534569899999997</t>
  </si>
  <si>
    <t>6.7565335319999988</t>
  </si>
  <si>
    <t>6.6596100739999997</t>
  </si>
  <si>
    <t>6.5626866169999989</t>
  </si>
  <si>
    <t>6.4657631589999998</t>
  </si>
  <si>
    <t>6.3688397009999997</t>
  </si>
  <si>
    <t>6.2719162419999996</t>
  </si>
  <si>
    <t>6.1749927839999996</t>
  </si>
  <si>
    <t>6.0780693269999997</t>
  </si>
  <si>
    <t>5.9811458689999988</t>
  </si>
  <si>
    <t>5.8842224110000005</t>
  </si>
  <si>
    <t>5.7872989529999996</t>
  </si>
  <si>
    <t>5.6903754959999997</t>
  </si>
  <si>
    <t>5.5934520379999997</t>
  </si>
  <si>
    <t>5.4965285789999996</t>
  </si>
  <si>
    <t>5.3996051209999987</t>
  </si>
  <si>
    <t>5.3026816629999995</t>
  </si>
  <si>
    <t>5.2057582059999996</t>
  </si>
  <si>
    <t>5.1088347479999996</t>
  </si>
  <si>
    <t>5.0119112899999987</t>
  </si>
  <si>
    <t>4.9149878319999987</t>
  </si>
  <si>
    <t>4.8180643729999986</t>
  </si>
  <si>
    <t>4.7211409159999995</t>
  </si>
  <si>
    <t>4.6242174579999995</t>
  </si>
  <si>
    <t>4.5272939999999995</t>
  </si>
  <si>
    <t>Rice cultivation</t>
  </si>
  <si>
    <t>0.53256000000000003</t>
  </si>
  <si>
    <t>0.42980000000000002</t>
  </si>
  <si>
    <t>0.57623999999999997</t>
  </si>
  <si>
    <t>0.56979999999999997</t>
  </si>
  <si>
    <t>0.61431999999999998</t>
  </si>
  <si>
    <t>0.59892000000000001</t>
  </si>
  <si>
    <t>0.69467999999999996</t>
  </si>
  <si>
    <t>0.77168000000000003</t>
  </si>
  <si>
    <t>0.65688000000000002</t>
  </si>
  <si>
    <t>0.66164000000000001</t>
  </si>
  <si>
    <t>0.58296000000000003</t>
  </si>
  <si>
    <t>0.78680000000000005</t>
  </si>
  <si>
    <t>0.64315999999999995</t>
  </si>
  <si>
    <t>0.20412</t>
  </si>
  <si>
    <t>0.23016</t>
  </si>
  <si>
    <t>0.45416000000000001</t>
  </si>
  <si>
    <t>8.8480000000000003E-2</t>
  </si>
  <si>
    <t>9.2399999999999999E-3</t>
  </si>
  <si>
    <t>3.1919999999999997E-2</t>
  </si>
  <si>
    <t>8.4279999999999994E-2</t>
  </si>
  <si>
    <t>0.33711999999999998</t>
  </si>
  <si>
    <t>0.45863999999999999</t>
  </si>
  <si>
    <t>0.50568000000000002</t>
  </si>
  <si>
    <t>0.34132000000000001</t>
  </si>
  <si>
    <t>0.30996000000000001</t>
  </si>
  <si>
    <t>0.12348000000000001</t>
  </si>
  <si>
    <t>0.38275999999999999</t>
  </si>
  <si>
    <t>0.28448000000000001</t>
  </si>
  <si>
    <t>3.5279999999999999E-2</t>
  </si>
  <si>
    <t>Settlements</t>
  </si>
  <si>
    <t>4.9607400000000004</t>
  </si>
  <si>
    <t>4.3315199999999994</t>
  </si>
  <si>
    <t>3.8910300000000002</t>
  </si>
  <si>
    <t>3.3969199999999997</t>
  </si>
  <si>
    <t>3.47018</t>
  </si>
  <si>
    <t>3.02691</t>
  </si>
  <si>
    <t>2.8636599999999999</t>
  </si>
  <si>
    <t>3.04806</t>
  </si>
  <si>
    <t>2.86063</t>
  </si>
  <si>
    <t>2.9237500000000001</t>
  </si>
  <si>
    <t>3.0297399999999999</t>
  </si>
  <si>
    <t>2.8086500000000001</t>
  </si>
  <si>
    <t>2.6805099999999999</t>
  </si>
  <si>
    <t>2.9460099999999998</t>
  </si>
  <si>
    <t>3.2108499999999998</t>
  </si>
  <si>
    <t>3.73969</t>
  </si>
  <si>
    <t>3.7251799999999999</t>
  </si>
  <si>
    <t>3.3696600000000001</t>
  </si>
  <si>
    <t>3.29122</t>
  </si>
  <si>
    <t>2.7770799999999998</t>
  </si>
  <si>
    <t>2.6857100000000003</t>
  </si>
  <si>
    <t>2.2812999999999999</t>
  </si>
  <si>
    <t>2.05139</t>
  </si>
  <si>
    <t>1.92286</t>
  </si>
  <si>
    <t>1.79359</t>
  </si>
  <si>
    <t>1.5304199999999999</t>
  </si>
  <si>
    <t>1.4052900000000002</t>
  </si>
  <si>
    <t>1.2882400000000001</t>
  </si>
  <si>
    <t>1.1015600000000001</t>
  </si>
  <si>
    <t>0.76675000000000004</t>
  </si>
  <si>
    <t>0.76993616099999995</t>
  </si>
  <si>
    <t>0.74357132299999995</t>
  </si>
  <si>
    <t>0.65239784199999995</t>
  </si>
  <si>
    <t>0.56122436200000003</t>
  </si>
  <si>
    <t>0.470050882</t>
  </si>
  <si>
    <t>0.378877401</t>
  </si>
  <si>
    <t>0.28770392099999997</t>
  </si>
  <si>
    <t>0.196530441</t>
  </si>
  <si>
    <t>0.105356961</t>
  </si>
  <si>
    <t>1.4183479999999998E-2</t>
  </si>
  <si>
    <t>-7.6989999999995826E-2</t>
  </si>
  <si>
    <t>Solid waste disposal</t>
  </si>
  <si>
    <t>17.0688</t>
  </si>
  <si>
    <t>17.046679999999999</t>
  </si>
  <si>
    <t>16.870840000000001</t>
  </si>
  <si>
    <t>16.820160000000001</t>
  </si>
  <si>
    <t>16.16356</t>
  </si>
  <si>
    <t>16.295999999999999</t>
  </si>
  <si>
    <t>14.7056</t>
  </si>
  <si>
    <t>14.572039999999999</t>
  </si>
  <si>
    <t>13.79476</t>
  </si>
  <si>
    <t>13.92972</t>
  </si>
  <si>
    <t>13.70712</t>
  </si>
  <si>
    <t>13.755279999999999</t>
  </si>
  <si>
    <t>13.9482</t>
  </si>
  <si>
    <t>12.8842</t>
  </si>
  <si>
    <t>12.391400000000001</t>
  </si>
  <si>
    <t>12.209680000000001</t>
  </si>
  <si>
    <t>11.89972</t>
  </si>
  <si>
    <t>12.212199999999999</t>
  </si>
  <si>
    <t>12.665800000000001</t>
  </si>
  <si>
    <t>12.579280000000001</t>
  </si>
  <si>
    <t>12.89176</t>
  </si>
  <si>
    <t>12.433960000000001</t>
  </si>
  <si>
    <t>11.05944</t>
  </si>
  <si>
    <t>10.19844</t>
  </si>
  <si>
    <t>10.16456</t>
  </si>
  <si>
    <t>9.6580399999999997</t>
  </si>
  <si>
    <t>9.9402799999999996</t>
  </si>
  <si>
    <t>10.26676</t>
  </si>
  <si>
    <t>10.13068</t>
  </si>
  <si>
    <t>10.2522</t>
  </si>
  <si>
    <t>10.699612</t>
  </si>
  <si>
    <t>Urea application</t>
  </si>
  <si>
    <t>0.36667</t>
  </si>
  <si>
    <t>0.37463999999999997</t>
  </si>
  <si>
    <t>0.37303999999999998</t>
  </si>
  <si>
    <t>0.38101000000000002</t>
  </si>
  <si>
    <t>0.47986000000000001</t>
  </si>
  <si>
    <t>0.55957000000000001</t>
  </si>
  <si>
    <t>0.66796999999999995</t>
  </si>
  <si>
    <t>0.7429</t>
  </si>
  <si>
    <t>0.79232000000000002</t>
  </si>
  <si>
    <t>0.96289999999999998</t>
  </si>
  <si>
    <t>1.0569599999999999</t>
  </si>
  <si>
    <t>0.90912000000000004</t>
  </si>
  <si>
    <t>0.87573000000000001</t>
  </si>
  <si>
    <t>0.95555999999999996</t>
  </si>
  <si>
    <t>0.88727</t>
  </si>
  <si>
    <t>0.75685000000000002</t>
  </si>
  <si>
    <t>0.74628000000000005</t>
  </si>
  <si>
    <t>0.76485000000000003</t>
  </si>
  <si>
    <t>0.78369</t>
  </si>
  <si>
    <t>0.93630999999999998</t>
  </si>
  <si>
    <t>1.11225</t>
  </si>
  <si>
    <t>1.12046</t>
  </si>
  <si>
    <t>1.2778</t>
  </si>
  <si>
    <t>1.3521700000000001</t>
  </si>
  <si>
    <t>1.3085800000000001</t>
  </si>
  <si>
    <t>1.50986</t>
  </si>
  <si>
    <t>1.54335</t>
  </si>
  <si>
    <t>1.35633</t>
  </si>
  <si>
    <t>1.347</t>
  </si>
  <si>
    <t>1.286411</t>
  </si>
  <si>
    <t>Wastewater treatment and discharge</t>
  </si>
  <si>
    <t>5.1706399999999997</t>
  </si>
  <si>
    <t>5.1602600000000001</t>
  </si>
  <si>
    <t>5.0439100000000003</t>
  </si>
  <si>
    <t>4.9040400000000002</t>
  </si>
  <si>
    <t>4.7784700000000004</t>
  </si>
  <si>
    <t>4.5784200000000004</t>
  </si>
  <si>
    <t>4.3720400000000001</t>
  </si>
  <si>
    <t>4.2368699999999997</t>
  </si>
  <si>
    <t>4.0831299999999997</t>
  </si>
  <si>
    <t>4.0349700000000004</t>
  </si>
  <si>
    <t>3.6075400000000002</t>
  </si>
  <si>
    <t>3.7865899999999999</t>
  </si>
  <si>
    <t>3.7116799999999999</t>
  </si>
  <si>
    <t>3.5576600000000003</t>
  </si>
  <si>
    <t>3.6023100000000001</t>
  </si>
  <si>
    <t>3.6270799999999999</t>
  </si>
  <si>
    <t>3.6875400000000003</t>
  </si>
  <si>
    <t>3.7440799999999999</t>
  </si>
  <si>
    <t>3.8016999999999999</t>
  </si>
  <si>
    <t>3.7818800000000001</t>
  </si>
  <si>
    <t>3.8048999999999999</t>
  </si>
  <si>
    <t>3.50868</t>
  </si>
  <si>
    <t>3.1896200000000001</t>
  </si>
  <si>
    <t>3.3607399999999998</t>
  </si>
  <si>
    <t>3.4713099999999999</t>
  </si>
  <si>
    <t>3.4061900000000001</t>
  </si>
  <si>
    <t>3.7115299999999998</t>
  </si>
  <si>
    <t>3.4954999999999998</t>
  </si>
  <si>
    <t>3.50861</t>
  </si>
  <si>
    <t>3.2158600000000002</t>
  </si>
  <si>
    <t>3.4672939999999999</t>
  </si>
  <si>
    <t>Wetland</t>
  </si>
  <si>
    <t>5.5240800000000005</t>
  </si>
  <si>
    <t>5.9232999999999993</t>
  </si>
  <si>
    <t>5.9701700000000004</t>
  </si>
  <si>
    <t>5.3071900000000003</t>
  </si>
  <si>
    <t>4.4367099999999997</t>
  </si>
  <si>
    <t>4.4798</t>
  </si>
  <si>
    <t>4.81433</t>
  </si>
  <si>
    <t>5.09931</t>
  </si>
  <si>
    <t>4.9767799999999998</t>
  </si>
  <si>
    <t>5.2081900000000001</t>
  </si>
  <si>
    <t>5.2241799999999996</t>
  </si>
  <si>
    <t>4.9514000000000005</t>
  </si>
  <si>
    <t>4.6374599999999999</t>
  </si>
  <si>
    <t>4.2544599999999999</t>
  </si>
  <si>
    <t>4.2372100000000001</t>
  </si>
  <si>
    <t>4.2099000000000002</t>
  </si>
  <si>
    <t>4.2702200000000001</t>
  </si>
  <si>
    <t>3.9611400000000003</t>
  </si>
  <si>
    <t>4.28172</t>
  </si>
  <si>
    <t>4.19299</t>
  </si>
  <si>
    <t>4.53287</t>
  </si>
  <si>
    <t>5.07836</t>
  </si>
  <si>
    <t>4.0953499999999998</t>
  </si>
  <si>
    <t>3.9916100000000001</t>
  </si>
  <si>
    <t>4.1053499999999996</t>
  </si>
  <si>
    <t>3.9506399999999999</t>
  </si>
  <si>
    <t>4.01335</t>
  </si>
  <si>
    <t>4.33866</t>
  </si>
  <si>
    <t>4.0725699999999998</t>
  </si>
  <si>
    <t>3.8177499999999998</t>
  </si>
  <si>
    <t>4.1996510000000002</t>
  </si>
  <si>
    <t>4.1876662219999998</t>
  </si>
  <si>
    <t>4.1756814440000003</t>
  </si>
  <si>
    <t>4.163696667</t>
  </si>
  <si>
    <t>4.1517118890000004</t>
  </si>
  <si>
    <t>4.139727111</t>
  </si>
  <si>
    <t>4.1277423330000005</t>
  </si>
  <si>
    <t>4.1157575560000002</t>
  </si>
  <si>
    <t>4.1037727780000006</t>
  </si>
  <si>
    <t>4.0917880000000002</t>
  </si>
  <si>
    <t>Land+</t>
  </si>
  <si>
    <t>-4</t>
  </si>
  <si>
    <t>-6</t>
  </si>
  <si>
    <t>-8</t>
  </si>
  <si>
    <t>-10</t>
  </si>
  <si>
    <t>-12</t>
  </si>
  <si>
    <t>-14</t>
  </si>
  <si>
    <t>-18</t>
  </si>
  <si>
    <t>-22</t>
  </si>
  <si>
    <t>-24</t>
  </si>
  <si>
    <t>-26</t>
  </si>
  <si>
    <t>-28</t>
  </si>
  <si>
    <t>-32</t>
  </si>
  <si>
    <t>-34</t>
  </si>
  <si>
    <t>-36</t>
  </si>
  <si>
    <t>-38</t>
  </si>
  <si>
    <t>-44</t>
  </si>
  <si>
    <t>-46</t>
  </si>
  <si>
    <t>-48</t>
  </si>
  <si>
    <t>-50</t>
  </si>
  <si>
    <t>Net GHG emissions</t>
  </si>
  <si>
    <t>308.13835</t>
  </si>
  <si>
    <t>292.30470999999994</t>
  </si>
  <si>
    <t>222.03637000000003</t>
  </si>
  <si>
    <t>197.73424000000003</t>
  </si>
  <si>
    <t>195.27034999999998</t>
  </si>
  <si>
    <t>162.55788999999999</t>
  </si>
  <si>
    <t>157.75512000000001</t>
  </si>
  <si>
    <t>154.77683000000002</t>
  </si>
  <si>
    <t>139.98732999999996</t>
  </si>
  <si>
    <t>149.44598999999999</t>
  </si>
  <si>
    <t>162.54962</t>
  </si>
  <si>
    <t>184.67583999999997</t>
  </si>
  <si>
    <t>174.85095000000001</t>
  </si>
  <si>
    <t>179.86587</t>
  </si>
  <si>
    <t>167.80452999999997</t>
  </si>
  <si>
    <t>191.56725999999995</t>
  </si>
  <si>
    <t>186.41931000000005</t>
  </si>
  <si>
    <t>196.17778000000001</t>
  </si>
  <si>
    <t>177.14622000000003</t>
  </si>
  <si>
    <t>174.53856000000002</t>
  </si>
  <si>
    <t>158.62206000000003</t>
  </si>
  <si>
    <t>133.61381</t>
  </si>
  <si>
    <t>118.58610000000002</t>
  </si>
  <si>
    <t>114.42349999999999</t>
  </si>
  <si>
    <t>108.90767999999998</t>
  </si>
  <si>
    <t>94.645390000000006</t>
  </si>
  <si>
    <t>70.238610000000037</t>
  </si>
  <si>
    <t>63.951520000000009</t>
  </si>
  <si>
    <t>73.648889999999994</t>
  </si>
  <si>
    <t>63.839189999999988</t>
  </si>
  <si>
    <t>103.393944715</t>
  </si>
  <si>
    <t>102.98907208700001</t>
  </si>
  <si>
    <t>99.601095848</t>
  </si>
  <si>
    <t>95.904798660000012</t>
  </si>
  <si>
    <t>91.958501473000013</t>
  </si>
  <si>
    <t>87.216482483000007</t>
  </si>
  <si>
    <t>80.223909615000011</t>
  </si>
  <si>
    <t>72.981336740999993</t>
  </si>
  <si>
    <t>65.488763878</t>
  </si>
  <si>
    <t>57.746191005999997</t>
  </si>
  <si>
    <t>49.809808752999992</t>
  </si>
  <si>
    <t>45.64628066500002</t>
  </si>
  <si>
    <t>41.482752566000002</t>
  </si>
  <si>
    <t>37.319224478000002</t>
  </si>
  <si>
    <t>33.155696390999999</t>
  </si>
  <si>
    <t>28.992168303000014</t>
  </si>
  <si>
    <t>25.086671798000001</t>
  </si>
  <si>
    <t>21.181175274000012</t>
  </si>
  <si>
    <t>17.275678770000017</t>
  </si>
  <si>
    <t>13.370182245000011</t>
  </si>
  <si>
    <t>9.4646857400000091</t>
  </si>
  <si>
    <t>5.3656038250000222</t>
  </si>
  <si>
    <t>1.2665219300000174</t>
  </si>
  <si>
    <t>-2.8325599829999959</t>
  </si>
  <si>
    <t>-6.9316418779999891</t>
  </si>
  <si>
    <t>-11.030723792999995</t>
  </si>
  <si>
    <t>-15.129805696999988</t>
  </si>
  <si>
    <t>-19.228887603</t>
  </si>
  <si>
    <t>-23.327969506999988</t>
  </si>
  <si>
    <t>-27.427051410999994</t>
  </si>
  <si>
    <t>-31.526133315999978</t>
  </si>
  <si>
    <t>E+RE+ Land+</t>
  </si>
  <si>
    <t>54.390202763260163</t>
  </si>
  <si>
    <t>53.286726741389963</t>
  </si>
  <si>
    <t>50.741005111610136</t>
  </si>
  <si>
    <t>49.196112615799997</t>
  </si>
  <si>
    <t>40.435587243360075</t>
  </si>
  <si>
    <t>30.679477535919986</t>
  </si>
  <si>
    <t>3.61910410648</t>
  </si>
  <si>
    <t>54.39053377566011</t>
  </si>
  <si>
    <t>53.18585443033011</t>
  </si>
  <si>
    <t>51.113923924720083</t>
  </si>
  <si>
    <t>42.322974923239983</t>
  </si>
  <si>
    <t>34.304725824059936</t>
  </si>
  <si>
    <t>25.819390753660024</t>
  </si>
  <si>
    <t>54.417388522879961</t>
  </si>
  <si>
    <t>53.230846312979992</t>
  </si>
  <si>
    <t>51.040252537170083</t>
  </si>
  <si>
    <t>41.312648366200008</t>
  </si>
  <si>
    <t>33.09325228450998</t>
  </si>
  <si>
    <t>22.508384404480001</t>
  </si>
  <si>
    <t>8.94288763586</t>
  </si>
  <si>
    <t>4.1695777306000004</t>
  </si>
  <si>
    <t>5.4720999999999702E-7</t>
  </si>
  <si>
    <t>118.56389816348621</t>
  </si>
  <si>
    <t>125.51746585389175</t>
  </si>
  <si>
    <t>113.25459939070868</t>
  </si>
  <si>
    <t>175.03644177869339</t>
  </si>
  <si>
    <t>153.79113485750707</t>
  </si>
  <si>
    <t>104.28095515962819</t>
  </si>
  <si>
    <t>49.034576231758514</t>
  </si>
  <si>
    <t>49.106839879582132</t>
  </si>
  <si>
    <t>58.678502285752742</t>
  </si>
  <si>
    <t>122.10876639520356</t>
  </si>
  <si>
    <t>108.62070882899002</t>
  </si>
  <si>
    <t>85.443300665704967</t>
  </si>
  <si>
    <t>78.217975820458165</t>
  </si>
  <si>
    <t>58.095362596465016</t>
  </si>
  <si>
    <t>20.361330173874951</t>
  </si>
  <si>
    <t>20.10570291496748</t>
  </si>
  <si>
    <t>118.85204779182661</t>
  </si>
  <si>
    <t>125.02906959258726</t>
  </si>
  <si>
    <t>110.85050882977031</t>
  </si>
  <si>
    <t>82.636270528032881</t>
  </si>
  <si>
    <t>61.354069775221021</t>
  </si>
  <si>
    <t>33.419726447628499</t>
  </si>
  <si>
    <t>9.3998702842623931</t>
  </si>
  <si>
    <t>12.841004775330289</t>
  </si>
  <si>
    <t>179.22602217913033</t>
  </si>
  <si>
    <t>190.53901102874511</t>
  </si>
  <si>
    <t>179.13169060791725</t>
  </si>
  <si>
    <t>111.80787545641779</t>
  </si>
  <si>
    <t>77.375380754735716</t>
  </si>
  <si>
    <t>51.53343903233025</t>
  </si>
  <si>
    <t>55.262295417130147</t>
  </si>
  <si>
    <t>51.876202327497623</t>
  </si>
  <si>
    <t>179.22582609686776</t>
  </si>
  <si>
    <t>190.57258663229544</t>
  </si>
  <si>
    <t>179.18828510816979</t>
  </si>
  <si>
    <t>109.09743927415471</t>
  </si>
  <si>
    <t>64.208963054123871</t>
  </si>
  <si>
    <t>1.6328995200000002E-8</t>
  </si>
  <si>
    <t>1.8451238400000004E-8</t>
  </si>
  <si>
    <t>179.23444325653321</t>
  </si>
  <si>
    <t>189.39443428655369</t>
  </si>
  <si>
    <t>177.86035820226854</t>
  </si>
  <si>
    <t>146.67444638587421</t>
  </si>
  <si>
    <t>96.22670753020833</t>
  </si>
  <si>
    <t>49.057536330118921</t>
  </si>
  <si>
    <t>1.89623808E-8</t>
  </si>
  <si>
    <t>3.1946400000000002E-8</t>
  </si>
  <si>
    <t>3.7541404800000008E-8</t>
  </si>
  <si>
    <t>41.828627971780378</t>
  </si>
  <si>
    <t>5.1982874253535684E-2</t>
  </si>
  <si>
    <t>4.4639014230030187E-2</t>
  </si>
  <si>
    <t>9.3303052062695979E-4</t>
  </si>
  <si>
    <t>1.059051726129599E-3</t>
  </si>
  <si>
    <t>41.828630034141405</t>
  </si>
  <si>
    <t>2.337900247086484</t>
  </si>
  <si>
    <t>4.5149496750424671E-2</t>
  </si>
  <si>
    <t>3.0446984560729841E-2</t>
  </si>
  <si>
    <t>1.3319162969851474E-2</t>
  </si>
  <si>
    <t>7.719723141825592E-4</t>
  </si>
  <si>
    <t>3.4808721119999976E-8</t>
  </si>
  <si>
    <t>3.9023866079999949E-8</t>
  </si>
  <si>
    <t>4.4931148560000005E-8</t>
  </si>
  <si>
    <t>41.828621543265491</t>
  </si>
  <si>
    <t>1.3632241292052985</t>
  </si>
  <si>
    <t>4.4792027687085179E-2</t>
  </si>
  <si>
    <t>9.2741497819199565E-6</t>
  </si>
  <si>
    <t>6.507737985599981E-6</t>
  </si>
  <si>
    <t>3.2122647014399937E-6</t>
  </si>
  <si>
    <t>3.8858367599999994E-8</t>
  </si>
  <si>
    <t>4.4546111280000035E-8</t>
  </si>
  <si>
    <t>5.3371571040000061E-8</t>
  </si>
  <si>
    <t>116.90957893710808</t>
  </si>
  <si>
    <t>62.951173063658366</t>
  </si>
  <si>
    <t>20.986983698550752</t>
  </si>
  <si>
    <t>11.709260271507635</t>
  </si>
  <si>
    <t>4.6496625756449639</t>
  </si>
  <si>
    <t>2.67960680223573</t>
  </si>
  <si>
    <t>2.8719424248238661</t>
  </si>
  <si>
    <t>3.1388689126027103</t>
  </si>
  <si>
    <t>3.4451320272955765</t>
  </si>
  <si>
    <t>116.89107264360298</t>
  </si>
  <si>
    <t>63.113423999914623</t>
  </si>
  <si>
    <t>25.797529932453951</t>
  </si>
  <si>
    <t>11.695420332920213</t>
  </si>
  <si>
    <t>4.6349054270956707</t>
  </si>
  <si>
    <t>1.7026178654106652</t>
  </si>
  <si>
    <t>2.8902882926308204</t>
  </si>
  <si>
    <t>3.1026335447412179</t>
  </si>
  <si>
    <t>1.9368148031999935E-5</t>
  </si>
  <si>
    <t>116.89640329366523</t>
  </si>
  <si>
    <t>61.755083981262594</t>
  </si>
  <si>
    <t>22.371310616740381</t>
  </si>
  <si>
    <t>5.2047242598627559</t>
  </si>
  <si>
    <t>6.853602970910172E-3</t>
  </si>
  <si>
    <t>3.3034839898341268E-3</t>
  </si>
  <si>
    <t>0.91639759823811118</t>
  </si>
  <si>
    <t>1.3978823273737846</t>
  </si>
  <si>
    <t>2.2616963458559906E-5</t>
  </si>
  <si>
    <t>69.124681485390028</t>
  </si>
  <si>
    <t>48.816329638149945</t>
  </si>
  <si>
    <t>27.28893558122002</t>
  </si>
  <si>
    <t>6.3020266204499693</t>
  </si>
  <si>
    <t>-14.62033462131005</t>
  </si>
  <si>
    <t>-13.798210335480029</t>
  </si>
  <si>
    <t>-13.05364508063003</t>
  </si>
  <si>
    <t>-2.8803278899999997E-3</t>
  </si>
  <si>
    <t>-1.5737010964499993</t>
  </si>
  <si>
    <t>-11.951200056870031</t>
  </si>
  <si>
    <t>-130.80408378502014</t>
  </si>
  <si>
    <t>-149.9999989662299</t>
  </si>
  <si>
    <t>-149.99999777738884</t>
  </si>
  <si>
    <t>-149.99999955349949</t>
  </si>
  <si>
    <t>-149.99999939797013</t>
  </si>
  <si>
    <t>-149.99997165060955</t>
  </si>
  <si>
    <t>-0.54587404409000007</t>
  </si>
  <si>
    <t>-12.598374053979905</t>
  </si>
  <si>
    <t>-31.346595609760012</t>
  </si>
  <si>
    <t>-65.569560042750098</t>
  </si>
  <si>
    <t>-84.813020403389899</t>
  </si>
  <si>
    <t>-62.78984303154013</t>
  </si>
  <si>
    <t>-58.716054298609833</t>
  </si>
  <si>
    <t>-32.379992946930066</t>
  </si>
  <si>
    <t>629.94256084974529</t>
  </si>
  <si>
    <t>533.33334732168385</t>
  </si>
  <si>
    <t>426.70717832527879</t>
  </si>
  <si>
    <t>319.99998544810126</t>
  </si>
  <si>
    <t>213.33570854279188</t>
  </si>
  <si>
    <t>106.66735554468579</t>
  </si>
  <si>
    <t>7.4308645920240224E-4</t>
  </si>
  <si>
    <t>3.7262385885842519E-2</t>
  </si>
  <si>
    <t>1.135242293059946E-6</t>
  </si>
  <si>
    <t>629.94677041840305</t>
  </si>
  <si>
    <t>533.3333465169261</t>
  </si>
  <si>
    <t>426.66668379624468</t>
  </si>
  <si>
    <t>320.00001881344616</t>
  </si>
  <si>
    <t>213.33420910981576</t>
  </si>
  <si>
    <t>106.66461816146953</t>
  </si>
  <si>
    <t>1.9997794195501805E-2</t>
  </si>
  <si>
    <t>5.3959905440592593E-4</t>
  </si>
  <si>
    <t>-1.6915777223402984E-8</t>
  </si>
  <si>
    <t>630.25601557103937</t>
  </si>
  <si>
    <t>533.33334715877595</t>
  </si>
  <si>
    <t>426.66668279076686</t>
  </si>
  <si>
    <t>320.00001364389448</t>
  </si>
  <si>
    <t>213.31629335547376</t>
  </si>
  <si>
    <t>106.63948620837225</t>
  </si>
  <si>
    <t>1.6808127821136831E-3</t>
  </si>
  <si>
    <t>1.036258396631573E-3</t>
  </si>
  <si>
    <t>-17.62000376181361</t>
  </si>
  <si>
    <t>E+ Solar−</t>
  </si>
  <si>
    <t>3.0902695500000008</t>
  </si>
  <si>
    <t>16.000952349999999</t>
  </si>
  <si>
    <t>54.392887120000019</t>
  </si>
  <si>
    <t>103.53914229999999</t>
  </si>
  <si>
    <t>154.31566068999996</t>
  </si>
  <si>
    <t>165.63995808999996</t>
  </si>
  <si>
    <t>173.87385327999993</t>
  </si>
  <si>
    <t>8.2096487099999997</t>
  </si>
  <si>
    <t>20.187291809999987</t>
  </si>
  <si>
    <t>53.389218109999995</t>
  </si>
  <si>
    <t>122.52625024999998</t>
  </si>
  <si>
    <t>173.28085568999998</t>
  </si>
  <si>
    <t>175.17054118000001</t>
  </si>
  <si>
    <t>176.57286098999998</t>
  </si>
  <si>
    <t>171.60796225999999</t>
  </si>
  <si>
    <t>160.51956643000011</t>
  </si>
  <si>
    <t>26.218000330000002</t>
  </si>
  <si>
    <t>35.79999943</t>
  </si>
  <si>
    <t>44.981004840000004</t>
  </si>
  <si>
    <t>52.948004990000008</t>
  </si>
  <si>
    <t>60.233009739999986</t>
  </si>
  <si>
    <t>69.348951979999995</t>
  </si>
  <si>
    <t>79.749184689999993</t>
  </si>
  <si>
    <t>90.153973459999989</t>
  </si>
  <si>
    <t>4.1260300799999996</t>
  </si>
  <si>
    <t>26.848083469999999</t>
  </si>
  <si>
    <t>46.54657619999999</t>
  </si>
  <si>
    <t>52.371728010000012</t>
  </si>
  <si>
    <t>54.573036829999992</t>
  </si>
  <si>
    <t>59.258723090000011</t>
  </si>
  <si>
    <t>63.512571270000002</t>
  </si>
  <si>
    <t>43.059437809999999</t>
  </si>
  <si>
    <t>40.185783839999999</t>
  </si>
  <si>
    <t>1.7469971799999999</t>
  </si>
  <si>
    <t>5.3563935800000007</t>
  </si>
  <si>
    <t>9.6444378499999992</t>
  </si>
  <si>
    <t>26.64665905</t>
  </si>
  <si>
    <t>25.452429780000003</t>
  </si>
  <si>
    <t>24.708125499999994</t>
  </si>
  <si>
    <t>27.948978869999998</t>
  </si>
  <si>
    <t>23.97729009</t>
  </si>
  <si>
    <t>25.687996490000003</t>
  </si>
  <si>
    <t>1.05322231</t>
  </si>
  <si>
    <t>6.2603348299999997</t>
  </si>
  <si>
    <t>8.3458816400000018</t>
  </si>
  <si>
    <t>8.2666155500000009</t>
  </si>
  <si>
    <t>8.2651169599999985</t>
  </si>
  <si>
    <t>7.9171740100000001</t>
  </si>
  <si>
    <t>7.9172036900000009</t>
  </si>
  <si>
    <t>7.9000347800000004</t>
  </si>
  <si>
    <t>7.7538507800000005</t>
  </si>
  <si>
    <t>11.633701700000003</t>
  </si>
  <si>
    <t>12.83146732</t>
  </si>
  <si>
    <t>12.518460199999994</t>
  </si>
  <si>
    <t>25.322617559999998</t>
  </si>
  <si>
    <t>27.879604589999996</t>
  </si>
  <si>
    <t>35.314491929999996</t>
  </si>
  <si>
    <t>38.289193680000011</t>
  </si>
  <si>
    <t>39.19691628999999</t>
  </si>
  <si>
    <t>38.079214159999999</t>
  </si>
  <si>
    <t>4.82957E-3</t>
  </si>
  <si>
    <t>9.0811899999999994E-3</t>
  </si>
  <si>
    <t>9.3028099999999999E-3</t>
  </si>
  <si>
    <t>9.5414899999999997E-3</t>
  </si>
  <si>
    <t>9.85925E-3</t>
  </si>
  <si>
    <t>1.0203099999999998E-2</t>
  </si>
  <si>
    <t>1.0559339999999999E-2</t>
  </si>
  <si>
    <t>3.6611999300000004</t>
  </si>
  <si>
    <t>9.3333658899999996</t>
  </si>
  <si>
    <t>9.250879900000001</t>
  </si>
  <si>
    <t>9.2531947700000003</t>
  </si>
  <si>
    <t>8.1953410200000008</t>
  </si>
  <si>
    <t>7.1123397199999996</t>
  </si>
  <si>
    <t>5.8706839400000002</t>
  </si>
  <si>
    <t>5.8725028100000003</t>
  </si>
  <si>
    <t>5.8742640100000001</t>
  </si>
  <si>
    <t>0.50700091999999997</t>
  </si>
  <si>
    <t>0.50700335000000007</t>
  </si>
  <si>
    <t>0.50700566999999996</t>
  </si>
  <si>
    <t>0.50700796000000004</t>
  </si>
  <si>
    <t>0.50701000000000007</t>
  </si>
  <si>
    <t>0.29700990000000005</t>
  </si>
  <si>
    <t>0.12830570999999999</t>
  </si>
  <si>
    <t>0.12830626000000001</t>
  </si>
  <si>
    <t>0.12830610000000001</t>
  </si>
  <si>
    <t>1.6048999799999999</t>
  </si>
  <si>
    <t>1.1348776199999999</t>
  </si>
  <si>
    <t>0.83162270999999999</t>
  </si>
  <si>
    <t>0.5649011599999999</t>
  </si>
  <si>
    <t>6.4900249999999993E-2</t>
  </si>
  <si>
    <t>6.4898849999999994E-2</t>
  </si>
  <si>
    <t>6.1074099999999997E-3</t>
  </si>
  <si>
    <t>1.2093500000000001E-3</t>
  </si>
  <si>
    <t>7.5575000000000002E-4</t>
  </si>
  <si>
    <t>7.5358999999999995E-4</t>
  </si>
  <si>
    <t>7.5346000000000007E-4</t>
  </si>
  <si>
    <t>5.3640999999999997E-4</t>
  </si>
  <si>
    <t>1.11243E-3</t>
  </si>
  <si>
    <t>2.3185000000000002E-3</t>
  </si>
  <si>
    <t>2.7987700000000003E-3</t>
  </si>
  <si>
    <t>2.86542E-3</t>
  </si>
  <si>
    <t>3.1232800000000004E-3</t>
  </si>
  <si>
    <t>3.25676E-3</t>
  </si>
  <si>
    <t>4.9314799999999994E-3</t>
  </si>
  <si>
    <t>6.6466200000000024E-3</t>
  </si>
  <si>
    <t>19.979575339999993</t>
  </si>
  <si>
    <t>11.930382209999999</t>
  </si>
  <si>
    <t>5.3182434199999999</t>
  </si>
  <si>
    <t>8.8928199999999999E-2</t>
  </si>
  <si>
    <t>1.2490729999999999E-2</t>
  </si>
  <si>
    <t>1.035291E-2</t>
  </si>
  <si>
    <t>8.04676E-3</t>
  </si>
  <si>
    <t>8.220110000000001E-3</t>
  </si>
  <si>
    <t>9.5564700000000009E-3</t>
  </si>
  <si>
    <t>6.2331923099999997</t>
  </si>
  <si>
    <t>6.2332637200000001</t>
  </si>
  <si>
    <t>6.23333475</t>
  </si>
  <si>
    <t>6.2334057999999999</t>
  </si>
  <si>
    <t>6.1470671600000006</t>
  </si>
  <si>
    <t>6.0811241100000002</t>
  </si>
  <si>
    <t>6.0811892800000003</t>
  </si>
  <si>
    <t>6.0812523300000008</t>
  </si>
  <si>
    <t>6.0813088799999999</t>
  </si>
  <si>
    <t>0.11931402896379148</t>
  </si>
  <si>
    <t>0.12127679292503502</t>
  </si>
  <si>
    <t>0.18807616342828373</t>
  </si>
  <si>
    <t>0.22578577826987206</t>
  </si>
  <si>
    <t>0.27678169549340736</t>
  </si>
  <si>
    <t>0.29987255787905026</t>
  </si>
  <si>
    <t>0.35197283591842354</t>
  </si>
  <si>
    <t>6.6496861298736915E-2</t>
  </si>
  <si>
    <t>0.11898913961138992</t>
  </si>
  <si>
    <t>0.12356476243476153</t>
  </si>
  <si>
    <t>0.14125101120657482</t>
  </si>
  <si>
    <t>0.18062246160070169</t>
  </si>
  <si>
    <t>0.2139657109899156</t>
  </si>
  <si>
    <t>0.26701167932567388</t>
  </si>
  <si>
    <t>0.31431130650529676</t>
  </si>
  <si>
    <t>0.31659073600741766</t>
  </si>
  <si>
    <t>0.19743077957220831</t>
  </si>
  <si>
    <t>0.36983866400295595</t>
  </si>
  <si>
    <t>0.41325499972276275</t>
  </si>
  <si>
    <t>0.61879060119946994</t>
  </si>
  <si>
    <t>0.90072140019988023</t>
  </si>
  <si>
    <t>1.2118097707531357</t>
  </si>
  <si>
    <t>1.2741597084574821</t>
  </si>
  <si>
    <t>2.4197941147587228E-2</t>
  </si>
  <si>
    <t>0.19892327236532323</t>
  </si>
  <si>
    <t>0.26384667692174524</t>
  </si>
  <si>
    <t>0.27689251614746252</t>
  </si>
  <si>
    <t>0.32304423699773649</t>
  </si>
  <si>
    <t>0.35188343951004297</t>
  </si>
  <si>
    <t>0.60139381754359678</t>
  </si>
  <si>
    <t>0.33806803044126488</t>
  </si>
  <si>
    <t>0.26148370888983336</t>
  </si>
  <si>
    <t>4.2278610468597079E-2</t>
  </si>
  <si>
    <t>0.49819410413828724</t>
  </si>
  <si>
    <t>0.54773038691946374</t>
  </si>
  <si>
    <t>0.54573065101786966</t>
  </si>
  <si>
    <t>4.7959497452915459E-2</t>
  </si>
  <si>
    <t>0.11010021266655846</t>
  </si>
  <si>
    <t>0.2372203107264006</t>
  </si>
  <si>
    <t>0.53193110936518662</t>
  </si>
  <si>
    <t>0.88175849037765153</t>
  </si>
  <si>
    <t>1.0882257889118843</t>
  </si>
  <si>
    <t>1.0105112008383661</t>
  </si>
  <si>
    <t>0.19938500018381633</t>
  </si>
  <si>
    <t>0.39918422614158661</t>
  </si>
  <si>
    <t>0.80235627633482776</t>
  </si>
  <si>
    <t>0.87162280479306564</t>
  </si>
  <si>
    <t>0.92540302812059494</t>
  </si>
  <si>
    <t>0.97314572103671448</t>
  </si>
  <si>
    <t>0.82554006920610068</t>
  </si>
  <si>
    <t>0.60230734914395523</t>
  </si>
  <si>
    <t>7.3455732414080141E-2</t>
  </si>
  <si>
    <t>0.19796473998546141</t>
  </si>
  <si>
    <t>0.4652442869242811</t>
  </si>
  <si>
    <t>0.95971228457861113</t>
  </si>
  <si>
    <t>1.3454959250666458</t>
  </si>
  <si>
    <t>1.4495357872683388</t>
  </si>
  <si>
    <t>1.7044247041326623</t>
  </si>
  <si>
    <t>1.6660768042043919</t>
  </si>
  <si>
    <t>1.3488566411283336</t>
  </si>
  <si>
    <t>0.207368280450101</t>
  </si>
  <si>
    <t>0.21609990582100699</t>
  </si>
  <si>
    <t>0.22324555761423895</t>
  </si>
  <si>
    <t>0.22454938402652569</t>
  </si>
  <si>
    <t>0.34792874582569999</t>
  </si>
  <si>
    <t>0.14158839040838031</t>
  </si>
  <si>
    <t>0.13342652297099628</t>
  </si>
  <si>
    <t>0.18128171552483782</t>
  </si>
  <si>
    <t>0.22632798598318121</t>
  </si>
  <si>
    <t>0.21691679806555239</t>
  </si>
  <si>
    <t>0.22122504491578968</t>
  </si>
  <si>
    <t>0.22695220278300163</t>
  </si>
  <si>
    <t>0.48379013119929604</t>
  </si>
  <si>
    <t>0.42505370713218954</t>
  </si>
  <si>
    <t>0.16198862468475891</t>
  </si>
  <si>
    <t>0.95737654259873406</t>
  </si>
  <si>
    <t>0.49260137887310329</t>
  </si>
  <si>
    <t>0.14970292704339203</t>
  </si>
  <si>
    <t>1.0923263424895497</t>
  </si>
  <si>
    <t>1.2522348827703809</t>
  </si>
  <si>
    <t>0.9720441004923005</t>
  </si>
  <si>
    <t>0.63592449166162224</t>
  </si>
  <si>
    <t>0.43968701851205849</t>
  </si>
  <si>
    <t>0.2888567331058835</t>
  </si>
  <si>
    <t>6.4881682734567916E-2</t>
  </si>
  <si>
    <t>6.7929098340624036E-2</t>
  </si>
  <si>
    <t>0.23356519473977758</t>
  </si>
  <si>
    <t>1.9262794986579503</t>
  </si>
  <si>
    <t>0.94625948388653658</t>
  </si>
  <si>
    <t>0.67381734123747283</t>
  </si>
  <si>
    <t>1.8818581693547427</t>
  </si>
  <si>
    <t>2.0325945508403129</t>
  </si>
  <si>
    <t>2.3385869701892901</t>
  </si>
  <si>
    <t>1.9263326956696436</t>
  </si>
  <si>
    <t>1.3946355195911213</t>
  </si>
  <si>
    <t>0.9462712771875591</t>
  </si>
  <si>
    <t>0.49174585709200602</t>
  </si>
  <si>
    <t>0.52842516937091621</t>
  </si>
  <si>
    <t>0.72072134921701503</t>
  </si>
  <si>
    <t>0.49565655327077723</t>
  </si>
  <si>
    <t>2.6395332773514357E-2</t>
  </si>
  <si>
    <t>1.0657479955479547E-2</t>
  </si>
  <si>
    <t>9.2035787855033208E-3</t>
  </si>
  <si>
    <t>0.47973498344245685</t>
  </si>
  <si>
    <t>0.49490821681888714</t>
  </si>
  <si>
    <t>2.6695867257746048E-2</t>
  </si>
  <si>
    <t>9.2134143841426409E-3</t>
  </si>
  <si>
    <t>5.5685312966114045E-3</t>
  </si>
  <si>
    <t>2.7569350981758002E-3</t>
  </si>
  <si>
    <t>7.0167758756071774E-5</t>
  </si>
  <si>
    <t>7.2951238231278441E-5</t>
  </si>
  <si>
    <t>2.1243694240784309E-3</t>
  </si>
  <si>
    <t>0.45628358938451208</t>
  </si>
  <si>
    <t>9.5377031360746199E-6</t>
  </si>
  <si>
    <t>0.45630440643203285</t>
  </si>
  <si>
    <t>6.0591616108840462E-4</t>
  </si>
  <si>
    <t>4.8980569672251513E-4</t>
  </si>
  <si>
    <t>3.2028418138688863E-4</t>
  </si>
  <si>
    <t>1.6440124469911706E-4</t>
  </si>
  <si>
    <t>8.8780999162565873E-6</t>
  </si>
  <si>
    <t>5.9631747741286559E-6</t>
  </si>
  <si>
    <t>6.1526048355045361E-6</t>
  </si>
  <si>
    <t>6.5746592796390848E-6</t>
  </si>
  <si>
    <t>0.68851790891765619</t>
  </si>
  <si>
    <t>0.23075154758462949</t>
  </si>
  <si>
    <t>5.1436660000474359E-2</t>
  </si>
  <si>
    <t>3.177083466677668E-2</t>
  </si>
  <si>
    <t>3.4415550923641257E-2</t>
  </si>
  <si>
    <t>3.7928681296351449E-2</t>
  </si>
  <si>
    <t>1.282924959040967</t>
  </si>
  <si>
    <t>0.6719692550026658</t>
  </si>
  <si>
    <t>0.23784005165804192</t>
  </si>
  <si>
    <t>0.1300640620239524</t>
  </si>
  <si>
    <t>5.1379722631026824E-2</t>
  </si>
  <si>
    <t>2.9568037036215824E-2</t>
  </si>
  <si>
    <t>1.8415228845798114E-2</t>
  </si>
  <si>
    <t>2.0847904428481945E-2</t>
  </si>
  <si>
    <t>2.4264552661866948E-2</t>
  </si>
  <si>
    <t>5.1462107733224537E-2</t>
  </si>
  <si>
    <t>5.2779603311974642E-2</t>
  </si>
  <si>
    <t>4.3121835759412371E-2</t>
  </si>
  <si>
    <t>5.2631814600037768E-2</t>
  </si>
  <si>
    <t>5.1494733815842977E-2</t>
  </si>
  <si>
    <t>5.2676417156951358E-2</t>
  </si>
  <si>
    <t>3.2211115886452278E-2</t>
  </si>
  <si>
    <t>3.2819558764670576E-2</t>
  </si>
  <si>
    <t>2.9656961693108261E-2</t>
  </si>
  <si>
    <t>3.3764574830884443E-2</t>
  </si>
  <si>
    <t>3.0310864970615102E-2</t>
  </si>
  <si>
    <t>1.9866879595892652E-2</t>
  </si>
  <si>
    <t>3.3797856662942216E-2</t>
  </si>
  <si>
    <t>3.6359035042371833E-2</t>
  </si>
  <si>
    <t>4.1672817513487427E-2</t>
  </si>
  <si>
    <t>2.3146227799626225E-2</t>
  </si>
  <si>
    <t>2.2978685065717652E-2</t>
  </si>
  <si>
    <t>7.8295108145896006E-2</t>
  </si>
  <si>
    <t>6.6063583856885485E-3</t>
  </si>
  <si>
    <t>5.8356165740248836E-2</t>
  </si>
  <si>
    <t>1.1674631047839561</t>
  </si>
  <si>
    <t>3.8104499233749127</t>
  </si>
  <si>
    <t>7.6356338364259777</t>
  </si>
  <si>
    <t>11.660177048030748</t>
  </si>
  <si>
    <t>15.454237636108347</t>
  </si>
  <si>
    <t>20.268835577948735</t>
  </si>
  <si>
    <t>8.3537241681968202E-2</t>
  </si>
  <si>
    <t>0.66746049120030848</t>
  </si>
  <si>
    <t>1.4383466863904812</t>
  </si>
  <si>
    <t>2.174381459729354</t>
  </si>
  <si>
    <t>2.1604992053219223</t>
  </si>
  <si>
    <t>2.4605388414832774</t>
  </si>
  <si>
    <t>0.54157980871237599</t>
  </si>
  <si>
    <t>1.8627138876762148</t>
  </si>
  <si>
    <t>2.2917190912725829</t>
  </si>
  <si>
    <t>2.9846205665640118</t>
  </si>
  <si>
    <t>3.449506331393478</t>
  </si>
  <si>
    <t>4.3254467966695902</t>
  </si>
  <si>
    <t>0.89569223412382326</t>
  </si>
  <si>
    <t>8.9521376031455116E-3</t>
  </si>
  <si>
    <t>0.89320304383498272</t>
  </si>
  <si>
    <t>0.90608051692573399</t>
  </si>
  <si>
    <t>0.90009484456298261</t>
  </si>
  <si>
    <t>0.6429485910091699</t>
  </si>
  <si>
    <t>0.70209461399089734</t>
  </si>
  <si>
    <t>0.96407536196423693</t>
  </si>
  <si>
    <t>5.2903542645414623</t>
  </si>
  <si>
    <t>5.2839633053177462</t>
  </si>
  <si>
    <t>6.4394018711373935</t>
  </si>
  <si>
    <t>5.978330145134092</t>
  </si>
  <si>
    <t>5.1513098963750688</t>
  </si>
  <si>
    <t>4.1059957583464683</t>
  </si>
  <si>
    <t>4.1033148936611941</t>
  </si>
  <si>
    <t>0.84458554822865151</t>
  </si>
  <si>
    <t>0.194205517158031</t>
  </si>
  <si>
    <t>0.20592542998554372</t>
  </si>
  <si>
    <t>0.12899407190486981</t>
  </si>
  <si>
    <t>0.11345795799256857</t>
  </si>
  <si>
    <t>0.10986714331133127</t>
  </si>
  <si>
    <t>0.15314355828612394</t>
  </si>
  <si>
    <t>0.14024168211874213</t>
  </si>
  <si>
    <t>0.11848365261844855</t>
  </si>
  <si>
    <t>8.7510320396341199E-2</t>
  </si>
  <si>
    <t>2.2499939842339743E-2</t>
  </si>
  <si>
    <t>11.046932280602199</t>
  </si>
  <si>
    <t>9.1487053044476898</t>
  </si>
  <si>
    <t>6.9520911412062478</t>
  </si>
  <si>
    <t>4.7411632014624816</t>
  </si>
  <si>
    <t>2.7427397897916954</t>
  </si>
  <si>
    <t>0.51639701381465486</t>
  </si>
  <si>
    <t>1.5390953254925491E-2</t>
  </si>
  <si>
    <t>1.7712759022666152E-2</t>
  </si>
  <si>
    <t>1.8574446141925289E-2</t>
  </si>
  <si>
    <t>1.5199437071300625E-2</t>
  </si>
  <si>
    <t>1.8047844490483286E-2</t>
  </si>
  <si>
    <t>2.8962728943836023E-2</t>
  </si>
  <si>
    <t>1.7496359995626526E-9</t>
  </si>
  <si>
    <t>3.0988079976039768E-9</t>
  </si>
  <si>
    <t>3.8994279503192751E-2</t>
  </si>
  <si>
    <t>4.2322468500916005E-2</t>
  </si>
  <si>
    <t>4.2323697768570763E-2</t>
  </si>
  <si>
    <t>1.7017705457573841E-2</t>
  </si>
  <si>
    <t>4.2714121248461995E-2</t>
  </si>
  <si>
    <t>4.1340702526435999E-2</t>
  </si>
  <si>
    <t>1.8002879995469784E-9</t>
  </si>
  <si>
    <t>3.3116759974360998E-9</t>
  </si>
  <si>
    <t>2.2164212099332462E-2</t>
  </si>
  <si>
    <t>2.2206201847682298E-2</t>
  </si>
  <si>
    <t>2.2205470578438E-2</t>
  </si>
  <si>
    <t>1.1506720340507244E-2</t>
  </si>
  <si>
    <t>2.3045732846963495E-2</t>
  </si>
  <si>
    <t>3.9591779184506598E-2</t>
  </si>
  <si>
    <t>1.4140439996823089E-9</t>
  </si>
  <si>
    <t>1.1890799990960589E-9</t>
  </si>
  <si>
    <t>3.1157740887661156E-7</t>
  </si>
  <si>
    <t>8.7185363497059008E-7</t>
  </si>
  <si>
    <t>8.037795599665655E-7</t>
  </si>
  <si>
    <t>7.0301159997497362E-8</t>
  </si>
  <si>
    <t>1.6730852395753885E-7</t>
  </si>
  <si>
    <t>3.2797239905683587E-5</t>
  </si>
  <si>
    <t>2.1356639994435032E-9</t>
  </si>
  <si>
    <t>4.4345519965546289E-9</t>
  </si>
  <si>
    <t>4.1575537402999574E-2</t>
  </si>
  <si>
    <t>4.3187653882257614E-2</t>
  </si>
  <si>
    <t>4.3182752227361995E-2</t>
  </si>
  <si>
    <t>1.1709426658192105E-2</t>
  </si>
  <si>
    <t>4.3823144085712203E-2</t>
  </si>
  <si>
    <t>6.4209740412018726E-2</t>
  </si>
  <si>
    <t>3.5690399987357145E-10</t>
  </si>
  <si>
    <t>1.2421079990393585E-9</t>
  </si>
  <si>
    <t>3.3237967207637137E-2</t>
  </si>
  <si>
    <t>3.4219382754444305E-2</t>
  </si>
  <si>
    <t>3.4218066997405025E-2</t>
  </si>
  <si>
    <t>2.7626410731334122E-3</t>
  </si>
  <si>
    <t>3.4212451080996534E-2</t>
  </si>
  <si>
    <t>2.7693079739654937E-2</t>
  </si>
  <si>
    <t>1.3332239996944224E-9</t>
  </si>
  <si>
    <t>1.3363199989805847E-9</t>
  </si>
  <si>
    <t>8.9097048250648281E-8</t>
  </si>
  <si>
    <t>5.101187516469908E-7</t>
  </si>
  <si>
    <t>3.8655572399042433E-7</t>
  </si>
  <si>
    <t>7.0825175997490602E-8</t>
  </si>
  <si>
    <t>9.6667703976096069E-8</t>
  </si>
  <si>
    <t>4.057549487214884E-6</t>
  </si>
  <si>
    <t>2.4991199991606943E-10</t>
  </si>
  <si>
    <t>8.5633199933190803E-10</t>
  </si>
  <si>
    <t>3.1767729521370944E-3</t>
  </si>
  <si>
    <t>3.7223734680370277E-3</t>
  </si>
  <si>
    <t>4.0324756015227316E-3</t>
  </si>
  <si>
    <t>2.2337484339162864E-3</t>
  </si>
  <si>
    <t>4.403356209544726E-3</t>
  </si>
  <si>
    <t>6.9315163507748558E-3</t>
  </si>
  <si>
    <t>1.2167172000369756E-7</t>
  </si>
  <si>
    <t>1.1674079990920528E-9</t>
  </si>
  <si>
    <t>2.1040741986087495E-2</t>
  </si>
  <si>
    <t>3.0315802767078032E-2</t>
  </si>
  <si>
    <t>0.10040586480397608</t>
  </si>
  <si>
    <t>1.3490528961605419</t>
  </si>
  <si>
    <t>2.5189781845882835</t>
  </si>
  <si>
    <t>3.7707447240681025</t>
  </si>
  <si>
    <t>1.6215426000523758E-7</t>
  </si>
  <si>
    <t>7.4816279933869219E-9</t>
  </si>
  <si>
    <t>0.57180963692117814</t>
  </si>
  <si>
    <t>1.117529861534156</t>
  </si>
  <si>
    <t>1.9957628516626718</t>
  </si>
  <si>
    <t>3.1171404058879184</t>
  </si>
  <si>
    <t>3.866188692715431</t>
  </si>
  <si>
    <t>4.769601492826764</t>
  </si>
  <si>
    <t>1.5651849600509675E-7</t>
  </si>
  <si>
    <t>9.114227991994817E-9</t>
  </si>
  <si>
    <t>0.70603322894135456</t>
  </si>
  <si>
    <t>2.2504654671715607</t>
  </si>
  <si>
    <t>3.5084556616725364</t>
  </si>
  <si>
    <t>4.0821252599337106</t>
  </si>
  <si>
    <t>4.186953213358211</t>
  </si>
  <si>
    <t>5.104293426104717</t>
  </si>
  <si>
    <t>1.2160656000402121E-7</t>
  </si>
  <si>
    <t>4.3790399966275913E-10</t>
  </si>
  <si>
    <t>4.9287782993320318E-5</t>
  </si>
  <si>
    <t>3.5824615167014125E-6</t>
  </si>
  <si>
    <t>2.9038251599830927E-7</t>
  </si>
  <si>
    <t>2.709782603898909E-6</t>
  </si>
  <si>
    <t>1.7390963512603589E-6</t>
  </si>
  <si>
    <t>1.3673586954950084E-6</t>
  </si>
  <si>
    <t>5.2001639998740175E-9</t>
  </si>
  <si>
    <t>6.484319994997978E-10</t>
  </si>
  <si>
    <t>0.11533892534573228</t>
  </si>
  <si>
    <t>0.1132435423104948</t>
  </si>
  <si>
    <t>0.11112061825690647</t>
  </si>
  <si>
    <t>0.10983188860970469</t>
  </si>
  <si>
    <t>0.10956272053346934</t>
  </si>
  <si>
    <t>3.5769663206469196E-2</t>
  </si>
  <si>
    <t>1.215785160040202E-7</t>
  </si>
  <si>
    <t>3.348647997057215E-9</t>
  </si>
  <si>
    <t>2.4194053085909903E-3</t>
  </si>
  <si>
    <t>2.7433878008864682E-3</t>
  </si>
  <si>
    <t>2.6262371350601276E-3</t>
  </si>
  <si>
    <t>2.5506704186089627E-3</t>
  </si>
  <si>
    <t>2.5519868786258821E-3</t>
  </si>
  <si>
    <t>2.0892958276972308E-3</t>
  </si>
  <si>
    <t>1.2653477218309581</t>
  </si>
  <si>
    <t>1.2433909331906274</t>
  </si>
  <si>
    <t>1.243391619842247</t>
  </si>
  <si>
    <t>1.2653491973350333</t>
  </si>
  <si>
    <t>1.2653492017685404</t>
  </si>
  <si>
    <t>1.1324438715125478</t>
  </si>
  <si>
    <t>1.1212502652087792</t>
  </si>
  <si>
    <t>1.1446131755252771</t>
  </si>
  <si>
    <t>0.38408356088226636</t>
  </si>
  <si>
    <t>2.2206061698606314</t>
  </si>
  <si>
    <t>2.2206061784597022</t>
  </si>
  <si>
    <t>2.2206061681761518</t>
  </si>
  <si>
    <t>2.2206061779613764</t>
  </si>
  <si>
    <t>2.2206061677995987</t>
  </si>
  <si>
    <t>2.2206061549692722</t>
  </si>
  <si>
    <t>1.4140424787161734</t>
  </si>
  <si>
    <t>1.4065967539484683</t>
  </si>
  <si>
    <t>5.054667381713393E-2</t>
  </si>
  <si>
    <t>0.58319956428364161</t>
  </si>
  <si>
    <t>0.60515565363725476</t>
  </si>
  <si>
    <t>0.60515564608298122</t>
  </si>
  <si>
    <t>0.60515565353295342</t>
  </si>
  <si>
    <t>0.60515564865548677</t>
  </si>
  <si>
    <t>0.60515563058393229</t>
  </si>
  <si>
    <t>2.766531620420323E-2</t>
  </si>
  <si>
    <t>2.9076094945131643E-2</t>
  </si>
  <si>
    <t>2.905732299102155E-2</t>
  </si>
  <si>
    <t>6.4859217722478837</t>
  </si>
  <si>
    <t>6.7595563920996273</t>
  </si>
  <si>
    <t>6.9650433692808553</t>
  </si>
  <si>
    <t>6.9875876871332805</t>
  </si>
  <si>
    <t>6.9536377067901602</t>
  </si>
  <si>
    <t>4.7847282602418844</t>
  </si>
  <si>
    <t>3.2442869549420057</t>
  </si>
  <si>
    <t>1.0061025460554891</t>
  </si>
  <si>
    <t>1.0659203998082339E-8</t>
  </si>
  <si>
    <t>5.371579974072415E-2</t>
  </si>
  <si>
    <t>7.1696359808045451E-2</t>
  </si>
  <si>
    <t>9.0147100424573773E-2</t>
  </si>
  <si>
    <t>9.5090833874026195E-6</t>
  </si>
  <si>
    <t>1.1718575333621456E-3</t>
  </si>
  <si>
    <t>6.150449726324721E-4</t>
  </si>
  <si>
    <t>3.9280920242393405E-4</t>
  </si>
  <si>
    <t>4.5236614105948849</t>
  </si>
  <si>
    <t>4.1963949220798611</t>
  </si>
  <si>
    <t>3.8851077440950155</t>
  </si>
  <si>
    <t>2.071284016663796</t>
  </si>
  <si>
    <t>1.6964244949206303E-5</t>
  </si>
  <si>
    <t>8.0674049132610568E-6</t>
  </si>
  <si>
    <t>8.1623488315815868E-6</t>
  </si>
  <si>
    <t>9.1653824477985377E-6</t>
  </si>
  <si>
    <t>1.014115978941554E-3</t>
  </si>
  <si>
    <t>9.3018827855167042E-4</t>
  </si>
  <si>
    <t>4.4901953236466249E-4</t>
  </si>
  <si>
    <t>5.7689316071367968E-8</t>
  </si>
  <si>
    <t>6.899965205371477E-8</t>
  </si>
  <si>
    <t>8.2441295972010556E-8</t>
  </si>
  <si>
    <t>9.2753603995245343E-8</t>
  </si>
  <si>
    <t>1.0843660795029204E-7</t>
  </si>
  <si>
    <t>E+ DistributedExport</t>
  </si>
  <si>
    <t>8.8300792300347999E-2</t>
  </si>
  <si>
    <t>0.28350258297976488</t>
  </si>
  <si>
    <t>0.37545993888041052</t>
  </si>
  <si>
    <t>0.47179188118264026</t>
  </si>
  <si>
    <t>0.56649411408737238</t>
  </si>
  <si>
    <t>0.66106526242189667</t>
  </si>
  <si>
    <t>0.75657673898507594</t>
  </si>
  <si>
    <t>6.9181199004062189E-9</t>
  </si>
  <si>
    <t>1.366275545640125E-8</t>
  </si>
  <si>
    <t>3.3046033171602499E-2</t>
  </si>
  <si>
    <t>4.2364625476932385E-2</t>
  </si>
  <si>
    <t>4.2580711481242851E-2</t>
  </si>
  <si>
    <t>5.7591385376217594E-2</t>
  </si>
  <si>
    <t>8.2291235027312531E-2</t>
  </si>
  <si>
    <t>8.1068399349087369E-2</t>
  </si>
  <si>
    <t>7.2709558948346089E-9</t>
  </si>
  <si>
    <t>1.5563411378473145E-8</t>
  </si>
  <si>
    <t>2.2560811973902289E-2</t>
  </si>
  <si>
    <t>2.3571473554264158E-2</t>
  </si>
  <si>
    <t>2.3588991822924121E-2</t>
  </si>
  <si>
    <t>2.6154350268458377E-2</t>
  </si>
  <si>
    <t>4.2687962063005194E-2</t>
  </si>
  <si>
    <t>9.9198642973950202E-2</t>
  </si>
  <si>
    <t>5.3112599263582662E-9</t>
  </si>
  <si>
    <t>6.2521557538897758E-9</t>
  </si>
  <si>
    <t>2.5925382140624442E-6</t>
  </si>
  <si>
    <t>6.1794889727213113E-6</t>
  </si>
  <si>
    <t>1.2048667178082419E-5</t>
  </si>
  <si>
    <t>3.018815365852903E-4</t>
  </si>
  <si>
    <t>1.6362149824735918E-2</t>
  </si>
  <si>
    <t>4.1095248953503395E-2</t>
  </si>
  <si>
    <t>8.130527881104156E-9</t>
  </si>
  <si>
    <t>1.9350395226529054E-8</t>
  </si>
  <si>
    <t>5.860328870219203E-2</t>
  </si>
  <si>
    <t>6.8358694721394969E-2</t>
  </si>
  <si>
    <t>6.8367486235261121E-2</t>
  </si>
  <si>
    <t>8.3183060018267752E-2</t>
  </si>
  <si>
    <t>0.10735578288417891</t>
  </si>
  <si>
    <t>0.16015158044311317</t>
  </si>
  <si>
    <t>1.5462719735215485E-9</t>
  </si>
  <si>
    <t>5.3810277858135788E-9</t>
  </si>
  <si>
    <t>3.7525292324694551E-2</t>
  </si>
  <si>
    <t>4.586487626289476E-2</t>
  </si>
  <si>
    <t>4.586094178258722E-2</t>
  </si>
  <si>
    <t>4.5827069307908225E-2</t>
  </si>
  <si>
    <t>4.8513301601102288E-2</t>
  </si>
  <si>
    <t>8.156366776059859E-2</t>
  </si>
  <si>
    <t>5.179103927425105E-9</t>
  </si>
  <si>
    <t>6.2839797527895479E-9</t>
  </si>
  <si>
    <t>2.7694652165562646E-7</t>
  </si>
  <si>
    <t>3.8246518307586459E-6</t>
  </si>
  <si>
    <t>5.7782578424548249E-6</t>
  </si>
  <si>
    <t>5.7430060069513339E-5</t>
  </si>
  <si>
    <t>1.2827819838143628E-2</t>
  </si>
  <si>
    <t>1.2274681656463801E-2</t>
  </si>
  <si>
    <t>9.551519840705869E-10</t>
  </si>
  <si>
    <t>3.7353238499808184E-9</t>
  </si>
  <si>
    <t>4.6049721008990119E-3</t>
  </si>
  <si>
    <t>5.5334902987428164E-3</t>
  </si>
  <si>
    <t>5.8688231378118457E-3</t>
  </si>
  <si>
    <t>6.1892716651126356E-3</t>
  </si>
  <si>
    <t>6.2249099273192611E-3</t>
  </si>
  <si>
    <t>4.6775840576024665E-2</t>
  </si>
  <si>
    <t>5.8783316327925292E-7</t>
  </si>
  <si>
    <t>1.6167131281485186E-8</t>
  </si>
  <si>
    <t>2.4388412144672036E-2</t>
  </si>
  <si>
    <t>6.4056933223649373E-2</t>
  </si>
  <si>
    <t>1.6277475453975934</t>
  </si>
  <si>
    <t>1.7623736340090586</t>
  </si>
  <si>
    <t>1.9165947985042515</t>
  </si>
  <si>
    <t>2.225167410052558</t>
  </si>
  <si>
    <t>7.0656890317750443E-7</t>
  </si>
  <si>
    <t>1.3070876130986353E-6</t>
  </si>
  <si>
    <t>0.33139425791661375</t>
  </si>
  <si>
    <t>0.52118336191267256</t>
  </si>
  <si>
    <t>0.515412267791163</t>
  </si>
  <si>
    <t>1.7261327250284886</t>
  </si>
  <si>
    <t>2.2770896732944297</t>
  </si>
  <si>
    <t>2.6365398757973986</t>
  </si>
  <si>
    <t>7.1351413116767805E-7</t>
  </si>
  <si>
    <t>8.4854264053696136E-8</t>
  </si>
  <si>
    <t>0.53017307405122505</t>
  </si>
  <si>
    <t>2.1064433275407182</t>
  </si>
  <si>
    <t>2.1245623345558782</t>
  </si>
  <si>
    <t>2.7113591152662058</t>
  </si>
  <si>
    <t>2.7115400693393088</t>
  </si>
  <si>
    <t>2.7115505297583375</t>
  </si>
  <si>
    <t>5.7910975136580229E-7</t>
  </si>
  <si>
    <t>7.3103036806186493E-9</t>
  </si>
  <si>
    <t>2.4503730552134098E-3</t>
  </si>
  <si>
    <t>6.3078417429885845E-3</t>
  </si>
  <si>
    <t>9.6330063738719426E-2</t>
  </si>
  <si>
    <t>0.7597666871838451</t>
  </si>
  <si>
    <t>1.4279735917923504</t>
  </si>
  <si>
    <t>1.4643084801814283</t>
  </si>
  <si>
    <t>2.7084563911853583E-8</t>
  </si>
  <si>
    <t>3.4225198602530834E-9</t>
  </si>
  <si>
    <t>0.28021747491600618</t>
  </si>
  <si>
    <t>0.44537479855774154</t>
  </si>
  <si>
    <t>0.6961836708251784</t>
  </si>
  <si>
    <t>1.0012647651889546</t>
  </si>
  <si>
    <t>1.4663087585983592</t>
  </si>
  <si>
    <t>2.1338748804963408</t>
  </si>
  <si>
    <t>5.8344807536166179E-7</t>
  </si>
  <si>
    <t>3.3008470480016898E-8</t>
  </si>
  <si>
    <t>0.22734375659092049</t>
  </si>
  <si>
    <t>0.30789374943297149</t>
  </si>
  <si>
    <t>0.62017461106276928</t>
  </si>
  <si>
    <t>0.81412661547709086</t>
  </si>
  <si>
    <t>1.1754681206375839</t>
  </si>
  <si>
    <t>2.0463461025194865</t>
  </si>
  <si>
    <t>1.265347672733419</t>
  </si>
  <si>
    <t>1.2433883853271051</t>
  </si>
  <si>
    <t>1.2433902933170919</t>
  </si>
  <si>
    <t>1.2653491801561394</t>
  </si>
  <si>
    <t>1.2653489713123716</t>
  </si>
  <si>
    <t>1.0896008985345664</t>
  </si>
  <si>
    <t>0.95162598486964556</t>
  </si>
  <si>
    <t>0.79751327431568597</t>
  </si>
  <si>
    <t>0.4891105557655665</t>
  </si>
  <si>
    <t>2.2206061385558558</t>
  </si>
  <si>
    <t>2.2206061838386066</t>
  </si>
  <si>
    <t>2.2206060841465325</t>
  </si>
  <si>
    <t>2.2206061351617321</t>
  </si>
  <si>
    <t>2.2206060189483234</t>
  </si>
  <si>
    <t>2.2206028000035074</t>
  </si>
  <si>
    <t>1.0044549985818882</t>
  </si>
  <si>
    <t>0.45350213287607583</t>
  </si>
  <si>
    <t>9.4133787090004084E-2</t>
  </si>
  <si>
    <t>0.58319964468595731</t>
  </si>
  <si>
    <t>0.60515569069870567</t>
  </si>
  <si>
    <t>0.60515564589264947</t>
  </si>
  <si>
    <t>0.60515572294800513</t>
  </si>
  <si>
    <t>0.60515560958112025</t>
  </si>
  <si>
    <t>0.58702160111783608</t>
  </si>
  <si>
    <t>1.9337001672970275E-4</t>
  </si>
  <si>
    <t>1.2217620688958801E-5</t>
  </si>
  <si>
    <t>1.757455984750534E-6</t>
  </si>
  <si>
    <t>6.4862701213627396</t>
  </si>
  <si>
    <t>6.7889854409352131</t>
  </si>
  <si>
    <t>6.9659354248208345</t>
  </si>
  <si>
    <t>6.9860866551783785</t>
  </si>
  <si>
    <t>6.9749412128778552</t>
  </si>
  <si>
    <t>4.842800845307929</t>
  </si>
  <si>
    <t>3.561952605623552</t>
  </si>
  <si>
    <t>1.8759594111710582</t>
  </si>
  <si>
    <t>5.7808440005263455E-8</t>
  </si>
  <si>
    <t>5.3763468963899427E-2</t>
  </si>
  <si>
    <t>7.1595738686424451E-2</t>
  </si>
  <si>
    <t>9.0027347084990883E-2</t>
  </si>
  <si>
    <t>2.5762333037270987E-5</t>
  </si>
  <si>
    <t>1.1615218911414857E-3</t>
  </si>
  <si>
    <t>6.42690588629266E-4</t>
  </si>
  <si>
    <t>4.0367417614308815E-4</t>
  </si>
  <si>
    <t>4.5234366978187994</t>
  </si>
  <si>
    <t>4.1672022145022609</t>
  </si>
  <si>
    <t>3.8843836699434124</t>
  </si>
  <si>
    <t>2.0767119926104542</t>
  </si>
  <si>
    <t>1.2483458303881923E-3</t>
  </si>
  <si>
    <t>7.2417052341901153E-5</t>
  </si>
  <si>
    <t>5.3062187891603942E-5</t>
  </si>
  <si>
    <t>4.8229614441408149E-5</t>
  </si>
  <si>
    <t>8.9043249093307406E-4</t>
  </si>
  <si>
    <t>6.4614407165305965E-4</t>
  </si>
  <si>
    <t>3.8158981065083855E-4</t>
  </si>
  <si>
    <t>2.9368493637981755E-7</t>
  </si>
  <si>
    <t>4.4718774146827616E-7</t>
  </si>
  <si>
    <t>8.3755975079073515E-7</t>
  </si>
  <si>
    <t>7.7680100633216817E-7</t>
  </si>
  <si>
    <t>6.3871962354293176E-7</t>
  </si>
  <si>
    <t>E+ RemoteCost+</t>
  </si>
  <si>
    <t>8.8300790262875822E-2</t>
  </si>
  <si>
    <t>0.28005060239912205</t>
  </si>
  <si>
    <t>0.37447377917246821</t>
  </si>
  <si>
    <t>0.4712217421630846</t>
  </si>
  <si>
    <t>0.56629446957359597</t>
  </si>
  <si>
    <t>0.66086267783494623</t>
  </si>
  <si>
    <t>0.75600956354549365</t>
  </si>
  <si>
    <t>6.4430279082386006E-9</t>
  </si>
  <si>
    <t>1.2370679483179617E-8</t>
  </si>
  <si>
    <t>2.8314501378157216E-2</t>
  </si>
  <si>
    <t>3.7188513179609611E-2</t>
  </si>
  <si>
    <t>3.7381816609586227E-2</t>
  </si>
  <si>
    <t>3.0733408563173028E-7</t>
  </si>
  <si>
    <t>4.3358186742415171E-2</t>
  </si>
  <si>
    <t>6.5147881188663839E-2</t>
  </si>
  <si>
    <t>6.6037319041057636E-9</t>
  </si>
  <si>
    <t>1.3182011447949983E-8</t>
  </si>
  <si>
    <t>3.92200130696648E-2</t>
  </si>
  <si>
    <t>4.7409465285373778E-2</t>
  </si>
  <si>
    <t>4.7422950576405526E-2</t>
  </si>
  <si>
    <t>3.468485854490818E-7</t>
  </si>
  <si>
    <t>3.1748739490627897E-2</t>
  </si>
  <si>
    <t>7.8435287098900186E-2</t>
  </si>
  <si>
    <t>4.5206279357835885E-9</t>
  </si>
  <si>
    <t>4.3303318223742905E-9</t>
  </si>
  <si>
    <t>1.7681475433352628E-7</t>
  </si>
  <si>
    <t>2.8392128633970836E-6</t>
  </si>
  <si>
    <t>1.5121924748178854E-6</t>
  </si>
  <si>
    <t>9.1818503306059004E-8</t>
  </si>
  <si>
    <t>2.1502893440547217E-7</t>
  </si>
  <si>
    <t>1.6566360264918524E-5</t>
  </si>
  <si>
    <t>7.9936558858544354E-9</t>
  </si>
  <si>
    <t>1.8108755238377781E-8</t>
  </si>
  <si>
    <t>0.12416687739236121</t>
  </si>
  <si>
    <t>0.13060082277177285</t>
  </si>
  <si>
    <t>0.13098851309554813</t>
  </si>
  <si>
    <t>4.1511851687131838E-7</t>
  </si>
  <si>
    <t>0.11171679373216566</t>
  </si>
  <si>
    <t>0.15256482617295269</t>
  </si>
  <si>
    <t>1.468727974394763E-9</t>
  </si>
  <si>
    <t>5.1371277849333181E-9</t>
  </si>
  <si>
    <t>4.6368748890656467E-2</t>
  </si>
  <si>
    <t>4.6392830124010992E-2</t>
  </si>
  <si>
    <t>4.6378623610662612E-2</t>
  </si>
  <si>
    <t>8.6952779277927978E-8</t>
  </si>
  <si>
    <t>2.1682305102497267E-2</t>
  </si>
  <si>
    <t>8.2276268075697809E-2</t>
  </si>
  <si>
    <t>5.1476399304667281E-9</t>
  </si>
  <si>
    <t>6.2612997404064331E-9</t>
  </si>
  <si>
    <t>1.2375624843421976E-6</t>
  </si>
  <si>
    <t>1.3775573748409715E-5</t>
  </si>
  <si>
    <t>9.7783026699815034E-3</t>
  </si>
  <si>
    <t>2.9948277390690984E-7</t>
  </si>
  <si>
    <t>1.2560577390169117E-2</t>
  </si>
  <si>
    <t>1.9150209378825698E-2</t>
  </si>
  <si>
    <t>8.8477198490989076E-10</t>
  </si>
  <si>
    <t>3.4163998557194128E-9</t>
  </si>
  <si>
    <t>1.2310380067251721E-2</t>
  </si>
  <si>
    <t>1.434231796312847E-2</t>
  </si>
  <si>
    <t>1.4756857587548456E-2</t>
  </si>
  <si>
    <t>5.5664819537832842E-8</t>
  </si>
  <si>
    <t>1.2861550555428829E-2</t>
  </si>
  <si>
    <t>4.5404083217153016E-2</t>
  </si>
  <si>
    <t>5.2145049549691346E-7</t>
  </si>
  <si>
    <t>1.1044403496554929E-8</t>
  </si>
  <si>
    <t>0.15549089583003217</t>
  </si>
  <si>
    <t>0.88727693640276617</t>
  </si>
  <si>
    <t>2.6869782128971504</t>
  </si>
  <si>
    <t>5.5127419373209365</t>
  </si>
  <si>
    <t>7.416442114310736</t>
  </si>
  <si>
    <t>9.3720582104377126</t>
  </si>
  <si>
    <t>6.6209857140649184E-7</t>
  </si>
  <si>
    <t>2.4222721183212216E-7</t>
  </si>
  <si>
    <t>0.31379626421663709</t>
  </si>
  <si>
    <t>0.31279664066102186</t>
  </si>
  <si>
    <t>0.30702352584307979</t>
  </si>
  <si>
    <t>0.30159754302682229</t>
  </si>
  <si>
    <t>0.30586381340842683</t>
  </si>
  <si>
    <t>0.57984876568615196</t>
  </si>
  <si>
    <t>6.4553108341475254E-7</t>
  </si>
  <si>
    <t>4.368707790817266E-8</t>
  </si>
  <si>
    <t>0.15908177456896985</t>
  </si>
  <si>
    <t>0.20404177634773282</t>
  </si>
  <si>
    <t>0.20399921953697311</t>
  </si>
  <si>
    <t>0.20406343442199673</t>
  </si>
  <si>
    <t>0.27733618665693405</t>
  </si>
  <si>
    <t>0.65003566476200958</t>
  </si>
  <si>
    <t>5.1724972756811788E-7</t>
  </si>
  <si>
    <t>6.4480317044102634E-9</t>
  </si>
  <si>
    <t>7.990899512693396E-2</t>
  </si>
  <si>
    <t>0.36352940443541648</t>
  </si>
  <si>
    <t>0.43151644923537458</t>
  </si>
  <si>
    <t>0.49759190566689609</t>
  </si>
  <si>
    <t>0.56684157696214332</t>
  </si>
  <si>
    <t>0.92290091983314593</t>
  </si>
  <si>
    <t>8.2730375874826954E-8</t>
  </si>
  <si>
    <t>3.2429878603860416E-9</t>
  </si>
  <si>
    <t>0.24045831806484283</t>
  </si>
  <si>
    <t>0.63022614408331579</t>
  </si>
  <si>
    <t>0.90498293696820709</t>
  </si>
  <si>
    <t>0.9036938857843444</t>
  </si>
  <si>
    <t>0.90343064837389497</t>
  </si>
  <si>
    <t>0.78926717075952202</t>
  </si>
  <si>
    <t>5.2255846756442357E-7</t>
  </si>
  <si>
    <t>7.9776968034840308E-8</t>
  </si>
  <si>
    <t>0.34409994104199326</t>
  </si>
  <si>
    <t>0.95893269572585138</t>
  </si>
  <si>
    <t>0.95881085526653143</t>
  </si>
  <si>
    <t>0.95873539477899339</t>
  </si>
  <si>
    <t>0.95873139706099897</t>
  </si>
  <si>
    <t>0.94928148177472904</t>
  </si>
  <si>
    <t>1.2653477175092858</t>
  </si>
  <si>
    <t>1.2433886291724205</t>
  </si>
  <si>
    <t>1.2433913435352495</t>
  </si>
  <si>
    <t>1.2653492153465735</t>
  </si>
  <si>
    <t>1.2653491645937984</t>
  </si>
  <si>
    <t>1.2653488898828618</t>
  </si>
  <si>
    <t>1.1230566353104203</t>
  </si>
  <si>
    <t>0.93354042442447827</t>
  </si>
  <si>
    <t>0.50120508490219606</t>
  </si>
  <si>
    <t>2.2206061397935377</t>
  </si>
  <si>
    <t>2.220606190487957</t>
  </si>
  <si>
    <t>2.2206060888009436</t>
  </si>
  <si>
    <t>2.2206061501164363</t>
  </si>
  <si>
    <t>2.2206060639487997</t>
  </si>
  <si>
    <t>2.2206060083387453</t>
  </si>
  <si>
    <t>2.2162471881585675</t>
  </si>
  <si>
    <t>2.2162048840160025</t>
  </si>
  <si>
    <t>0.11613373991488232</t>
  </si>
  <si>
    <t>0.58319959867240767</t>
  </si>
  <si>
    <t>0.60515568423763544</t>
  </si>
  <si>
    <t>0.60515565250353776</t>
  </si>
  <si>
    <t>0.60515574942381201</t>
  </si>
  <si>
    <t>0.60515565949843453</t>
  </si>
  <si>
    <t>0.60515559868276858</t>
  </si>
  <si>
    <t>4.8327419175613701E-2</t>
  </si>
  <si>
    <t>4.816355452090329E-2</t>
  </si>
  <si>
    <t>2.5256744169670454E-6</t>
  </si>
  <si>
    <t>6.4863879790716368</t>
  </si>
  <si>
    <t>6.0653522291346311</t>
  </si>
  <si>
    <t>5.7223887453340456</t>
  </si>
  <si>
    <t>3.8847125936149332</t>
  </si>
  <si>
    <t>1.6290407963198779</t>
  </si>
  <si>
    <t>0.94771593675511123</t>
  </si>
  <si>
    <t>0.94668984107318077</t>
  </si>
  <si>
    <t>1.3185864679757043E-3</t>
  </si>
  <si>
    <t>5.2098480000759327E-8</t>
  </si>
  <si>
    <t>4.7815481776399556E-2</t>
  </si>
  <si>
    <t>7.1614179079099644E-2</t>
  </si>
  <si>
    <t>9.010891025022294E-2</t>
  </si>
  <si>
    <t>0.11004866053442534</t>
  </si>
  <si>
    <t>1.4150201009117604E-3</t>
  </si>
  <si>
    <t>7.0517386456325044E-4</t>
  </si>
  <si>
    <t>4.3402847149987374E-4</t>
  </si>
  <si>
    <t>4.5233260356927341</t>
  </si>
  <si>
    <t>4.8967792267759664</t>
  </si>
  <si>
    <t>5.1278997208665071</t>
  </si>
  <si>
    <t>5.1905488658706984</t>
  </si>
  <si>
    <t>5.2423201379414808</t>
  </si>
  <si>
    <t>3.7882636586558136</t>
  </si>
  <si>
    <t>1.7999977656667072</t>
  </si>
  <si>
    <t>0.55664346315518076</t>
  </si>
  <si>
    <t>8.8324261806087289E-4</t>
  </si>
  <si>
    <t>6.503362431981224E-4</t>
  </si>
  <si>
    <t>3.9379236314226866E-4</t>
  </si>
  <si>
    <t>3.3069523960395329E-7</t>
  </si>
  <si>
    <t>7.7714800054512763E-7</t>
  </si>
  <si>
    <t>6.5943826896435717E-7</t>
  </si>
  <si>
    <t>7.4423497425582823E-7</t>
  </si>
  <si>
    <t>5.7355479993887751E-7</t>
  </si>
  <si>
    <t>Primary energy (EJ/year)</t>
  </si>
  <si>
    <t>3.1356364589357074E-3</t>
  </si>
  <si>
    <t>2.6090348074937061E-3</t>
  </si>
  <si>
    <t>3.7100945384417969E-3</t>
  </si>
  <si>
    <t>5.3377559208318895E-3</t>
  </si>
  <si>
    <t>4.2366961898837978E-3</t>
  </si>
  <si>
    <t>3.5425518045332305E-3</t>
  </si>
  <si>
    <t>2.3218057677406611E-3</t>
  </si>
  <si>
    <t>2.3218057677406607E-3</t>
  </si>
  <si>
    <t>7.4920189546639846E-3</t>
  </si>
  <si>
    <t>7.7792479944170309E-3</t>
  </si>
  <si>
    <t>8.8803077253651209E-3</t>
  </si>
  <si>
    <t>1.2303173224053873E-2</t>
  </si>
  <si>
    <t>1.5031894337392056E-2</t>
  </si>
  <si>
    <t>8.4255359517035073E-3</t>
  </si>
  <si>
    <t>8.5930786856120746E-3</t>
  </si>
  <si>
    <t>1.3404232955001961E-2</t>
  </si>
  <si>
    <t>1.0388282801910736E-2</t>
  </si>
  <si>
    <t>-1.5079750765456146E-3</t>
  </si>
  <si>
    <t>6.6063583856885493E-3</t>
  </si>
  <si>
    <t>0.1010584845210095</t>
  </si>
  <si>
    <t>0.10287757161565597</t>
  </si>
  <si>
    <t>0.2562122841999307</t>
  </si>
  <si>
    <t>2.7103366453666187</t>
  </si>
  <si>
    <t>5.0616525506543759</t>
  </si>
  <si>
    <t>7.5555528412518047</t>
  </si>
  <si>
    <t>0.4939472826559605</t>
  </si>
  <si>
    <t>1.5994164998672176</t>
  </si>
  <si>
    <t>3.6587842146625591</t>
  </si>
  <si>
    <t>6.0710895653618797</t>
  </si>
  <si>
    <t>7.5539534959448176</t>
  </si>
  <si>
    <t>8.9975646608364563</t>
  </si>
  <si>
    <t>4.9547687892664102E-2</t>
  </si>
  <si>
    <t>1.1316308523357637</t>
  </si>
  <si>
    <t>4.1435700221350924</t>
  </si>
  <si>
    <t>6.9506526452148414</t>
  </si>
  <si>
    <t>8.2481257450139491</t>
  </si>
  <si>
    <t>8.5226702981316897</t>
  </si>
  <si>
    <t>10.319310016800904</t>
  </si>
  <si>
    <t>2.7406897439226325E-2</t>
  </si>
  <si>
    <t>2.4726032753952222E-2</t>
  </si>
  <si>
    <t>8.0664770341700755E-3</t>
  </si>
  <si>
    <t>3.511431555586296E-2</t>
  </si>
  <si>
    <t>4.9858980853501975E-2</t>
  </si>
  <si>
    <t>8.8324512973010326E-3</t>
  </si>
  <si>
    <t>1.0627655413599692E-2</t>
  </si>
  <si>
    <t>1.2015944184300829E-2</t>
  </si>
  <si>
    <t>3.4228654986887524E-3</t>
  </si>
  <si>
    <t>1.3811148300599489E-2</t>
  </si>
  <si>
    <t>5.7446712664294131E-3</t>
  </si>
  <si>
    <t>6.1515866120269358E-3</t>
  </si>
  <si>
    <t>6.5585019576244602E-3</t>
  </si>
  <si>
    <t>8.1383069119504627E-4</t>
  </si>
  <si>
    <t>2.8101041824576886E-2</t>
  </si>
  <si>
    <t>4.3468021629786073E-2</t>
  </si>
  <si>
    <t>4.0212698865005891E-2</t>
  </si>
  <si>
    <t>5.2946670413005076E-2</t>
  </si>
  <si>
    <t>5.1821727703709193E-2</t>
  </si>
  <si>
    <t>4.3108962712252646E-2</t>
  </si>
  <si>
    <t>6.5585019576244593E-3</t>
  </si>
  <si>
    <t>2.7287211133381838E-3</t>
  </si>
  <si>
    <t>1.2710088569651395E-2</t>
  </si>
  <si>
    <t>1.1082427187261304E-2</t>
  </si>
  <si>
    <t>1.9101047793367291E-2</t>
  </si>
  <si>
    <t>1.9675505872873374E-2</t>
  </si>
  <si>
    <t>2.3672829451068217E-2</t>
  </si>
  <si>
    <t>2.7741982907043453E-2</t>
  </si>
  <si>
    <t>3.4803203537762124E-2</t>
  </si>
  <si>
    <t>0.11132708101707577</t>
  </si>
  <si>
    <t>0.15670990259763642</t>
  </si>
  <si>
    <t>0.13076312380689165</t>
  </si>
  <si>
    <t>0.16123364688453626</t>
  </si>
  <si>
    <t>8.8970529516191263E-2</t>
  </si>
  <si>
    <t>3.135636458935707E-3</t>
  </si>
  <si>
    <t>4.6436115354813214E-3</t>
  </si>
  <si>
    <t>6.1515866120269366E-3</t>
  </si>
  <si>
    <t>2.0441480136004331E-2</t>
  </si>
  <si>
    <t>2.9441474167213936E-2</t>
  </si>
  <si>
    <t>2.3433456839379262E-2</t>
  </si>
  <si>
    <t>2.1877625334769561E-2</t>
  </si>
  <si>
    <t>2.2858998759873173E-2</t>
  </si>
  <si>
    <t>2.3313770533534787E-2</t>
  </si>
  <si>
    <t>7.9611747981553765E-2</t>
  </si>
  <si>
    <t>5.543619985739133E-2</t>
  </si>
  <si>
    <t>6.6590366451064503E-2</t>
  </si>
  <si>
    <t>5.6178110199437477E-2</t>
  </si>
  <si>
    <t>6.9510513276659039E-2</t>
  </si>
  <si>
    <t>5.8308399783553261E-2</t>
  </si>
  <si>
    <t>0.11877133401504415</t>
  </si>
  <si>
    <t>0.26904278284637473</t>
  </si>
  <si>
    <t>0.25618867263568845</t>
  </si>
  <si>
    <t>0.26138249738685404</t>
  </si>
  <si>
    <t>0.25767231237704369</t>
  </si>
  <si>
    <t>0.25642750241916634</t>
  </si>
  <si>
    <t>6.096538149047958E-2</t>
  </si>
  <si>
    <t>4.8231319471111887E-2</t>
  </si>
  <si>
    <t>4.5095683012176181E-2</t>
  </si>
  <si>
    <t>3.8537181054551714E-2</t>
  </si>
  <si>
    <t>3.8249952014798666E-2</t>
  </si>
  <si>
    <t>5.5890971631052944E-2</t>
  </si>
  <si>
    <t>4.4186139464852947E-2</t>
  </si>
  <si>
    <t>4.3180792590033032E-2</t>
  </si>
  <si>
    <t>3.7196748711914661E-2</t>
  </si>
  <si>
    <t>1.9675505872873381E-2</t>
  </si>
  <si>
    <t>-1.2207460367925696E-3</t>
  </si>
  <si>
    <t>2.7287211133381842E-3</t>
  </si>
  <si>
    <t>0.15706932340064392</t>
  </si>
  <si>
    <t>0.16635654647160658</t>
  </si>
  <si>
    <t>0.16858236796911352</t>
  </si>
  <si>
    <t>0.16707430242119939</t>
  </si>
  <si>
    <t>0.18454759836080808</t>
  </si>
  <si>
    <t>0.19211135672188392</t>
  </si>
  <si>
    <t>0.17588314215425821</t>
  </si>
  <si>
    <t>0.17571550894898111</t>
  </si>
  <si>
    <t>0.17686415369388769</t>
  </si>
  <si>
    <t>7.7936049228362558E-2</t>
  </si>
  <si>
    <t>7.9324337999063688E-2</t>
  </si>
  <si>
    <t>0.11721523109632892</t>
  </si>
  <si>
    <t>5.2898994927678012E-3</t>
  </si>
  <si>
    <t>6.3909592237158929E-3</t>
  </si>
  <si>
    <t>6.9654173032219829E-3</t>
  </si>
  <si>
    <t>7.2526463429750283E-3</t>
  </si>
  <si>
    <t>0.28215987723299218</t>
  </si>
  <si>
    <t>0.28481676846854992</t>
  </si>
  <si>
    <t>0.28704240902331984</t>
  </si>
  <si>
    <t>0.27301568061801063</t>
  </si>
  <si>
    <t>0.273853303816185</t>
  </si>
  <si>
    <t>0.17719914869033634</t>
  </si>
  <si>
    <t>0.13421023416940225</t>
  </si>
  <si>
    <t>0.13430594702553042</t>
  </si>
  <si>
    <t>0.13308502004600081</t>
  </si>
  <si>
    <t>8.1382888176767615E-2</t>
  </si>
  <si>
    <t>0.1003163027648578</t>
  </si>
  <si>
    <t>9.6199292880818507E-2</t>
  </si>
  <si>
    <t>1.3021291059120742E-2</t>
  </si>
  <si>
    <t>2.7550557194787096E-2</t>
  </si>
  <si>
    <t>2.307448839321434E-2</t>
  </si>
  <si>
    <t>2.2763285903744997E-2</t>
  </si>
  <si>
    <t>8.0186025118322832E-2</t>
  </si>
  <si>
    <t>0.10323681147592642</t>
  </si>
  <si>
    <t>0.10503201559222505</t>
  </si>
  <si>
    <t>0.10330846041096976</t>
  </si>
  <si>
    <t>8.9688737822626638E-2</t>
  </si>
  <si>
    <t>8.8037102990520241E-2</t>
  </si>
  <si>
    <t>6.8002538200113427E-2</t>
  </si>
  <si>
    <t>1.4681505669158634</t>
  </si>
  <si>
    <t>1.5522623571487062</t>
  </si>
  <si>
    <t>1.4998899638724701</t>
  </si>
  <si>
    <t>1.1011350892092437</t>
  </si>
  <si>
    <t>1.0758551339134983</t>
  </si>
  <si>
    <t>0.90638764820362039</t>
  </si>
  <si>
    <t>0.97800438714331039</t>
  </si>
  <si>
    <t>0.97939267591401147</t>
  </si>
  <si>
    <t>1.8095700918547373E-2</t>
  </si>
  <si>
    <t>3.6186981683987738</t>
  </si>
  <si>
    <t>3.6406715970610399</t>
  </si>
  <si>
    <t>3.7017088989006677</t>
  </si>
  <si>
    <t>4.8560002675173051</t>
  </si>
  <si>
    <t>4.7253471495798269</t>
  </si>
  <si>
    <t>4.0677710463805443</t>
  </si>
  <si>
    <t>1.9680727558417224</t>
  </si>
  <si>
    <t>1.9691498421229545</t>
  </si>
  <si>
    <t>0.75559149761958666</t>
  </si>
  <si>
    <t>5.4526656310068103E-2</t>
  </si>
  <si>
    <t>6.1444217185225997E-2</t>
  </si>
  <si>
    <t>2.4414920735851388E-3</t>
  </si>
  <si>
    <t>0.12126077298806189</t>
  </si>
  <si>
    <t>3.1212795305164805E-2</t>
  </si>
  <si>
    <t>0.12726869984452804</t>
  </si>
  <si>
    <t>6.4292534133040147E-2</t>
  </si>
  <si>
    <t>2.0082421218470897E-2</t>
  </si>
  <si>
    <t>2.4821836081448917E-2</t>
  </si>
  <si>
    <t>2.5228751427046434E-2</t>
  </si>
  <si>
    <t>4.5574518706922598E-2</t>
  </si>
  <si>
    <t>5.6154046278352659E-2</t>
  </si>
  <si>
    <t>5.8356165740248843E-2</t>
  </si>
  <si>
    <t>3.9638150314131287E-2</t>
  </si>
  <si>
    <t>3.6334971121287016E-2</t>
  </si>
  <si>
    <t>3.4132851659390832E-2</t>
  </si>
  <si>
    <t>1.761695569516946E-2</t>
  </si>
  <si>
    <t>8.0354678583977324E-3</t>
  </si>
  <si>
    <t>3.0160178945312318E-3</t>
  </si>
  <si>
    <t>0.10498415916416098</t>
  </si>
  <si>
    <t>0.105797989855356</t>
  </si>
  <si>
    <t>0.10742565123774613</t>
  </si>
  <si>
    <t>0.14024195353284769</t>
  </si>
  <si>
    <t>0.13657944400836441</t>
  </si>
  <si>
    <t>0.1176698219272535</t>
  </si>
  <si>
    <t>1.0731775479945995E-2</t>
  </si>
  <si>
    <t>2.2021872033361855E-3</t>
  </si>
  <si>
    <t>3.2553227647801855E-3</t>
  </si>
  <si>
    <t>1.2207460367925694E-3</t>
  </si>
  <si>
    <t>6.5061619501722721</t>
  </si>
  <si>
    <t>6.7660120466760212</t>
  </si>
  <si>
    <t>6.9664049177085747</t>
  </si>
  <si>
    <t>6.9884261123275353</t>
  </si>
  <si>
    <t>4.7852055907004054</t>
  </si>
  <si>
    <t>3.2437219673730771</t>
  </si>
  <si>
    <t>5.3951926816456476E-2</t>
  </si>
  <si>
    <t>7.1568882511625936E-2</t>
  </si>
  <si>
    <t>9.0286897937743499E-2</t>
  </si>
  <si>
    <t>4.5396692706989805</t>
  </si>
  <si>
    <t>4.2027449930288645</t>
  </si>
  <si>
    <t>3.885639790515814</t>
  </si>
  <si>
    <t>2.0710933539133598</t>
  </si>
  <si>
    <t>3.9494671501307541E-3</t>
  </si>
  <si>
    <t>5.4574422266763685E-3</t>
  </si>
  <si>
    <t>4.1170098840393196E-3</t>
  </si>
  <si>
    <t>1.3930834606443964E-2</t>
  </si>
  <si>
    <t>1.5438809682989579E-2</t>
  </si>
  <si>
    <t>8.9999940312095999E-3</t>
  </si>
  <si>
    <t>1.4624978991794536E-2</t>
  </si>
  <si>
    <t>1.8861675181678333E-2</t>
  </si>
  <si>
    <t>2.8436127292394024E-2</t>
  </si>
  <si>
    <t>3.951855447965532E-2</t>
  </si>
  <si>
    <t>1.184840145039226E-2</t>
  </si>
  <si>
    <t>1.7018614637315584E-2</t>
  </si>
  <si>
    <t>1.9268590527275857E-2</t>
  </si>
  <si>
    <t>2.2284540680367081E-2</t>
  </si>
  <si>
    <t>3.0757933060134676E-2</t>
  </si>
  <si>
    <t>3.772335036335666E-2</t>
  </si>
  <si>
    <t>1.3404232955001965E-2</t>
  </si>
  <si>
    <t>5.5052986547404576E-3</t>
  </si>
  <si>
    <t>9.7611713314044446E-2</t>
  </si>
  <si>
    <t>0.14826057413895366</t>
  </si>
  <si>
    <t>3.2599129106627549</t>
  </si>
  <si>
    <t>3.5771112023622464</t>
  </si>
  <si>
    <t>4.1679739053639864</t>
  </si>
  <si>
    <t>5.5741476823328586</t>
  </si>
  <si>
    <t>0.29151890745180664</t>
  </si>
  <si>
    <t>0.66346334856485045</t>
  </si>
  <si>
    <t>0.94756018977096346</t>
  </si>
  <si>
    <t>3.4013487416988859</t>
  </si>
  <si>
    <t>4.5408701144976398</t>
  </si>
  <si>
    <t>5.2639340768751417</t>
  </si>
  <si>
    <t>0.93784337837456611</t>
  </si>
  <si>
    <t>4.0803066273838509</t>
  </si>
  <si>
    <t>4.3499899080199276</t>
  </si>
  <si>
    <t>5.6033512314302794</t>
  </si>
  <si>
    <t>5.723365023147621</t>
  </si>
  <si>
    <t>5.878971423287358</t>
  </si>
  <si>
    <t>4.6675487966502179E-2</t>
  </si>
  <si>
    <t>5.3640905269724169E-2</t>
  </si>
  <si>
    <t>0.23060077181974009</t>
  </si>
  <si>
    <t>1.5689417246352533</t>
  </si>
  <si>
    <t>3.3175708608060694</t>
  </si>
  <si>
    <t>4.0263419441044332</t>
  </si>
  <si>
    <t>1.4696808869574921E-2</t>
  </si>
  <si>
    <t>2.6138294974369661E-2</t>
  </si>
  <si>
    <t>3.1691450057174206E-2</t>
  </si>
  <si>
    <t>4.1146215862045421E-2</t>
  </si>
  <si>
    <t>6.0821721734918788E-2</t>
  </si>
  <si>
    <t>6.8074368077893826E-2</t>
  </si>
  <si>
    <t>8.5500112874263942E-2</t>
  </si>
  <si>
    <t>0.34693115658941015</t>
  </si>
  <si>
    <t>1.0355016703767239</t>
  </si>
  <si>
    <t>1.4142903722153206</t>
  </si>
  <si>
    <t>1.9933286472163834</t>
  </si>
  <si>
    <t>3.3793703371113515</t>
  </si>
  <si>
    <t>1.8574446141925285E-2</t>
  </si>
  <si>
    <t>2.4319117408354698E-2</t>
  </si>
  <si>
    <t>4.2366961898837985E-2</t>
  </si>
  <si>
    <t>5.5196736774333857E-2</t>
  </si>
  <si>
    <t>5.6058423893592994E-2</t>
  </si>
  <si>
    <t>5.6465339239190518E-2</t>
  </si>
  <si>
    <t>4.3755250669539121E-2</t>
  </si>
  <si>
    <t>9.6941384165601663E-3</t>
  </si>
  <si>
    <t>1.4098377340352533E-2</t>
  </si>
  <si>
    <t>4.1553131207642938E-2</t>
  </si>
  <si>
    <t>1.8933505059458722E-2</t>
  </si>
  <si>
    <t>2.6521236870250882E-2</t>
  </si>
  <si>
    <t>3.0351017714537156E-2</t>
  </si>
  <si>
    <t>4.0858986822292373E-2</t>
  </si>
  <si>
    <t>6.292821881205532E-2</t>
  </si>
  <si>
    <t>0.52240720245533379</t>
  </si>
  <si>
    <t>1.0939055116022998</t>
  </si>
  <si>
    <t>1.6664334124879074</t>
  </si>
  <si>
    <t>1.8431778798759506</t>
  </si>
  <si>
    <t>1.9446913171133591</t>
  </si>
  <si>
    <t>8.186163340014551E-3</t>
  </si>
  <si>
    <t>7.5398844298649237E-2</t>
  </si>
  <si>
    <t>3.1356364589357068E-2</t>
  </si>
  <si>
    <t>6.1922871937235377E-2</t>
  </si>
  <si>
    <t>5.2085073765114454E-2</t>
  </si>
  <si>
    <t>4.7991946859422915E-2</t>
  </si>
  <si>
    <t>6.5106274352866672E-2</t>
  </si>
  <si>
    <t>5.8069027171864303E-2</t>
  </si>
  <si>
    <t>4.2055849880737149E-2</t>
  </si>
  <si>
    <t>3.1308508161292985E-2</t>
  </si>
  <si>
    <t>3.5234001861707442E-2</t>
  </si>
  <si>
    <t>3.3199425133719818E-2</t>
  </si>
  <si>
    <t>3.8345664870926853E-2</t>
  </si>
  <si>
    <t>6.0175433777632306E-2</t>
  </si>
  <si>
    <t>7.2335128188862424E-2</t>
  </si>
  <si>
    <t>0.17552408323672478</t>
  </si>
  <si>
    <t>0.17009034304565912</t>
  </si>
  <si>
    <t>0.1701140450812699</t>
  </si>
  <si>
    <t>0.17425493794365698</t>
  </si>
  <si>
    <t>0.17212455788817266</t>
  </si>
  <si>
    <t>9.1029204035983677E-2</t>
  </si>
  <si>
    <t>9.1196712899172236E-2</t>
  </si>
  <si>
    <t>0.10000519074675698</t>
  </si>
  <si>
    <t>0.16894124594390991</t>
  </si>
  <si>
    <t>0.27392504322259681</t>
  </si>
  <si>
    <t>0.35940078689095045</t>
  </si>
  <si>
    <t>7.5398934770017745E-2</t>
  </si>
  <si>
    <t>0.12140425180088567</t>
  </si>
  <si>
    <t>0.11381633904735648</t>
  </si>
  <si>
    <t>0.12535353800827936</t>
  </si>
  <si>
    <t>0.14572318826650335</t>
  </si>
  <si>
    <t>0.14160617838246403</t>
  </si>
  <si>
    <t>3.5042576149451082E-2</t>
  </si>
  <si>
    <t>5.4694199043976668E-2</t>
  </si>
  <si>
    <t>5.0624955116632925E-2</t>
  </si>
  <si>
    <t>5.1127583318358635E-2</t>
  </si>
  <si>
    <t>5.8715315129150784E-2</t>
  </si>
  <si>
    <t>5.7111536725108492E-2</t>
  </si>
  <si>
    <t>0.15182728033594023</t>
  </si>
  <si>
    <t>0.17344165008067305</t>
  </si>
  <si>
    <t>0.17643335536994245</t>
  </si>
  <si>
    <t>0.1786114109107538</t>
  </si>
  <si>
    <t>0.18445179503331138</t>
  </si>
  <si>
    <t>0.19414584297850301</t>
  </si>
  <si>
    <t>0.17691243974886589</t>
  </si>
  <si>
    <t>0.1777979421050328</t>
  </si>
  <si>
    <t>0.17849181507627782</t>
  </si>
  <si>
    <t>8.1526366989591356E-2</t>
  </si>
  <si>
    <t>0.17786941009733914</t>
  </si>
  <si>
    <t>0.142539604908135</t>
  </si>
  <si>
    <t>5.2899333634878025E-3</t>
  </si>
  <si>
    <t>5.6249849605849358E-3</t>
  </si>
  <si>
    <t>6.8457309973775048E-3</t>
  </si>
  <si>
    <t>0.26430345845476522</t>
  </si>
  <si>
    <t>0.28637259997315961</t>
  </si>
  <si>
    <t>0.28615665798297585</t>
  </si>
  <si>
    <t>0.28323623974327583</t>
  </si>
  <si>
    <t>0.28708990356590985</t>
  </si>
  <si>
    <t>0.27622278506925269</t>
  </si>
  <si>
    <t>0.11764639130574828</t>
  </si>
  <si>
    <t>0.13751341336224654</t>
  </si>
  <si>
    <t>0.13717805648032388</t>
  </si>
  <si>
    <t>7.6595616885725498E-2</t>
  </si>
  <si>
    <t>0.13490401666927879</t>
  </si>
  <si>
    <t>0.12604759192226142</t>
  </si>
  <si>
    <t>9.3590529487430334E-3</t>
  </si>
  <si>
    <t>7.8008093919599952E-2</t>
  </si>
  <si>
    <t>7.7768687437191009E-2</t>
  </si>
  <si>
    <t>7.7098335558819717E-2</t>
  </si>
  <si>
    <t>7.8271134696179689E-2</t>
  </si>
  <si>
    <t>8.0975882359801576E-2</t>
  </si>
  <si>
    <t>0.10271020982448438</t>
  </si>
  <si>
    <t>0.10491232928638058</t>
  </si>
  <si>
    <t>0.10589352176874718</t>
  </si>
  <si>
    <t>9.3135486299663159E-2</t>
  </si>
  <si>
    <t>0.10618066033713168</t>
  </si>
  <si>
    <t>0.10522316989037586</t>
  </si>
  <si>
    <t>1.4701851436438513</t>
  </si>
  <si>
    <t>1.5882384502951969</t>
  </si>
  <si>
    <t>1.5640629021710344</t>
  </si>
  <si>
    <t>1.4253506353802359</t>
  </si>
  <si>
    <t>1.2697864824437137</t>
  </si>
  <si>
    <t>1.0677893806502763</t>
  </si>
  <si>
    <t>0.954188350293524</t>
  </si>
  <si>
    <t>0.81358824255682793</t>
  </si>
  <si>
    <t>0.68720547469538085</t>
  </si>
  <si>
    <t>3.6182912530531759</t>
  </si>
  <si>
    <t>3.6410785124066374</t>
  </si>
  <si>
    <t>4.3533406722267305</t>
  </si>
  <si>
    <t>4.2413096759165043</t>
  </si>
  <si>
    <t>3.681489601816335</t>
  </si>
  <si>
    <t>1.3440590269625396</t>
  </si>
  <si>
    <t>0.56994220622825076</t>
  </si>
  <si>
    <t>0.22937975436884198</t>
  </si>
  <si>
    <t>5.4933571655665626E-2</t>
  </si>
  <si>
    <t>6.1037301839628473E-2</t>
  </si>
  <si>
    <t>4.6579775110373998E-2</t>
  </si>
  <si>
    <t>4.657968463900547E-2</t>
  </si>
  <si>
    <t>3.1069045078235512E-2</t>
  </si>
  <si>
    <t>0.12044694229686685</t>
  </si>
  <si>
    <t>0.36469177204014036</t>
  </si>
  <si>
    <t>0.19519958910959809</t>
  </si>
  <si>
    <t>3.3606340479317341E-2</t>
  </si>
  <si>
    <t>2.3601090044656339E-2</t>
  </si>
  <si>
    <t>1.4242037095913309E-2</t>
  </si>
  <si>
    <t>5.3880368352781621E-2</t>
  </si>
  <si>
    <t>5.5052986547404571E-2</t>
  </si>
  <si>
    <t>5.7255106009300755E-2</t>
  </si>
  <si>
    <t>3.1930732197494642E-2</t>
  </si>
  <si>
    <t>1.6515895964221369E-2</t>
  </si>
  <si>
    <t>3.8537090583183192E-2</t>
  </si>
  <si>
    <t>1.0102749195865648E-2</t>
  </si>
  <si>
    <t>4.1184942641893296E-3</t>
  </si>
  <si>
    <t>8.1389843263504884E-4</t>
  </si>
  <si>
    <t>3.3870720001212008E-8</t>
  </si>
  <si>
    <t>0.12705311973981839</t>
  </si>
  <si>
    <t>0.12327092390949067</t>
  </si>
  <si>
    <t>0.10756876816509582</t>
  </si>
  <si>
    <t>3.8656776889027682E-2</t>
  </si>
  <si>
    <t>1.6635582270065851E-2</t>
  </si>
  <si>
    <t>6.0319003061824585E-3</t>
  </si>
  <si>
    <t>1.2609509189607213E-2</t>
  </si>
  <si>
    <t>2.2036038420461916E-3</t>
  </si>
  <si>
    <t>6.7741440002424015E-8</t>
  </si>
  <si>
    <t>1.0867061896008648E-2</t>
  </si>
  <si>
    <t>5.9840438781183693E-3</t>
  </si>
  <si>
    <t>6.5072630099032196</t>
  </si>
  <si>
    <t>6.7946395996806714</t>
  </si>
  <si>
    <t>6.9862239928656393</t>
  </si>
  <si>
    <t>6.9752133955561586</t>
  </si>
  <si>
    <t>4.8435617564406526</t>
  </si>
  <si>
    <t>3.5619282296170756</t>
  </si>
  <si>
    <t>1.8762057815355475</t>
  </si>
  <si>
    <t>4.5385682109680321</t>
  </si>
  <si>
    <t>4.1730163802932658</t>
  </si>
  <si>
    <t>2.0765986525680997</t>
  </si>
  <si>
    <t>4.7632978413257995E-3</t>
  </si>
  <si>
    <t>8.0664770341700737E-3</t>
  </si>
  <si>
    <t>1.0388282801910734E-2</t>
  </si>
  <si>
    <t>7.7792479944170292E-3</t>
  </si>
  <si>
    <t>2.0489336564068421E-2</t>
  </si>
  <si>
    <t>5.0505268810788449E-3</t>
  </si>
  <si>
    <t>6.2712729178714139E-3</t>
  </si>
  <si>
    <t>9.8616811504687353E-3</t>
  </si>
  <si>
    <t>1.6707412147846237E-2</t>
  </si>
  <si>
    <t>7.3723326488195065E-3</t>
  </si>
  <si>
    <t>1.7353700105132718E-2</t>
  </si>
  <si>
    <t>1.6898928331471108E-2</t>
  </si>
  <si>
    <t>1.9747335750653766E-2</t>
  </si>
  <si>
    <t>2.3098371371562131E-2</t>
  </si>
  <si>
    <t>6.7260446915330258E-3</t>
  </si>
  <si>
    <t>2.0776565603821469E-2</t>
  </si>
  <si>
    <t>3.2385594442524777E-2</t>
  </si>
  <si>
    <t>1.3069147487184829E-2</t>
  </si>
  <si>
    <t>2.0393623707940244E-2</t>
  </si>
  <si>
    <t>2.020210752431538E-2</t>
  </si>
  <si>
    <t>1.2997317609404441E-2</t>
  </si>
  <si>
    <t>2.8148898252640976E-2</t>
  </si>
  <si>
    <t>1.6276613823900925E-3</t>
  </si>
  <si>
    <t>7.6595616885725519E-3</t>
  </si>
  <si>
    <t>1.2207460367925696E-3</t>
  </si>
  <si>
    <t>5.5052986547404568E-3</t>
  </si>
  <si>
    <t>0.17863572351601567</t>
  </si>
  <si>
    <t>1.5175067386249028</t>
  </si>
  <si>
    <t>5.1695417493885296</t>
  </si>
  <si>
    <t>10.724106924563587</t>
  </si>
  <si>
    <t>14.638611831268371</t>
  </si>
  <si>
    <t>18.432286220480826</t>
  </si>
  <si>
    <t>0.12834585386719982</t>
  </si>
  <si>
    <t>0.13583780508042384</t>
  </si>
  <si>
    <t>0.32952887628526528</t>
  </si>
  <si>
    <t>0.57884766353112294</t>
  </si>
  <si>
    <t>0.62997524684948147</t>
  </si>
  <si>
    <t>0.84051738995773007</t>
  </si>
  <si>
    <t>0.28160861223160571</t>
  </si>
  <si>
    <t>0.40322813885237546</t>
  </si>
  <si>
    <t>0.63447465580119089</t>
  </si>
  <si>
    <t>0.70511002131577738</t>
  </si>
  <si>
    <t>0.90636494135306322</t>
  </si>
  <si>
    <t>1.6823975572231802</t>
  </si>
  <si>
    <t>0.23411974593075105</t>
  </si>
  <si>
    <t>0.72450046946174196</t>
  </si>
  <si>
    <t>0.85669838139687127</t>
  </si>
  <si>
    <t>0.87697204738486156</t>
  </si>
  <si>
    <t>1.1314613192317475</t>
  </si>
  <si>
    <t>1.8901879104820589</t>
  </si>
  <si>
    <t>2.7071811971409183E-2</t>
  </si>
  <si>
    <t>5.3569165863312278E-2</t>
  </si>
  <si>
    <t>5.1079726890294538E-2</t>
  </si>
  <si>
    <t>2.58749489129644E-2</t>
  </si>
  <si>
    <t>4.8231319471111866E-2</t>
  </si>
  <si>
    <t>0.24709336150454475</t>
  </si>
  <si>
    <t>1.5292356347121874</t>
  </si>
  <si>
    <t>1.6506609648789972</t>
  </si>
  <si>
    <t>1.6074070758120245</t>
  </si>
  <si>
    <t>1.6346706753811644</t>
  </si>
  <si>
    <t>1.6212175003416756</t>
  </si>
  <si>
    <t>2.4678176325888132E-2</t>
  </si>
  <si>
    <t>5.086432772832189E-2</t>
  </si>
  <si>
    <t>3.5401544595616008E-2</t>
  </si>
  <si>
    <t>5.0648838094980712E-2</t>
  </si>
  <si>
    <t>5.7542425520422297E-2</t>
  </si>
  <si>
    <t>1.0507969107755213E-2</t>
  </si>
  <si>
    <t>9.9335110282491226E-3</t>
  </si>
  <si>
    <t>1.8981361487522809E-2</t>
  </si>
  <si>
    <t>1.0268596496066255E-2</t>
  </si>
  <si>
    <t>3.3893569519070389E-2</t>
  </si>
  <si>
    <t>3.7029205978006095E-2</t>
  </si>
  <si>
    <t>8.6816537896464693E-2</t>
  </si>
  <si>
    <t>0.69917609564993588</t>
  </si>
  <si>
    <t>1.4464133443673881</t>
  </si>
  <si>
    <t>1.4330079352845957</t>
  </si>
  <si>
    <t>1.4583088784748965</t>
  </si>
  <si>
    <t>1.4321229984865682</t>
  </si>
  <si>
    <t>1.1728715144547781E-2</t>
  </si>
  <si>
    <t>2.5898922362680703E-2</t>
  </si>
  <si>
    <t>2.7861669212887928E-2</t>
  </si>
  <si>
    <t>6.4388156517799812E-3</t>
  </si>
  <si>
    <t>2.3912202062757175E-2</t>
  </si>
  <si>
    <t>6.0654179001010222E-2</t>
  </si>
  <si>
    <t>7.0420237766719296E-2</t>
  </si>
  <si>
    <t>0.25987524608125645</t>
  </si>
  <si>
    <t>0.22315688070724571</t>
  </si>
  <si>
    <t>0.20120715408059023</t>
  </si>
  <si>
    <t>0.20836390662470003</t>
  </si>
  <si>
    <t>0.21659783592141021</t>
  </si>
  <si>
    <t>5.34255061077515E-2</t>
  </si>
  <si>
    <t>6.0558466144882056E-2</t>
  </si>
  <si>
    <t>5.9146203924464617E-2</t>
  </si>
  <si>
    <t>1.0507969107755212E-2</t>
  </si>
  <si>
    <t>3.987761339718876E-2</t>
  </si>
  <si>
    <t>6.2569069423153365E-2</t>
  </si>
  <si>
    <t>9.9095375785328201E-3</t>
  </si>
  <si>
    <t>4.1648844063771118E-2</t>
  </si>
  <si>
    <t>4.1122242412329119E-2</t>
  </si>
  <si>
    <t>4.0835013372576071E-2</t>
  </si>
  <si>
    <t>2.7143551377821054E-2</t>
  </si>
  <si>
    <t>0.2356994265429885</t>
  </si>
  <si>
    <t>0.3761569601805459</t>
  </si>
  <si>
    <t>0.35683997039699472</t>
  </si>
  <si>
    <t>0.21717247494365327</t>
  </si>
  <si>
    <t>0.31839850219857141</t>
  </si>
  <si>
    <t>0.33505796744698502</t>
  </si>
  <si>
    <t>9.5218100398451896E-2</t>
  </si>
  <si>
    <t>0.17540430645951177</t>
  </si>
  <si>
    <t>0.15405301136207863</t>
  </si>
  <si>
    <t>8.1574313889023961E-2</t>
  </si>
  <si>
    <t>0.11072855901648485</t>
  </si>
  <si>
    <t>0.12339079115807217</t>
  </si>
  <si>
    <t>8.5380392697699453E-2</t>
  </si>
  <si>
    <t>0.18002412548801375</t>
  </si>
  <si>
    <t>0.15699722210875802</t>
  </si>
  <si>
    <t>0.15436412338017946</t>
  </si>
  <si>
    <t>0.16628435470835215</t>
  </si>
  <si>
    <t>0.16429754393706011</t>
  </si>
  <si>
    <t>0.16740974977449055</t>
  </si>
  <si>
    <t>0.19024486555601597</t>
  </si>
  <si>
    <t>0.19232693682659363</t>
  </si>
  <si>
    <t>0.19357156584173396</t>
  </si>
  <si>
    <t>0.19330821978032872</t>
  </si>
  <si>
    <t>0.19553422222057271</t>
  </si>
  <si>
    <t>0.16197625826760201</t>
  </si>
  <si>
    <t>0.1800240350166453</t>
  </si>
  <si>
    <t>0.17851569805462561</t>
  </si>
  <si>
    <t>8.198113876325297E-2</t>
  </si>
  <si>
    <t>8.5236461528033158E-2</t>
  </si>
  <si>
    <t>0.17813266568737587</t>
  </si>
  <si>
    <t>4.4761026722927562E-3</t>
  </si>
  <si>
    <t>5.9840438781183702E-3</t>
  </si>
  <si>
    <t>6.3191293459355039E-3</t>
  </si>
  <si>
    <t>6.7260446915330275E-3</t>
  </si>
  <si>
    <t>0.28314135227025572</t>
  </si>
  <si>
    <t>0.2868513451965376</t>
  </si>
  <si>
    <t>0.28869386291268917</t>
  </si>
  <si>
    <t>0.22265398109141449</t>
  </si>
  <si>
    <t>0.22981082410689277</t>
  </si>
  <si>
    <t>0.13705867545930489</t>
  </si>
  <si>
    <t>0.13746555693418241</t>
  </si>
  <si>
    <t>0.13787220086567439</t>
  </si>
  <si>
    <t>7.5614243460621899E-2</t>
  </si>
  <si>
    <t>8.1478601032895767E-2</t>
  </si>
  <si>
    <t>0.13519124570903182</t>
  </si>
  <si>
    <t>1.3021291059120739E-2</t>
  </si>
  <si>
    <t>8.1263416684380169E-2</t>
  </si>
  <si>
    <t>8.1143696507815666E-2</t>
  </si>
  <si>
    <t>8.1215345442859035E-2</t>
  </si>
  <si>
    <t>7.9635540488533038E-2</t>
  </si>
  <si>
    <t>5.3042473740501764E-2</t>
  </si>
  <si>
    <t>9.9574573365548688E-2</t>
  </si>
  <si>
    <t>0.10543893093782257</t>
  </si>
  <si>
    <t>0.10141745296717442</t>
  </si>
  <si>
    <t>9.2752544403781945E-2</t>
  </si>
  <si>
    <t>9.2273799180404029E-2</t>
  </si>
  <si>
    <t>0.10577374499153416</t>
  </si>
  <si>
    <t>1.4705920589894488</t>
  </si>
  <si>
    <t>1.5806267450346885</t>
  </si>
  <si>
    <t>1.5473793730015362</t>
  </si>
  <si>
    <t>1.6134176263381774</t>
  </si>
  <si>
    <t>1.3494222943463523</t>
  </si>
  <si>
    <t>1.2106876825904707</t>
  </si>
  <si>
    <t>1.1845731801230803</t>
  </si>
  <si>
    <t>0.93424931741650818</t>
  </si>
  <si>
    <t>0.40396977778031606</t>
  </si>
  <si>
    <t>3.6422992584434302</t>
  </si>
  <si>
    <t>4.4198352353502983</t>
  </si>
  <si>
    <t>4.3937112333892143</t>
  </si>
  <si>
    <t>3.9491912285491244</t>
  </si>
  <si>
    <t>2.9167073177528624</t>
  </si>
  <si>
    <t>2.916300402407265</t>
  </si>
  <si>
    <t>0.52049122637676848</t>
  </si>
  <si>
    <t>5.9816555802835902E-2</t>
  </si>
  <si>
    <t>4.5239252296368432E-3</t>
  </si>
  <si>
    <t>0.12004002695126931</t>
  </si>
  <si>
    <t>1.3308520098873787E-2</t>
  </si>
  <si>
    <t>0.29214115421793679</t>
  </si>
  <si>
    <t>0.20632996319629204</t>
  </si>
  <si>
    <t>3.2218051708616205E-2</t>
  </si>
  <si>
    <t>6.510645529560371E-3</t>
  </si>
  <si>
    <t>1.5462783132705878E-2</t>
  </si>
  <si>
    <t>5.7255377423406278E-2</t>
  </si>
  <si>
    <t>5.17498073545603E-2</t>
  </si>
  <si>
    <t>5.0648747623612191E-2</t>
  </si>
  <si>
    <t>3.5233911390338921E-2</t>
  </si>
  <si>
    <t>1.541483623327328E-2</t>
  </si>
  <si>
    <t>4.5143448968871749E-2</t>
  </si>
  <si>
    <t>4.6244508699819838E-2</t>
  </si>
  <si>
    <t>4.7345568430767933E-2</t>
  </si>
  <si>
    <t>1.003073328426279E-2</t>
  </si>
  <si>
    <t>4.1177819881792884E-3</t>
  </si>
  <si>
    <t>4.0694921631752442E-4</t>
  </si>
  <si>
    <t>0.12856109481636399</t>
  </si>
  <si>
    <t>0.12762730640521891</t>
  </si>
  <si>
    <t>0.11482141450807085</t>
  </si>
  <si>
    <t>8.4087454897652458E-2</t>
  </si>
  <si>
    <t>1.4624978991794534E-2</t>
  </si>
  <si>
    <t>1.2546509372194641E-2</t>
  </si>
  <si>
    <t>2.2028915660361509E-3</t>
  </si>
  <si>
    <t>8.8324851680210321E-3</t>
  </si>
  <si>
    <t>5.6968148383653248E-3</t>
  </si>
  <si>
    <t>6.0712433564477752</t>
  </si>
  <si>
    <t>5.7222074217372301</t>
  </si>
  <si>
    <t>3.8856397905158144</t>
  </si>
  <si>
    <t>1.6284673420722271</t>
  </si>
  <si>
    <t>0.94801242834630661</t>
  </si>
  <si>
    <t>0.94691136861535874</t>
  </si>
  <si>
    <t>0.11010597309480913</t>
  </si>
  <si>
    <t>4.9041200416427984</t>
  </si>
  <si>
    <t>5.1287362267562093</t>
  </si>
  <si>
    <t>5.1903955716893027</t>
  </si>
  <si>
    <t>5.2421453790438628</t>
  </si>
  <si>
    <t>3.7876454744614341</t>
  </si>
  <si>
    <t>1.8002326601001295</t>
  </si>
  <si>
    <t>0.55603516412878606</t>
  </si>
  <si>
    <t>8.8324512973010309E-3</t>
  </si>
  <si>
    <t>1.3236690221093396E-2</t>
  </si>
  <si>
    <t>1.5678182294678537E-2</t>
  </si>
  <si>
    <t>3.0159501530912292E-3</t>
  </si>
  <si>
    <t>E+ Sequestration+</t>
  </si>
  <si>
    <t>E+RE− Sequestration−</t>
  </si>
  <si>
    <t>8.8300801086331676E-2</t>
  </si>
  <si>
    <t>0.27745752210771008</t>
  </si>
  <si>
    <t>0.37703680709144138</t>
  </si>
  <si>
    <t>0.47162523293086334</t>
  </si>
  <si>
    <t>0.56649210656131721</t>
  </si>
  <si>
    <t>0.66016215930930766</t>
  </si>
  <si>
    <t>0.75538925419183933</t>
  </si>
  <si>
    <t>8.8300801582764599E-2</t>
  </si>
  <si>
    <t>0.27908974055250663</t>
  </si>
  <si>
    <t>0.37784788719684803</t>
  </si>
  <si>
    <t>0.47260970832295679</t>
  </si>
  <si>
    <t>0.56679113855168251</t>
  </si>
  <si>
    <t>0.6611452619144943</t>
  </si>
  <si>
    <t>0.75584283727538393</t>
  </si>
  <si>
    <t>1.55022479880179E-8</t>
  </si>
  <si>
    <t>0.13914916987338014</t>
  </si>
  <si>
    <t>0.14596365359649449</t>
  </si>
  <si>
    <t>0.17980367309876</t>
  </si>
  <si>
    <t>1.5069131994645008E-8</t>
  </si>
  <si>
    <t>2.4395255973987456E-8</t>
  </si>
  <si>
    <t>4.4315973369036227E-2</t>
  </si>
  <si>
    <t>0.14408593329629366</t>
  </si>
  <si>
    <t>0.14719957437065745</t>
  </si>
  <si>
    <t>0.1503620898080692</t>
  </si>
  <si>
    <t>0.15037703987571158</t>
  </si>
  <si>
    <t>0.14439140894663996</t>
  </si>
  <si>
    <t>2.7644183948125557E-8</t>
  </si>
  <si>
    <t>4.307896779690934E-8</t>
  </si>
  <si>
    <t>3.4036746955282582E-2</t>
  </si>
  <si>
    <t>3.5382848756145391E-2</t>
  </si>
  <si>
    <t>3.6563037940219936E-2</t>
  </si>
  <si>
    <t>2.8717293215297106E-6</t>
  </si>
  <si>
    <t>9.6357003391619328E-6</t>
  </si>
  <si>
    <t>0.15514298774493318</t>
  </si>
  <si>
    <t>6.8872971602194745E-7</t>
  </si>
  <si>
    <t>2.2198247980693559E-8</t>
  </si>
  <si>
    <t>1.4166912262859368</t>
  </si>
  <si>
    <t>3.5143016440456925</t>
  </si>
  <si>
    <t>5.7183715239136674</t>
  </si>
  <si>
    <t>8.6607038307930875</t>
  </si>
  <si>
    <t>10.684236537170371</t>
  </si>
  <si>
    <t>13.682499969392442</t>
  </si>
  <si>
    <t>1.1263047841523309E-6</t>
  </si>
  <si>
    <t>4.9328783948277265E-8</t>
  </si>
  <si>
    <t>1.6377841992931534</t>
  </si>
  <si>
    <t>3.5571765122074064</t>
  </si>
  <si>
    <t>5.7003810047806587</t>
  </si>
  <si>
    <t>7.8471595621222123</t>
  </si>
  <si>
    <t>9.9902939566325948</t>
  </si>
  <si>
    <t>13.708632826077491</t>
  </si>
  <si>
    <t>2.7123292071346385E-6</t>
  </si>
  <si>
    <t>4.381007375360644E-7</t>
  </si>
  <si>
    <t>0.9315509407934891</t>
  </si>
  <si>
    <t>1.4552612323077787</t>
  </si>
  <si>
    <t>2.7335443828188231</t>
  </si>
  <si>
    <t>4.824158047241017</t>
  </si>
  <si>
    <t>7.610150418383542</t>
  </si>
  <si>
    <t>10.935251287617147</t>
  </si>
  <si>
    <t>3.1082401206031956E-4</t>
  </si>
  <si>
    <t>1.2222467996957569E-8</t>
  </si>
  <si>
    <t>1.6334680062056797</t>
  </si>
  <si>
    <t>3.6886350978985956</t>
  </si>
  <si>
    <t>5.8079937082313409</t>
  </si>
  <si>
    <t>7.9201207075739379</t>
  </si>
  <si>
    <t>10.029653373938109</t>
  </si>
  <si>
    <t>13.443764714756156</t>
  </si>
  <si>
    <t>4.0691527652875843</t>
  </si>
  <si>
    <t>4.0691534341013798</t>
  </si>
  <si>
    <t>4.0911110288293626</t>
  </si>
  <si>
    <t>4.0911110182236259</t>
  </si>
  <si>
    <t>3.9582056570657524</t>
  </si>
  <si>
    <t>2.5629580601291559</t>
  </si>
  <si>
    <t>2.5802860244188777</t>
  </si>
  <si>
    <t>0.46368755769042191</t>
  </si>
  <si>
    <t>4.0691534559752327</t>
  </si>
  <si>
    <t>4.0691523262762601</t>
  </si>
  <si>
    <t>4.0691534090570443</t>
  </si>
  <si>
    <t>4.0911109575081106</t>
  </si>
  <si>
    <t>4.0911109561859398</t>
  </si>
  <si>
    <t>4.0911108581201736</t>
  </si>
  <si>
    <t>4.0903187801402199</t>
  </si>
  <si>
    <t>4.0911106267806279</t>
  </si>
  <si>
    <t>0.47133722284569163</t>
  </si>
  <si>
    <t>4.0691507470737269</t>
  </si>
  <si>
    <t>4.0691530318641664</t>
  </si>
  <si>
    <t>4.0911110089717937</t>
  </si>
  <si>
    <t>4.0911109971560453</t>
  </si>
  <si>
    <t>4.0911109616582104</t>
  </si>
  <si>
    <t>3.7293036209186758</t>
  </si>
  <si>
    <t>3.8457873601180532</t>
  </si>
  <si>
    <t>0.61943332542110308</t>
  </si>
  <si>
    <t>4.0691534458083636</t>
  </si>
  <si>
    <t>4.0911110001380848</t>
  </si>
  <si>
    <t>4.0911109931606724</t>
  </si>
  <si>
    <t>4.0911109839382833</t>
  </si>
  <si>
    <t>4.0911109635049616</t>
  </si>
  <si>
    <t>4.0911109463462747</t>
  </si>
  <si>
    <t>11.010597309480913</t>
  </si>
  <si>
    <t>11.010597302198761</t>
  </si>
  <si>
    <t>10.922296492716283</t>
  </si>
  <si>
    <t>9.1490188619109656</t>
  </si>
  <si>
    <t>6.9536642491181491</t>
  </si>
  <si>
    <t>4.7859082676214566</t>
  </si>
  <si>
    <t>3.2449102550170732</t>
  </si>
  <si>
    <t>1.006504629076969</t>
  </si>
  <si>
    <t>11.010597309480911</t>
  </si>
  <si>
    <t>11.010597297413032</t>
  </si>
  <si>
    <t>10.922296481179446</t>
  </si>
  <si>
    <t>9.0290821101684973</t>
  </si>
  <si>
    <t>6.9103405505048414</t>
  </si>
  <si>
    <t>4.6694340857809999</t>
  </si>
  <si>
    <t>2.4254182159125799</t>
  </si>
  <si>
    <t>0.18780696627306295</t>
  </si>
  <si>
    <t>11.010597276421034</t>
  </si>
  <si>
    <t>10.922296444884108</t>
  </si>
  <si>
    <t>9.0985123601647526</t>
  </si>
  <si>
    <t>6.8976160310852963</t>
  </si>
  <si>
    <t>4.6536000847198737</t>
  </si>
  <si>
    <t>2.4095841514783842</t>
  </si>
  <si>
    <t>0.16556820801728137</t>
  </si>
  <si>
    <t>11.010597302535865</t>
  </si>
  <si>
    <t>10.922296494945153</t>
  </si>
  <si>
    <t>9.0805293913529397</t>
  </si>
  <si>
    <t>6.8990045837331309</t>
  </si>
  <si>
    <t>4.6717884493245778</t>
  </si>
  <si>
    <t>2.4336796532483218</t>
  </si>
  <si>
    <t>0.22980589640693413</t>
  </si>
  <si>
    <t>The inherent and significant uncertainty in key modelling inputs means there is also significant uncertainty in the associated assumptions, modelling, and results. Any decisions or actions that you take should therefore be informed by your own independent advice and experts. All liability is excluded for any consequences of use or reliance on this publication (in part or in whole) and any information or material contained in it.</t>
  </si>
  <si>
    <t>5.0028046298193404E-3</t>
  </si>
  <si>
    <t>6.3055474862731865E-3</t>
  </si>
  <si>
    <t>1.185314333571506E-2</t>
  </si>
  <si>
    <t>2.9547255148645972E-2</t>
  </si>
  <si>
    <t>3.8193249971787753E-2</t>
  </si>
  <si>
    <t>4.9056049581033025E-2</t>
  </si>
  <si>
    <t>6.6169946442194233E-2</t>
  </si>
  <si>
    <t>7.738970820279073E-2</t>
  </si>
  <si>
    <t>2.184579075845901E-3</t>
  </si>
  <si>
    <t>9.9344305167427139E-3</t>
  </si>
  <si>
    <t>5.7278450729819691E-3</t>
  </si>
  <si>
    <t>1.6672060312892572E-2</t>
  </si>
  <si>
    <t>3.4708040145164883E-2</t>
  </si>
  <si>
    <t>6.9744299405654742E-2</t>
  </si>
  <si>
    <t>7.4901577192351729E-2</t>
  </si>
  <si>
    <t>5.3236255422885848E-2</t>
  </si>
  <si>
    <t>2.1421476598161575E-3</t>
  </si>
  <si>
    <t>1.4582680699747962E-2</t>
  </si>
  <si>
    <t>2.7262554426846987E-3</t>
  </si>
  <si>
    <t>1.4590708635369641E-2</t>
  </si>
  <si>
    <t>3.4178248343438765E-2</t>
  </si>
  <si>
    <t>3.8087600025319038E-2</t>
  </si>
  <si>
    <t>1.4078411533502555E-2</t>
  </si>
  <si>
    <t>1.4654472985147746E-2</t>
  </si>
  <si>
    <t>2.2664352643669708E-3</t>
  </si>
  <si>
    <t>7.583650759351415E-3</t>
  </si>
  <si>
    <t>6.3978575229552657E-3</t>
  </si>
  <si>
    <t>9.4443759427837698E-2</t>
  </si>
  <si>
    <t>3.7581092136206348E-2</t>
  </si>
  <si>
    <t>3.9303834559819326E-2</t>
  </si>
  <si>
    <t>0.13580652080305614</t>
  </si>
  <si>
    <t>3.5644763254315918E-2</t>
  </si>
  <si>
    <t>2.984071871757139E-2</t>
  </si>
  <si>
    <t>0.10345696792594812</t>
  </si>
  <si>
    <t>3.2455421602995631E-2</t>
  </si>
  <si>
    <t>0.12383040693404203</t>
  </si>
  <si>
    <t>0.22389091571703262</t>
  </si>
  <si>
    <t>0.25319449966006918</t>
  </si>
  <si>
    <t>0.26012311972696373</t>
  </si>
  <si>
    <t>0.40114074387592363</t>
  </si>
  <si>
    <t>Pipeline gas (methane)</t>
  </si>
  <si>
    <t>266.34824843893836</t>
  </si>
  <si>
    <t>282.76256393205995</t>
  </si>
  <si>
    <t>361.48757755815706</t>
  </si>
  <si>
    <t>462.55799242778721</t>
  </si>
  <si>
    <t>504.94254770118306</t>
  </si>
  <si>
    <t>511.40379346733647</t>
  </si>
  <si>
    <t>515.54448249663426</t>
  </si>
  <si>
    <t>485.88379521835355</t>
  </si>
  <si>
    <t>479.66850862941027</t>
  </si>
  <si>
    <t>268.42731490151357</t>
  </si>
  <si>
    <t>397.2609770345868</t>
  </si>
  <si>
    <t>192.14104680313977</t>
  </si>
  <si>
    <t>62.517582146041377</t>
  </si>
  <si>
    <t>91.666650086209501</t>
  </si>
  <si>
    <t>53.90632533744359</t>
  </si>
  <si>
    <t>44.257326047885094</t>
  </si>
  <si>
    <t>46.308453594201843</t>
  </si>
  <si>
    <t>53.114270351060107</t>
  </si>
  <si>
    <t>268.76137564797227</t>
  </si>
  <si>
    <t>330.6292648835078</t>
  </si>
  <si>
    <t>166.36523939236213</t>
  </si>
  <si>
    <t>11.484204064962688</t>
  </si>
  <si>
    <t>40.356105649742361</t>
  </si>
  <si>
    <t>30.209273494912569</t>
  </si>
  <si>
    <t>2.0698134290501651</t>
  </si>
  <si>
    <t>4.1666257836993639</t>
  </si>
  <si>
    <t>0.76446760716114126</t>
  </si>
  <si>
    <t>267.52450191006972</t>
  </si>
  <si>
    <t>492.97273412909783</t>
  </si>
  <si>
    <t>338.29610558495085</t>
  </si>
  <si>
    <t>601.04388155792492</t>
  </si>
  <si>
    <t>515.71657875049584</t>
  </si>
  <si>
    <t>196.78681324027255</t>
  </si>
  <si>
    <t>137.15851120308244</t>
  </si>
  <si>
    <t>141.36314853299967</t>
  </si>
  <si>
    <t>134.9041640234438</t>
  </si>
  <si>
    <t>268.42538321663415</t>
  </si>
  <si>
    <t>382.87829734803745</t>
  </si>
  <si>
    <t>133.37208106532162</t>
  </si>
  <si>
    <t>32.880103857465137</t>
  </si>
  <si>
    <t>21.133193928783861</t>
  </si>
  <si>
    <t>25.133049000339952</t>
  </si>
  <si>
    <t>8.5768361367118473</t>
  </si>
  <si>
    <t>14.017855004699419</t>
  </si>
  <si>
    <t>24.188635112885382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</si>
</sst>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rgb="FF000000"/>
      <name val="Calibri"/>
      <family val="2"/>
      <scheme val="minor"/>
    </font>
    <font>
      <b/>
      <sz val="11"/>
      <color rgb="FF000000"/>
      <name val="Calibri"/>
      <family val="2"/>
      <scheme val="minor"/>
    </font>
    <font>
      <u/>
      <sz val="11"/>
      <color theme="3"/>
      <name val="Calibri"/>
      <family val="2"/>
      <scheme val="minor"/>
    </font>
    <font>
      <sz val="8.5"/>
      <color rgb="FF000000"/>
      <name val="Segoe UI"/>
      <family val="2"/>
    </font>
  </fonts>
  <fills count="2">
    <fill>
      <patternFill patternType="none"/>
    </fill>
    <fill>
      <patternFill patternType="gray125"/>
    </fill>
  </fills>
  <borders count="2">
    <border>
      <left/>
      <right/>
      <top/>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xf numFmtId="0" fontId="2" fillId="0" borderId="0" xfId="1"/>
    <xf numFmtId="0" fontId="2" fillId="0" borderId="0" xfId="1" applyNumberFormat="1" applyFill="1" applyBorder="1" applyAlignment="1" applyProtection="1"/>
    <xf numFmtId="0" fontId="2" fillId="0" borderId="0" xfId="0" applyFont="1"/>
    <xf numFmtId="0" fontId="3" fillId="0" borderId="0" xfId="0" applyFont="1" applyAlignment="1">
      <alignment vertical="center" wrapText="1"/>
    </xf>
    <xf numFmtId="164" fontId="0" fillId="0" borderId="0" xfId="0" applyNumberFormat="1"/>
  </cellXfs>
  <cellStyles count="2">
    <cellStyle name="Hyperlink" xfId="1" builtinId="8" customBuiltin="1"/>
    <cellStyle name="Normal" xfId="0" builtinId="0"/>
  </cellStyles>
  <dxfs count="0"/>
  <tableStyles count="0" defaultTableStyle="TableStyleMedium2" defaultPivotStyle="PivotStyleLight16"/>
  <colors>
    <mruColors>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409575</xdr:colOff>
      <xdr:row>26</xdr:row>
      <xdr:rowOff>0</xdr:rowOff>
    </xdr:to>
    <xdr:pic>
      <xdr:nvPicPr>
        <xdr:cNvPr id="2" name="Picture 1">
          <a:extLst>
            <a:ext uri="{FF2B5EF4-FFF2-40B4-BE49-F238E27FC236}">
              <a16:creationId xmlns:a16="http://schemas.microsoft.com/office/drawing/2014/main" id="{0BD1C62D-EDCD-5CC3-ACA0-3D43B001EDDA}"/>
            </a:ext>
          </a:extLst>
        </xdr:cNvPr>
        <xdr:cNvPicPr>
          <a:picLocks noChangeAspect="1"/>
        </xdr:cNvPicPr>
      </xdr:nvPicPr>
      <xdr:blipFill>
        <a:blip xmlns:r="http://schemas.openxmlformats.org/officeDocument/2006/relationships" r:embed="rId1"/>
        <a:stretch>
          <a:fillRect/>
        </a:stretch>
      </xdr:blipFill>
      <xdr:spPr>
        <a:xfrm>
          <a:off x="0" y="0"/>
          <a:ext cx="9144000" cy="5143500"/>
        </a:xfrm>
        <a:prstGeom prst="rect">
          <a:avLst/>
        </a:prstGeom>
      </xdr:spPr>
    </xdr:pic>
    <xdr:clientData/>
  </xdr:twoCellAnchor>
  <xdr:twoCellAnchor>
    <xdr:from>
      <xdr:col>0</xdr:col>
      <xdr:colOff>133351</xdr:colOff>
      <xdr:row>0</xdr:row>
      <xdr:rowOff>28575</xdr:rowOff>
    </xdr:from>
    <xdr:to>
      <xdr:col>0</xdr:col>
      <xdr:colOff>4705351</xdr:colOff>
      <xdr:row>5</xdr:row>
      <xdr:rowOff>28575</xdr:rowOff>
    </xdr:to>
    <xdr:sp macro="" textlink="">
      <xdr:nvSpPr>
        <xdr:cNvPr id="4" name="TextBox 3">
          <a:extLst>
            <a:ext uri="{FF2B5EF4-FFF2-40B4-BE49-F238E27FC236}">
              <a16:creationId xmlns:a16="http://schemas.microsoft.com/office/drawing/2014/main" id="{3105D3FF-A081-9F26-FFA6-8AFB85452879}"/>
            </a:ext>
          </a:extLst>
        </xdr:cNvPr>
        <xdr:cNvSpPr txBox="1"/>
      </xdr:nvSpPr>
      <xdr:spPr>
        <a:xfrm>
          <a:off x="133351" y="28575"/>
          <a:ext cx="45720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3600">
              <a:solidFill>
                <a:schemeClr val="bg1"/>
              </a:solidFill>
            </a:rPr>
            <a:t>Final modelling</a:t>
          </a:r>
          <a:r>
            <a:rPr lang="en-AU" sz="3600" baseline="0">
              <a:solidFill>
                <a:schemeClr val="bg1"/>
              </a:solidFill>
            </a:rPr>
            <a:t> results</a:t>
          </a:r>
        </a:p>
        <a:p>
          <a:r>
            <a:rPr lang="en-AU" sz="1800" baseline="0">
              <a:solidFill>
                <a:schemeClr val="bg1"/>
              </a:solidFill>
            </a:rPr>
            <a:t>April 2023</a:t>
          </a:r>
          <a:endParaRPr lang="en-AU" sz="1800">
            <a:solidFill>
              <a:schemeClr val="bg1"/>
            </a:solidFill>
          </a:endParaRPr>
        </a:p>
      </xdr:txBody>
    </xdr:sp>
    <xdr:clientData/>
  </xdr:twoCellAnchor>
  <xdr:twoCellAnchor>
    <xdr:from>
      <xdr:col>0</xdr:col>
      <xdr:colOff>161925</xdr:colOff>
      <xdr:row>5</xdr:row>
      <xdr:rowOff>19051</xdr:rowOff>
    </xdr:from>
    <xdr:to>
      <xdr:col>0</xdr:col>
      <xdr:colOff>5410200</xdr:colOff>
      <xdr:row>18</xdr:row>
      <xdr:rowOff>9525</xdr:rowOff>
    </xdr:to>
    <xdr:sp macro="" textlink="">
      <xdr:nvSpPr>
        <xdr:cNvPr id="3" name="TextBox 2">
          <a:extLst>
            <a:ext uri="{FF2B5EF4-FFF2-40B4-BE49-F238E27FC236}">
              <a16:creationId xmlns:a16="http://schemas.microsoft.com/office/drawing/2014/main" id="{B6CA4250-2513-4293-9B2D-1E3CB9A1B22B}"/>
            </a:ext>
          </a:extLst>
        </xdr:cNvPr>
        <xdr:cNvSpPr txBox="1"/>
      </xdr:nvSpPr>
      <xdr:spPr>
        <a:xfrm>
          <a:off x="161925" y="971551"/>
          <a:ext cx="5248275" cy="2657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200">
              <a:solidFill>
                <a:schemeClr val="bg1"/>
              </a:solidFill>
            </a:rPr>
            <a:t>The Net Zero Australia project (NZAu) is analysing net zero pathways that reflect the boundaries of the Australian debate, for both our domestic and export emissions.</a:t>
          </a:r>
        </a:p>
        <a:p>
          <a:endParaRPr lang="en-AU" sz="1200">
            <a:solidFill>
              <a:schemeClr val="bg1"/>
            </a:solidFill>
          </a:endParaRPr>
        </a:p>
        <a:p>
          <a:r>
            <a:rPr lang="en-AU" sz="1200">
              <a:solidFill>
                <a:schemeClr val="bg1"/>
              </a:solidFill>
            </a:rPr>
            <a:t>Net Zero Australia is a partnership between the University of Melbourne, the University of Queensland, Princeton University, and management consultancy Nous Group.</a:t>
          </a:r>
        </a:p>
        <a:p>
          <a:endParaRPr lang="en-AU" sz="1200">
            <a:solidFill>
              <a:schemeClr val="bg1"/>
            </a:solidFill>
          </a:endParaRPr>
        </a:p>
        <a:p>
          <a:r>
            <a:rPr lang="en-AU" sz="1200">
              <a:solidFill>
                <a:schemeClr val="bg1"/>
              </a:solidFill>
            </a:rPr>
            <a:t>Cite</a:t>
          </a:r>
          <a:r>
            <a:rPr lang="en-AU" sz="1200" baseline="0">
              <a:solidFill>
                <a:schemeClr val="bg1"/>
              </a:solidFill>
            </a:rPr>
            <a:t> as: </a:t>
          </a:r>
          <a:r>
            <a:rPr lang="en-AU" sz="1200">
              <a:solidFill>
                <a:schemeClr val="bg1"/>
              </a:solidFill>
            </a:rPr>
            <a:t>Davis, D, Pascale, A, Vecchi, A, Bharadwaj, B, Jones, R, Strawhorn, T, Tabatabaei, M, Lopez Peralta, M, Zhang, Y, Beiraghi, J, Kiri, U, Vosshage, Finch, B, Batterham, R, Bolt, R, Brear, M, Cullen, B, Domansky, K, Eckard, R, Greig, C, Keenan, R, Smart, S, 2023, </a:t>
          </a:r>
          <a:r>
            <a:rPr lang="en-AU" sz="1200" i="1">
              <a:solidFill>
                <a:schemeClr val="bg1"/>
              </a:solidFill>
            </a:rPr>
            <a:t>Net Zero Australia</a:t>
          </a:r>
          <a:r>
            <a:rPr lang="en-AU" sz="1200">
              <a:solidFill>
                <a:schemeClr val="bg1"/>
              </a:solidFill>
            </a:rPr>
            <a:t>, ISBN 978 0 7340 5704 4, &lt;https://www.netzeroaustralia.net.au/&gt;.</a:t>
          </a:r>
        </a:p>
      </xdr:txBody>
    </xdr:sp>
    <xdr:clientData/>
  </xdr:twoCellAnchor>
  <xdr:twoCellAnchor>
    <xdr:from>
      <xdr:col>0</xdr:col>
      <xdr:colOff>2952750</xdr:colOff>
      <xdr:row>17</xdr:row>
      <xdr:rowOff>180976</xdr:rowOff>
    </xdr:from>
    <xdr:to>
      <xdr:col>0</xdr:col>
      <xdr:colOff>5562600</xdr:colOff>
      <xdr:row>20</xdr:row>
      <xdr:rowOff>104776</xdr:rowOff>
    </xdr:to>
    <xdr:sp macro="" textlink="">
      <xdr:nvSpPr>
        <xdr:cNvPr id="5" name="TextBox 4">
          <a:extLst>
            <a:ext uri="{FF2B5EF4-FFF2-40B4-BE49-F238E27FC236}">
              <a16:creationId xmlns:a16="http://schemas.microsoft.com/office/drawing/2014/main" id="{EA760E25-0704-4870-BA26-2F9730BC9325}"/>
            </a:ext>
          </a:extLst>
        </xdr:cNvPr>
        <xdr:cNvSpPr txBox="1"/>
      </xdr:nvSpPr>
      <xdr:spPr>
        <a:xfrm>
          <a:off x="2952750" y="3609976"/>
          <a:ext cx="26098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200">
              <a:solidFill>
                <a:schemeClr val="bg1"/>
              </a:solidFill>
            </a:rPr>
            <a:t>Version: 	</a:t>
          </a:r>
          <a:r>
            <a:rPr lang="en-AU" sz="1200" baseline="0">
              <a:solidFill>
                <a:schemeClr val="bg1"/>
              </a:solidFill>
            </a:rPr>
            <a:t>       2</a:t>
          </a:r>
          <a:endParaRPr lang="en-AU" sz="1200">
            <a:solidFill>
              <a:schemeClr val="bg1"/>
            </a:solidFill>
          </a:endParaRPr>
        </a:p>
        <a:p>
          <a:r>
            <a:rPr lang="en-AU" sz="1200">
              <a:solidFill>
                <a:schemeClr val="bg1"/>
              </a:solidFill>
            </a:rPr>
            <a:t>Data updatet date: 16</a:t>
          </a:r>
          <a:r>
            <a:rPr lang="en-AU" sz="1200" baseline="0">
              <a:solidFill>
                <a:schemeClr val="bg1"/>
              </a:solidFill>
            </a:rPr>
            <a:t> November 2023</a:t>
          </a:r>
          <a:endParaRPr lang="en-AU" sz="12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79518-AE9D-441B-9662-F81DB2747434}">
  <dimension ref="A7:A27"/>
  <sheetViews>
    <sheetView workbookViewId="0">
      <selection activeCell="A30" sqref="A30"/>
    </sheetView>
  </sheetViews>
  <sheetFormatPr defaultRowHeight="15" x14ac:dyDescent="0.25"/>
  <cols>
    <col min="1" max="1" width="121.85546875" customWidth="1"/>
  </cols>
  <sheetData>
    <row r="7" ht="30" customHeight="1" x14ac:dyDescent="0.25"/>
    <row r="27" spans="1:1" ht="31.5" x14ac:dyDescent="0.25">
      <c r="A27" s="5" t="s">
        <v>28640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
  <sheetViews>
    <sheetView tabSelected="1" workbookViewId="0">
      <pane xSplit="1" ySplit="1" topLeftCell="B2" activePane="bottomRight" state="frozen"/>
      <selection pane="topRight" activeCell="B1" sqref="B1"/>
      <selection pane="bottomLeft" activeCell="A2" sqref="A2"/>
      <selection pane="bottomRight"/>
    </sheetView>
  </sheetViews>
  <sheetFormatPr defaultColWidth="11.42578125" defaultRowHeight="15" x14ac:dyDescent="0.25"/>
  <cols>
    <col min="1" max="1" width="6.140625" bestFit="1" customWidth="1"/>
    <col min="2" max="2" width="88.7109375" bestFit="1" customWidth="1"/>
    <col min="3" max="3" width="176.140625" bestFit="1" customWidth="1"/>
    <col min="4" max="4" width="53" bestFit="1" customWidth="1"/>
  </cols>
  <sheetData>
    <row r="1" spans="1:4" s="1" customFormat="1" ht="15.75" thickBot="1" x14ac:dyDescent="0.3">
      <c r="A1" s="1" t="s">
        <v>0</v>
      </c>
      <c r="B1" s="1" t="s">
        <v>1</v>
      </c>
      <c r="C1" s="1" t="s">
        <v>2</v>
      </c>
      <c r="D1" s="1" t="s">
        <v>3</v>
      </c>
    </row>
    <row r="2" spans="1:4" ht="15.75" thickTop="1" x14ac:dyDescent="0.25">
      <c r="A2" s="2" t="str">
        <f>HYPERLINK("[NZAu_Publiclaunch_20231116.xlsx]'1'!A1","1")</f>
        <v>1</v>
      </c>
      <c r="B2" t="s">
        <v>4</v>
      </c>
      <c r="C2" t="s">
        <v>5</v>
      </c>
      <c r="D2" t="s">
        <v>6</v>
      </c>
    </row>
    <row r="3" spans="1:4" x14ac:dyDescent="0.25">
      <c r="A3" s="2" t="str">
        <f>HYPERLINK("[NZAu_Publiclaunch_20231116.xlsx]'2'!A1","2")</f>
        <v>2</v>
      </c>
      <c r="B3" t="s">
        <v>4</v>
      </c>
      <c r="C3" t="s">
        <v>7</v>
      </c>
      <c r="D3" t="s">
        <v>8</v>
      </c>
    </row>
    <row r="4" spans="1:4" x14ac:dyDescent="0.25">
      <c r="A4" s="2" t="str">
        <f>HYPERLINK("[NZAu_Publiclaunch_20231116.xlsx]'3'!A1","3")</f>
        <v>3</v>
      </c>
      <c r="B4" t="s">
        <v>4</v>
      </c>
      <c r="C4" t="s">
        <v>9</v>
      </c>
      <c r="D4" t="s">
        <v>8</v>
      </c>
    </row>
    <row r="5" spans="1:4" x14ac:dyDescent="0.25">
      <c r="A5" s="2" t="str">
        <f>HYPERLINK("[NZAu_Publiclaunch_20231116.xlsx]'4'!A1","4")</f>
        <v>4</v>
      </c>
      <c r="B5" t="s">
        <v>4</v>
      </c>
      <c r="C5" t="s">
        <v>10</v>
      </c>
      <c r="D5" t="s">
        <v>8</v>
      </c>
    </row>
    <row r="6" spans="1:4" x14ac:dyDescent="0.25">
      <c r="A6" s="2" t="str">
        <f>HYPERLINK("[NZAu_Publiclaunch_20231116.xlsx]'5'!A1","5")</f>
        <v>5</v>
      </c>
      <c r="B6" t="s">
        <v>11</v>
      </c>
      <c r="C6" t="s">
        <v>12</v>
      </c>
      <c r="D6" t="s">
        <v>8</v>
      </c>
    </row>
    <row r="7" spans="1:4" x14ac:dyDescent="0.25">
      <c r="A7" s="2" t="str">
        <f>HYPERLINK("[NZAu_Publiclaunch_20231116.xlsx]'6'!A1","6")</f>
        <v>6</v>
      </c>
      <c r="B7" t="s">
        <v>11</v>
      </c>
      <c r="C7" t="s">
        <v>13</v>
      </c>
      <c r="D7" t="s">
        <v>14</v>
      </c>
    </row>
    <row r="8" spans="1:4" x14ac:dyDescent="0.25">
      <c r="A8" s="2" t="str">
        <f>HYPERLINK("[NZAu_Publiclaunch_20231116.xlsx]'7'!A1","7")</f>
        <v>7</v>
      </c>
      <c r="B8" t="s">
        <v>11</v>
      </c>
      <c r="C8" t="s">
        <v>15</v>
      </c>
      <c r="D8" t="s">
        <v>16</v>
      </c>
    </row>
    <row r="9" spans="1:4" x14ac:dyDescent="0.25">
      <c r="A9" s="2" t="str">
        <f>HYPERLINK("[NZAu_Publiclaunch_20231116.xlsx]'8'!A1","8")</f>
        <v>8</v>
      </c>
      <c r="B9" t="s">
        <v>11</v>
      </c>
      <c r="C9" t="s">
        <v>17</v>
      </c>
      <c r="D9" t="s">
        <v>18</v>
      </c>
    </row>
    <row r="10" spans="1:4" x14ac:dyDescent="0.25">
      <c r="A10" s="2" t="str">
        <f>HYPERLINK("[NZAu_Publiclaunch_20231116.xlsx]'9'!A1","9")</f>
        <v>9</v>
      </c>
      <c r="B10" t="s">
        <v>11</v>
      </c>
      <c r="C10" t="s">
        <v>19</v>
      </c>
      <c r="D10" t="s">
        <v>20</v>
      </c>
    </row>
    <row r="11" spans="1:4" x14ac:dyDescent="0.25">
      <c r="A11" s="2" t="str">
        <f>HYPERLINK("[NZAu_Publiclaunch_20231116.xlsx]'10'!A1","10")</f>
        <v>10</v>
      </c>
      <c r="B11" t="s">
        <v>11</v>
      </c>
      <c r="C11" t="s">
        <v>19</v>
      </c>
      <c r="D11" t="s">
        <v>21</v>
      </c>
    </row>
    <row r="12" spans="1:4" x14ac:dyDescent="0.25">
      <c r="A12" s="2" t="str">
        <f>HYPERLINK("[NZAu_Publiclaunch_20231116.xlsx]'11'!A1","11")</f>
        <v>11</v>
      </c>
      <c r="B12" t="s">
        <v>11</v>
      </c>
      <c r="C12" t="s">
        <v>19</v>
      </c>
      <c r="D12" t="s">
        <v>22</v>
      </c>
    </row>
    <row r="13" spans="1:4" x14ac:dyDescent="0.25">
      <c r="A13" s="2" t="str">
        <f>HYPERLINK("[NZAu_Publiclaunch_20231116.xlsx]'12'!A1","12")</f>
        <v>12</v>
      </c>
      <c r="B13" t="s">
        <v>11</v>
      </c>
      <c r="C13" t="s">
        <v>23</v>
      </c>
      <c r="D13" t="s">
        <v>24</v>
      </c>
    </row>
    <row r="14" spans="1:4" x14ac:dyDescent="0.25">
      <c r="A14" s="2" t="str">
        <f>HYPERLINK("[NZAu_Publiclaunch_20231116.xlsx]'13'!A1","13")</f>
        <v>13</v>
      </c>
      <c r="B14" t="s">
        <v>11</v>
      </c>
      <c r="C14" t="s">
        <v>23</v>
      </c>
      <c r="D14" t="s">
        <v>25</v>
      </c>
    </row>
    <row r="15" spans="1:4" x14ac:dyDescent="0.25">
      <c r="A15" s="2" t="str">
        <f>HYPERLINK("[NZAu_Publiclaunch_20231116.xlsx]'14'!A1","14")</f>
        <v>14</v>
      </c>
      <c r="B15" t="s">
        <v>11</v>
      </c>
      <c r="C15" t="s">
        <v>26</v>
      </c>
      <c r="D15" t="s">
        <v>27</v>
      </c>
    </row>
    <row r="16" spans="1:4" x14ac:dyDescent="0.25">
      <c r="A16" s="2" t="str">
        <f>HYPERLINK("[NZAu_Publiclaunch_20231116.xlsx]'15'!A1","15")</f>
        <v>15</v>
      </c>
      <c r="B16" t="s">
        <v>11</v>
      </c>
      <c r="C16" t="s">
        <v>28</v>
      </c>
      <c r="D16" t="s">
        <v>29</v>
      </c>
    </row>
    <row r="17" spans="1:4" x14ac:dyDescent="0.25">
      <c r="A17" s="2" t="str">
        <f>HYPERLINK("[NZAu_Publiclaunch_20231116.xlsx]'16'!A1","16")</f>
        <v>16</v>
      </c>
      <c r="B17" t="s">
        <v>11</v>
      </c>
      <c r="C17" t="s">
        <v>30</v>
      </c>
      <c r="D17" t="s">
        <v>31</v>
      </c>
    </row>
    <row r="18" spans="1:4" x14ac:dyDescent="0.25">
      <c r="A18" s="2" t="str">
        <f>HYPERLINK("[NZAu_Publiclaunch_20231116.xlsx]'17'!A1","17")</f>
        <v>17</v>
      </c>
      <c r="B18" t="s">
        <v>32</v>
      </c>
      <c r="C18" t="s">
        <v>33</v>
      </c>
      <c r="D18" t="s">
        <v>18</v>
      </c>
    </row>
    <row r="19" spans="1:4" x14ac:dyDescent="0.25">
      <c r="A19" s="2" t="str">
        <f>HYPERLINK("[NZAu_Publiclaunch_20231116.xlsx]'18'!A1","18")</f>
        <v>18</v>
      </c>
      <c r="B19" t="s">
        <v>32</v>
      </c>
      <c r="C19" t="s">
        <v>34</v>
      </c>
      <c r="D19" t="s">
        <v>35</v>
      </c>
    </row>
    <row r="20" spans="1:4" x14ac:dyDescent="0.25">
      <c r="A20" s="2" t="str">
        <f>HYPERLINK("[NZAu_Publiclaunch_20231116.xlsx]'19'!A1","19")</f>
        <v>19</v>
      </c>
      <c r="B20" t="s">
        <v>32</v>
      </c>
      <c r="C20" t="s">
        <v>36</v>
      </c>
      <c r="D20" t="s">
        <v>29</v>
      </c>
    </row>
    <row r="21" spans="1:4" x14ac:dyDescent="0.25">
      <c r="A21" s="2" t="str">
        <f>HYPERLINK("[NZAu_Publiclaunch_20231116.xlsx]'20'!A1","20")</f>
        <v>20</v>
      </c>
      <c r="B21" t="s">
        <v>32</v>
      </c>
      <c r="C21" t="s">
        <v>37</v>
      </c>
      <c r="D21" t="s">
        <v>18</v>
      </c>
    </row>
    <row r="22" spans="1:4" x14ac:dyDescent="0.25">
      <c r="A22" s="2" t="str">
        <f>HYPERLINK("[NZAu_Publiclaunch_20231116.xlsx]'21'!A1","21")</f>
        <v>21</v>
      </c>
      <c r="B22" t="s">
        <v>32</v>
      </c>
      <c r="C22" t="s">
        <v>38</v>
      </c>
      <c r="D22" t="s">
        <v>39</v>
      </c>
    </row>
    <row r="23" spans="1:4" x14ac:dyDescent="0.25">
      <c r="A23" s="2" t="str">
        <f>HYPERLINK("[NZAu_Publiclaunch_20231116.xlsx]'22'!A1","22")</f>
        <v>22</v>
      </c>
      <c r="B23" t="s">
        <v>32</v>
      </c>
      <c r="C23" t="s">
        <v>38</v>
      </c>
      <c r="D23" t="s">
        <v>40</v>
      </c>
    </row>
    <row r="24" spans="1:4" x14ac:dyDescent="0.25">
      <c r="A24" s="2" t="str">
        <f>HYPERLINK("[NZAu_Publiclaunch_20231116.xlsx]'23'!A1","23")</f>
        <v>23</v>
      </c>
      <c r="B24" t="s">
        <v>32</v>
      </c>
      <c r="C24" t="s">
        <v>41</v>
      </c>
      <c r="D24" t="s">
        <v>29</v>
      </c>
    </row>
    <row r="25" spans="1:4" x14ac:dyDescent="0.25">
      <c r="A25" s="2" t="str">
        <f>HYPERLINK("[NZAu_Publiclaunch_20231116.xlsx]'24'!A1","24")</f>
        <v>24</v>
      </c>
      <c r="B25" t="s">
        <v>42</v>
      </c>
      <c r="C25" t="s">
        <v>43</v>
      </c>
      <c r="D25" t="s">
        <v>29</v>
      </c>
    </row>
    <row r="26" spans="1:4" x14ac:dyDescent="0.25">
      <c r="A26" s="2" t="str">
        <f>HYPERLINK("[NZAu_Publiclaunch_20231116.xlsx]'25'!A1","25")</f>
        <v>25</v>
      </c>
      <c r="B26" t="s">
        <v>42</v>
      </c>
      <c r="C26" t="s">
        <v>44</v>
      </c>
      <c r="D26" t="s">
        <v>45</v>
      </c>
    </row>
    <row r="27" spans="1:4" x14ac:dyDescent="0.25">
      <c r="A27" s="2" t="str">
        <f>HYPERLINK("[NZAu_Publiclaunch_20231116.xlsx]'26'!A1","26")</f>
        <v>26</v>
      </c>
      <c r="B27" t="s">
        <v>42</v>
      </c>
      <c r="C27" t="s">
        <v>44</v>
      </c>
      <c r="D27" t="s">
        <v>46</v>
      </c>
    </row>
    <row r="28" spans="1:4" x14ac:dyDescent="0.25">
      <c r="A28" s="2" t="str">
        <f>HYPERLINK("[NZAu_Publiclaunch_20231116.xlsx]'27'!A1","27")</f>
        <v>27</v>
      </c>
      <c r="B28" t="s">
        <v>42</v>
      </c>
      <c r="C28" t="s">
        <v>47</v>
      </c>
      <c r="D28" t="s">
        <v>48</v>
      </c>
    </row>
    <row r="29" spans="1:4" x14ac:dyDescent="0.25">
      <c r="A29" s="2" t="str">
        <f>HYPERLINK("[NZAu_Publiclaunch_20231116.xlsx]'28'!A1","28")</f>
        <v>28</v>
      </c>
      <c r="B29" t="s">
        <v>42</v>
      </c>
      <c r="C29" t="s">
        <v>47</v>
      </c>
      <c r="D29" t="s">
        <v>49</v>
      </c>
    </row>
    <row r="30" spans="1:4" x14ac:dyDescent="0.25">
      <c r="A30" s="2" t="str">
        <f>HYPERLINK("[NZAu_Publiclaunch_20231116.xlsx]'29'!A1","29")</f>
        <v>29</v>
      </c>
      <c r="B30" t="s">
        <v>42</v>
      </c>
      <c r="C30" t="s">
        <v>47</v>
      </c>
      <c r="D30" t="s">
        <v>50</v>
      </c>
    </row>
    <row r="31" spans="1:4" x14ac:dyDescent="0.25">
      <c r="A31" s="2" t="str">
        <f>HYPERLINK("[NZAu_Publiclaunch_20231116.xlsx]'30'!A1","30")</f>
        <v>30</v>
      </c>
      <c r="B31" t="s">
        <v>42</v>
      </c>
      <c r="C31" t="s">
        <v>47</v>
      </c>
      <c r="D31" t="s">
        <v>51</v>
      </c>
    </row>
    <row r="32" spans="1:4" x14ac:dyDescent="0.25">
      <c r="A32" s="2" t="str">
        <f>HYPERLINK("[NZAu_Publiclaunch_20231116.xlsx]'31'!A1","31")</f>
        <v>31</v>
      </c>
      <c r="B32" t="s">
        <v>42</v>
      </c>
      <c r="C32" t="s">
        <v>52</v>
      </c>
      <c r="D32" t="s">
        <v>18</v>
      </c>
    </row>
    <row r="33" spans="1:4" x14ac:dyDescent="0.25">
      <c r="A33" s="2" t="str">
        <f>HYPERLINK("[NZAu_Publiclaunch_20231116.xlsx]'32'!A1","32")</f>
        <v>32</v>
      </c>
      <c r="B33" t="s">
        <v>42</v>
      </c>
      <c r="C33" t="s">
        <v>53</v>
      </c>
      <c r="D33" t="s">
        <v>54</v>
      </c>
    </row>
    <row r="34" spans="1:4" x14ac:dyDescent="0.25">
      <c r="A34" s="2" t="str">
        <f>HYPERLINK("[NZAu_Publiclaunch_20231116.xlsx]'33'!A1","33")</f>
        <v>33</v>
      </c>
      <c r="B34" t="s">
        <v>42</v>
      </c>
      <c r="C34" t="s">
        <v>53</v>
      </c>
      <c r="D34" t="s">
        <v>55</v>
      </c>
    </row>
    <row r="35" spans="1:4" x14ac:dyDescent="0.25">
      <c r="A35" s="2" t="str">
        <f>HYPERLINK("[NZAu_Publiclaunch_20231116.xlsx]'34'!A1","34")</f>
        <v>34</v>
      </c>
      <c r="B35" t="s">
        <v>42</v>
      </c>
      <c r="C35" t="s">
        <v>56</v>
      </c>
      <c r="D35" t="s">
        <v>29</v>
      </c>
    </row>
    <row r="36" spans="1:4" x14ac:dyDescent="0.25">
      <c r="A36" s="2" t="str">
        <f>HYPERLINK("[NZAu_Publiclaunch_20231116.xlsx]'35'!A1","35")</f>
        <v>35</v>
      </c>
      <c r="B36" t="s">
        <v>42</v>
      </c>
      <c r="C36" t="s">
        <v>57</v>
      </c>
      <c r="D36" t="s">
        <v>58</v>
      </c>
    </row>
    <row r="37" spans="1:4" x14ac:dyDescent="0.25">
      <c r="A37" s="2" t="str">
        <f>HYPERLINK("[NZAu_Publiclaunch_20231116.xlsx]'36'!A1","36")</f>
        <v>36</v>
      </c>
      <c r="B37" t="s">
        <v>42</v>
      </c>
      <c r="C37" t="s">
        <v>57</v>
      </c>
      <c r="D37" t="s">
        <v>59</v>
      </c>
    </row>
    <row r="38" spans="1:4" x14ac:dyDescent="0.25">
      <c r="A38" s="2" t="str">
        <f>HYPERLINK("[NZAu_Publiclaunch_20231116.xlsx]'37'!A1","37")</f>
        <v>37</v>
      </c>
      <c r="B38" t="s">
        <v>42</v>
      </c>
      <c r="C38" t="s">
        <v>57</v>
      </c>
      <c r="D38" t="s">
        <v>60</v>
      </c>
    </row>
    <row r="39" spans="1:4" x14ac:dyDescent="0.25">
      <c r="A39" s="2" t="str">
        <f>HYPERLINK("[NZAu_Publiclaunch_20231116.xlsx]'38'!A1","38")</f>
        <v>38</v>
      </c>
      <c r="B39" t="s">
        <v>42</v>
      </c>
      <c r="C39" t="s">
        <v>57</v>
      </c>
      <c r="D39" t="s">
        <v>61</v>
      </c>
    </row>
    <row r="40" spans="1:4" x14ac:dyDescent="0.25">
      <c r="A40" s="2" t="str">
        <f>HYPERLINK("[NZAu_Publiclaunch_20231116.xlsx]'39'!A1","39")</f>
        <v>39</v>
      </c>
      <c r="B40" t="s">
        <v>62</v>
      </c>
      <c r="C40" t="s">
        <v>63</v>
      </c>
      <c r="D40" t="s">
        <v>64</v>
      </c>
    </row>
    <row r="41" spans="1:4" x14ac:dyDescent="0.25">
      <c r="A41" s="2" t="str">
        <f>HYPERLINK("[NZAu_Publiclaunch_20231116.xlsx]'40'!A1","40")</f>
        <v>40</v>
      </c>
      <c r="B41" t="s">
        <v>62</v>
      </c>
      <c r="C41" t="s">
        <v>65</v>
      </c>
      <c r="D41" t="s">
        <v>66</v>
      </c>
    </row>
    <row r="42" spans="1:4" x14ac:dyDescent="0.25">
      <c r="A42" s="2" t="str">
        <f>HYPERLINK("[NZAu_Publiclaunch_20231116.xlsx]'41'!A1","41")</f>
        <v>41</v>
      </c>
      <c r="B42" t="s">
        <v>62</v>
      </c>
      <c r="C42" t="s">
        <v>65</v>
      </c>
      <c r="D42" t="s">
        <v>67</v>
      </c>
    </row>
    <row r="43" spans="1:4" x14ac:dyDescent="0.25">
      <c r="A43" s="2" t="str">
        <f>HYPERLINK("[NZAu_Publiclaunch_20231116.xlsx]'42'!A1","42")</f>
        <v>42</v>
      </c>
      <c r="B43" t="s">
        <v>62</v>
      </c>
      <c r="C43" t="s">
        <v>68</v>
      </c>
      <c r="D43" t="s">
        <v>69</v>
      </c>
    </row>
    <row r="44" spans="1:4" x14ac:dyDescent="0.25">
      <c r="A44" s="2" t="str">
        <f>HYPERLINK("[NZAu_Publiclaunch_20231116.xlsx]'43'!A1","43")</f>
        <v>43</v>
      </c>
      <c r="B44" t="s">
        <v>62</v>
      </c>
      <c r="C44" t="s">
        <v>70</v>
      </c>
      <c r="D44" t="s">
        <v>64</v>
      </c>
    </row>
    <row r="45" spans="1:4" x14ac:dyDescent="0.25">
      <c r="A45" s="2" t="str">
        <f>HYPERLINK("[NZAu_Publiclaunch_20231116.xlsx]'44'!A1","44")</f>
        <v>44</v>
      </c>
      <c r="B45" t="s">
        <v>62</v>
      </c>
      <c r="C45" t="s">
        <v>71</v>
      </c>
      <c r="D45" t="s">
        <v>16</v>
      </c>
    </row>
    <row r="46" spans="1:4" x14ac:dyDescent="0.25">
      <c r="A46" s="2" t="str">
        <f>HYPERLINK("[NZAu_Publiclaunch_20231116.xlsx]'45'!A1","45")</f>
        <v>45</v>
      </c>
      <c r="B46" t="s">
        <v>62</v>
      </c>
      <c r="C46" t="s">
        <v>72</v>
      </c>
      <c r="D46" t="s">
        <v>16</v>
      </c>
    </row>
    <row r="47" spans="1:4" x14ac:dyDescent="0.25">
      <c r="A47" s="2" t="str">
        <f>HYPERLINK("[NZAu_Publiclaunch_20231116.xlsx]'46'!A1","46")</f>
        <v>46</v>
      </c>
      <c r="B47" t="s">
        <v>62</v>
      </c>
      <c r="C47" t="s">
        <v>73</v>
      </c>
      <c r="D47" t="s">
        <v>16</v>
      </c>
    </row>
    <row r="48" spans="1:4" x14ac:dyDescent="0.25">
      <c r="A48" s="2" t="str">
        <f>HYPERLINK("[NZAu_Publiclaunch_20231116.xlsx]'47'!A1","47")</f>
        <v>47</v>
      </c>
      <c r="B48" t="s">
        <v>62</v>
      </c>
      <c r="C48" t="s">
        <v>74</v>
      </c>
      <c r="D48" t="s">
        <v>16</v>
      </c>
    </row>
    <row r="49" spans="1:4" x14ac:dyDescent="0.25">
      <c r="A49" s="2" t="str">
        <f>HYPERLINK("[NZAu_Publiclaunch_20231116.xlsx]'48'!A1","48")</f>
        <v>48</v>
      </c>
      <c r="B49" t="s">
        <v>62</v>
      </c>
      <c r="C49" t="s">
        <v>75</v>
      </c>
      <c r="D49" t="s">
        <v>76</v>
      </c>
    </row>
    <row r="50" spans="1:4" x14ac:dyDescent="0.25">
      <c r="A50" s="2" t="str">
        <f>HYPERLINK("[NZAu_Publiclaunch_20231116.xlsx]'49'!A1","49")</f>
        <v>49</v>
      </c>
      <c r="B50" t="s">
        <v>62</v>
      </c>
      <c r="C50" t="s">
        <v>77</v>
      </c>
      <c r="D50" t="s">
        <v>16</v>
      </c>
    </row>
    <row r="51" spans="1:4" x14ac:dyDescent="0.25">
      <c r="A51" s="2" t="str">
        <f>HYPERLINK("[NZAu_Publiclaunch_20231116.xlsx]'50'!A1","50")</f>
        <v>50</v>
      </c>
      <c r="B51" t="s">
        <v>78</v>
      </c>
      <c r="C51" t="s">
        <v>79</v>
      </c>
      <c r="D51" t="s">
        <v>6</v>
      </c>
    </row>
    <row r="52" spans="1:4" x14ac:dyDescent="0.25">
      <c r="A52" s="2" t="str">
        <f>HYPERLINK("[NZAu_Publiclaunch_20231116.xlsx]'51'!A1","51")</f>
        <v>51</v>
      </c>
      <c r="B52" t="s">
        <v>78</v>
      </c>
      <c r="C52" t="s">
        <v>80</v>
      </c>
      <c r="D52" t="s">
        <v>6</v>
      </c>
    </row>
    <row r="53" spans="1:4" x14ac:dyDescent="0.25">
      <c r="A53" s="2" t="str">
        <f>HYPERLINK("[NZAu_Publiclaunch_20231116.xlsx]'52'!A1","52")</f>
        <v>52</v>
      </c>
      <c r="B53" t="s">
        <v>78</v>
      </c>
      <c r="C53" t="s">
        <v>81</v>
      </c>
      <c r="D53" t="s">
        <v>6</v>
      </c>
    </row>
    <row r="54" spans="1:4" x14ac:dyDescent="0.25">
      <c r="A54" s="2" t="str">
        <f>HYPERLINK("[NZAu_Publiclaunch_20231116.xlsx]'53'!A1","53")</f>
        <v>53</v>
      </c>
      <c r="B54" t="s">
        <v>78</v>
      </c>
      <c r="C54" t="s">
        <v>82</v>
      </c>
      <c r="D54" t="s">
        <v>6</v>
      </c>
    </row>
    <row r="55" spans="1:4" x14ac:dyDescent="0.25">
      <c r="A55" s="2" t="str">
        <f>HYPERLINK("[NZAu_Publiclaunch_20231116.xlsx]'54'!A1","54")</f>
        <v>54</v>
      </c>
      <c r="B55" t="s">
        <v>78</v>
      </c>
      <c r="C55" t="s">
        <v>83</v>
      </c>
      <c r="D55" t="s">
        <v>6</v>
      </c>
    </row>
    <row r="56" spans="1:4" x14ac:dyDescent="0.25">
      <c r="A56" s="2" t="str">
        <f>HYPERLINK("[NZAu_Publiclaunch_20231116.xlsx]'55'!A1","55")</f>
        <v>55</v>
      </c>
      <c r="B56" t="s">
        <v>84</v>
      </c>
      <c r="C56" t="s">
        <v>85</v>
      </c>
      <c r="D56" t="s">
        <v>6</v>
      </c>
    </row>
    <row r="57" spans="1:4" x14ac:dyDescent="0.25">
      <c r="A57" s="2" t="str">
        <f>HYPERLINK("[NZAu_Publiclaunch_20231116.xlsx]'56'!A1","56")</f>
        <v>56</v>
      </c>
      <c r="B57" t="s">
        <v>84</v>
      </c>
      <c r="C57" t="s">
        <v>86</v>
      </c>
      <c r="D57" t="s">
        <v>87</v>
      </c>
    </row>
    <row r="58" spans="1:4" x14ac:dyDescent="0.25">
      <c r="A58" s="2" t="str">
        <f>HYPERLINK("[NZAu_Publiclaunch_20231116.xlsx]'57'!A1","57")</f>
        <v>57</v>
      </c>
      <c r="B58" t="s">
        <v>84</v>
      </c>
      <c r="C58" t="s">
        <v>88</v>
      </c>
      <c r="D58" t="s">
        <v>89</v>
      </c>
    </row>
    <row r="59" spans="1:4" x14ac:dyDescent="0.25">
      <c r="A59" s="2" t="str">
        <f>HYPERLINK("[NZAu_Publiclaunch_20231116.xlsx]'58'!A1","58")</f>
        <v>58</v>
      </c>
      <c r="B59" t="s">
        <v>90</v>
      </c>
      <c r="C59" t="s">
        <v>91</v>
      </c>
      <c r="D59" t="s">
        <v>92</v>
      </c>
    </row>
    <row r="60" spans="1:4" x14ac:dyDescent="0.25">
      <c r="A60" s="2" t="str">
        <f>HYPERLINK("[NZAu_Publiclaunch_20231116.xlsx]'59'!A1","59")</f>
        <v>59</v>
      </c>
      <c r="B60" t="s">
        <v>90</v>
      </c>
      <c r="C60" t="s">
        <v>93</v>
      </c>
      <c r="D60" t="s">
        <v>92</v>
      </c>
    </row>
    <row r="61" spans="1:4" x14ac:dyDescent="0.25">
      <c r="A61" s="2" t="str">
        <f>HYPERLINK("[NZAu_Publiclaunch_20231116.xlsx]'60'!A1","60")</f>
        <v>60</v>
      </c>
      <c r="B61" t="s">
        <v>90</v>
      </c>
      <c r="C61" t="s">
        <v>94</v>
      </c>
      <c r="D61" t="s">
        <v>95</v>
      </c>
    </row>
    <row r="62" spans="1:4" x14ac:dyDescent="0.25">
      <c r="A62" s="2" t="str">
        <f>HYPERLINK("[NZAu_Publiclaunch_20231116.xlsx]'61'!A1","61")</f>
        <v>61</v>
      </c>
      <c r="B62" t="s">
        <v>90</v>
      </c>
      <c r="C62" t="s">
        <v>96</v>
      </c>
      <c r="D62" t="s">
        <v>97</v>
      </c>
    </row>
    <row r="63" spans="1:4" x14ac:dyDescent="0.25">
      <c r="A63" s="2" t="str">
        <f>HYPERLINK("[NZAu_Publiclaunch_20231116.xlsx]'62'!A1","62")</f>
        <v>62</v>
      </c>
      <c r="B63" t="s">
        <v>90</v>
      </c>
      <c r="C63" t="s">
        <v>98</v>
      </c>
      <c r="D63" t="s">
        <v>97</v>
      </c>
    </row>
    <row r="64" spans="1:4" x14ac:dyDescent="0.25">
      <c r="A64" s="2" t="str">
        <f>HYPERLINK("[NZAu_Publiclaunch_20231116.xlsx]'63'!A1","63")</f>
        <v>63</v>
      </c>
      <c r="B64" t="s">
        <v>90</v>
      </c>
      <c r="C64" t="s">
        <v>99</v>
      </c>
      <c r="D64" t="s">
        <v>92</v>
      </c>
    </row>
    <row r="65" spans="1:4" x14ac:dyDescent="0.25">
      <c r="A65" s="2" t="str">
        <f>HYPERLINK("[NZAu_Publiclaunch_20231116.xlsx]'64'!A1","64")</f>
        <v>64</v>
      </c>
      <c r="B65" t="s">
        <v>90</v>
      </c>
      <c r="C65" t="s">
        <v>100</v>
      </c>
      <c r="D65" t="s">
        <v>101</v>
      </c>
    </row>
    <row r="66" spans="1:4" x14ac:dyDescent="0.25">
      <c r="A66" s="2" t="str">
        <f>HYPERLINK("[NZAu_Publiclaunch_20231116.xlsx]'65'!A1","65")</f>
        <v>65</v>
      </c>
      <c r="B66" t="s">
        <v>90</v>
      </c>
      <c r="C66" t="s">
        <v>102</v>
      </c>
      <c r="D66" t="s">
        <v>95</v>
      </c>
    </row>
    <row r="67" spans="1:4" x14ac:dyDescent="0.25">
      <c r="A67" s="2" t="str">
        <f>HYPERLINK("[NZAu_Publiclaunch_20231116.xlsx]'66'!A1","66")</f>
        <v>66</v>
      </c>
      <c r="B67" t="s">
        <v>90</v>
      </c>
      <c r="C67" t="s">
        <v>103</v>
      </c>
      <c r="D67" t="s">
        <v>92</v>
      </c>
    </row>
    <row r="68" spans="1:4" x14ac:dyDescent="0.25">
      <c r="A68" s="2" t="str">
        <f>HYPERLINK("[NZAu_Publiclaunch_20231116.xlsx]'67'!A1","67")</f>
        <v>67</v>
      </c>
      <c r="B68" t="s">
        <v>90</v>
      </c>
      <c r="C68" t="s">
        <v>104</v>
      </c>
      <c r="D68" t="s">
        <v>105</v>
      </c>
    </row>
    <row r="69" spans="1:4" x14ac:dyDescent="0.25">
      <c r="A69" s="2" t="str">
        <f>HYPERLINK("[NZAu_Publiclaunch_20231116.xlsx]'68'!A1","68")</f>
        <v>68</v>
      </c>
      <c r="B69" t="s">
        <v>90</v>
      </c>
      <c r="C69" t="s">
        <v>106</v>
      </c>
      <c r="D69" t="s">
        <v>105</v>
      </c>
    </row>
    <row r="70" spans="1:4" x14ac:dyDescent="0.25">
      <c r="A70" s="2" t="str">
        <f>HYPERLINK("[NZAu_Publiclaunch_20231116.xlsx]'69'!A1","69")</f>
        <v>69</v>
      </c>
      <c r="B70" t="s">
        <v>90</v>
      </c>
      <c r="C70" t="s">
        <v>107</v>
      </c>
      <c r="D70" t="s">
        <v>108</v>
      </c>
    </row>
    <row r="71" spans="1:4" x14ac:dyDescent="0.25">
      <c r="A71" s="2" t="str">
        <f>HYPERLINK("[NZAu_Publiclaunch_20231116.xlsx]'70'!A1","70")</f>
        <v>70</v>
      </c>
      <c r="B71" t="s">
        <v>90</v>
      </c>
      <c r="C71" t="s">
        <v>109</v>
      </c>
      <c r="D71" t="s">
        <v>108</v>
      </c>
    </row>
    <row r="72" spans="1:4" x14ac:dyDescent="0.25">
      <c r="A72" s="2" t="str">
        <f>HYPERLINK("[NZAu_Publiclaunch_20231116.xlsx]'71'!A1","71")</f>
        <v>71</v>
      </c>
      <c r="B72" t="s">
        <v>90</v>
      </c>
      <c r="C72" t="s">
        <v>110</v>
      </c>
      <c r="D72" t="s">
        <v>108</v>
      </c>
    </row>
    <row r="73" spans="1:4" x14ac:dyDescent="0.25">
      <c r="A73" s="2" t="str">
        <f>HYPERLINK("[NZAu_Publiclaunch_20231116.xlsx]'72'!A1","72")</f>
        <v>72</v>
      </c>
      <c r="B73" t="s">
        <v>90</v>
      </c>
      <c r="C73" t="s">
        <v>111</v>
      </c>
      <c r="D73" t="s">
        <v>108</v>
      </c>
    </row>
    <row r="74" spans="1:4" x14ac:dyDescent="0.25">
      <c r="A74" s="2" t="str">
        <f>HYPERLINK("[NZAu_Publiclaunch_20231116.xlsx]'73'!A1","73")</f>
        <v>73</v>
      </c>
      <c r="B74" t="s">
        <v>112</v>
      </c>
      <c r="C74" t="s">
        <v>113</v>
      </c>
      <c r="D74" t="s">
        <v>114</v>
      </c>
    </row>
    <row r="75" spans="1:4" x14ac:dyDescent="0.25">
      <c r="A75" s="2" t="str">
        <f>HYPERLINK("[NZAu_Publiclaunch_20231116.xlsx]'74'!A1","74")</f>
        <v>74</v>
      </c>
      <c r="B75" t="s">
        <v>112</v>
      </c>
      <c r="C75" t="s">
        <v>115</v>
      </c>
      <c r="D75" t="s">
        <v>114</v>
      </c>
    </row>
    <row r="76" spans="1:4" x14ac:dyDescent="0.25">
      <c r="A76" s="2" t="str">
        <f>HYPERLINK("[NZAu_Publiclaunch_20231116.xlsx]'75'!A1","75")</f>
        <v>75</v>
      </c>
      <c r="B76" t="s">
        <v>112</v>
      </c>
      <c r="C76" t="s">
        <v>116</v>
      </c>
      <c r="D76" t="s">
        <v>114</v>
      </c>
    </row>
    <row r="77" spans="1:4" x14ac:dyDescent="0.25">
      <c r="A77" s="2" t="str">
        <f>HYPERLINK("[NZAu_Publiclaunch_20231116.xlsx]'76'!A1","76")</f>
        <v>76</v>
      </c>
      <c r="B77" t="s">
        <v>112</v>
      </c>
      <c r="C77" t="s">
        <v>117</v>
      </c>
      <c r="D77" t="s">
        <v>114</v>
      </c>
    </row>
    <row r="78" spans="1:4" x14ac:dyDescent="0.25">
      <c r="A78" s="2" t="str">
        <f>HYPERLINK("[NZAu_Publiclaunch_20231116.xlsx]'77'!A1","77")</f>
        <v>77</v>
      </c>
      <c r="B78" t="s">
        <v>112</v>
      </c>
      <c r="C78" t="s">
        <v>118</v>
      </c>
      <c r="D78" t="s">
        <v>119</v>
      </c>
    </row>
    <row r="79" spans="1:4" x14ac:dyDescent="0.25">
      <c r="A79" s="2" t="str">
        <f>HYPERLINK("[NZAu_Publiclaunch_20231116.xlsx]'78'!A1","78")</f>
        <v>78</v>
      </c>
      <c r="B79" t="s">
        <v>120</v>
      </c>
      <c r="C79" t="s">
        <v>121</v>
      </c>
      <c r="D79" t="s">
        <v>122</v>
      </c>
    </row>
    <row r="80" spans="1:4" x14ac:dyDescent="0.25">
      <c r="A80" s="2" t="str">
        <f>HYPERLINK("[NZAu_Publiclaunch_20231116.xlsx]'79'!A1","79")</f>
        <v>79</v>
      </c>
      <c r="B80" t="s">
        <v>120</v>
      </c>
      <c r="C80" t="s">
        <v>123</v>
      </c>
      <c r="D80" t="s">
        <v>124</v>
      </c>
    </row>
    <row r="81" spans="1:4" x14ac:dyDescent="0.25">
      <c r="A81" s="2" t="str">
        <f>HYPERLINK("[NZAu_Publiclaunch_20231116.xlsx]'80'!A1","80")</f>
        <v>80</v>
      </c>
      <c r="B81" t="s">
        <v>120</v>
      </c>
      <c r="C81" t="s">
        <v>125</v>
      </c>
      <c r="D81" t="s">
        <v>126</v>
      </c>
    </row>
    <row r="82" spans="1:4" x14ac:dyDescent="0.25">
      <c r="A82" s="2" t="str">
        <f>HYPERLINK("[NZAu_Publiclaunch_20231116.xlsx]'81'!A1","81")</f>
        <v>81</v>
      </c>
      <c r="B82" t="s">
        <v>120</v>
      </c>
      <c r="C82" t="s">
        <v>125</v>
      </c>
      <c r="D82" t="s">
        <v>127</v>
      </c>
    </row>
    <row r="83" spans="1:4" x14ac:dyDescent="0.25">
      <c r="A83" s="2" t="str">
        <f>HYPERLINK("[NZAu_Publiclaunch_20231116.xlsx]'82'!A1","82")</f>
        <v>82</v>
      </c>
      <c r="B83" t="s">
        <v>128</v>
      </c>
      <c r="C83" t="s">
        <v>129</v>
      </c>
      <c r="D83" t="s">
        <v>130</v>
      </c>
    </row>
    <row r="84" spans="1:4" x14ac:dyDescent="0.25">
      <c r="A84" s="2" t="str">
        <f>HYPERLINK("[NZAu_Publiclaunch_20231116.xlsx]'83'!A1","83")</f>
        <v>83</v>
      </c>
      <c r="B84" t="s">
        <v>128</v>
      </c>
      <c r="C84" t="s">
        <v>131</v>
      </c>
      <c r="D84" t="s">
        <v>132</v>
      </c>
    </row>
    <row r="85" spans="1:4" x14ac:dyDescent="0.25">
      <c r="A85" s="2" t="str">
        <f>HYPERLINK("[NZAu_Publiclaunch_20231116.xlsx]'84'!A1","84")</f>
        <v>84</v>
      </c>
      <c r="B85" t="s">
        <v>133</v>
      </c>
      <c r="C85" t="s">
        <v>134</v>
      </c>
      <c r="D85" t="s">
        <v>29</v>
      </c>
    </row>
    <row r="86" spans="1:4" x14ac:dyDescent="0.25">
      <c r="A86" s="2" t="str">
        <f>HYPERLINK("[NZAu_Publiclaunch_20231116.xlsx]'85'!A1","85")</f>
        <v>85</v>
      </c>
      <c r="B86" t="s">
        <v>133</v>
      </c>
      <c r="C86" t="s">
        <v>34</v>
      </c>
      <c r="D86" t="s">
        <v>35</v>
      </c>
    </row>
    <row r="87" spans="1:4" x14ac:dyDescent="0.25">
      <c r="A87" s="2" t="str">
        <f>HYPERLINK("[NZAu_Publiclaunch_20231116.xlsx]'86'!A1","86")</f>
        <v>86</v>
      </c>
      <c r="B87" t="s">
        <v>133</v>
      </c>
      <c r="C87" t="s">
        <v>135</v>
      </c>
      <c r="D87" t="s">
        <v>35</v>
      </c>
    </row>
    <row r="88" spans="1:4" x14ac:dyDescent="0.25">
      <c r="A88" s="2" t="str">
        <f>HYPERLINK("[NZAu_Publiclaunch_20231116.xlsx]'87'!A1","87")</f>
        <v>87</v>
      </c>
      <c r="B88" t="s">
        <v>136</v>
      </c>
      <c r="C88" t="s">
        <v>137</v>
      </c>
      <c r="D88" t="s">
        <v>29</v>
      </c>
    </row>
    <row r="89" spans="1:4" x14ac:dyDescent="0.25">
      <c r="A89" s="2" t="str">
        <f>HYPERLINK("[NZAu_Publiclaunch_20231116.xlsx]'88'!A1","88")</f>
        <v>88</v>
      </c>
      <c r="B89" t="s">
        <v>138</v>
      </c>
      <c r="C89" t="s">
        <v>139</v>
      </c>
      <c r="D89" t="s">
        <v>140</v>
      </c>
    </row>
    <row r="90" spans="1:4" x14ac:dyDescent="0.25">
      <c r="A90" s="2" t="str">
        <f>HYPERLINK("[NZAu_Publiclaunch_20231116.xlsx]'89'!A1","89")</f>
        <v>89</v>
      </c>
      <c r="B90" t="s">
        <v>138</v>
      </c>
      <c r="C90" t="s">
        <v>139</v>
      </c>
      <c r="D90" t="s">
        <v>141</v>
      </c>
    </row>
    <row r="91" spans="1:4" x14ac:dyDescent="0.25">
      <c r="A91" s="2" t="str">
        <f>HYPERLINK("[NZAu_Publiclaunch_20231116.xlsx]'90'!A1","90")</f>
        <v>90</v>
      </c>
      <c r="B91" t="s">
        <v>142</v>
      </c>
      <c r="C91" t="s">
        <v>143</v>
      </c>
      <c r="D91" t="s">
        <v>6</v>
      </c>
    </row>
    <row r="92" spans="1:4" x14ac:dyDescent="0.25">
      <c r="A92" s="2" t="str">
        <f>HYPERLINK("[NZAu_Publiclaunch_20231116.xlsx]'91'!A1","91")</f>
        <v>91</v>
      </c>
      <c r="B92" t="s">
        <v>142</v>
      </c>
      <c r="C92" t="s">
        <v>144</v>
      </c>
      <c r="D92" t="s">
        <v>6</v>
      </c>
    </row>
    <row r="93" spans="1:4" x14ac:dyDescent="0.25">
      <c r="A93" s="2" t="str">
        <f>HYPERLINK("[NZAu_Publiclaunch_20231116.xlsx]'92'!A1","92")</f>
        <v>92</v>
      </c>
      <c r="B93" t="s">
        <v>145</v>
      </c>
      <c r="C93" t="s">
        <v>146</v>
      </c>
      <c r="D93" t="s">
        <v>29</v>
      </c>
    </row>
    <row r="94" spans="1:4" x14ac:dyDescent="0.25">
      <c r="A94" s="2" t="str">
        <f>HYPERLINK("[NZAu_Publiclaunch_20231116.xlsx]'93'!A1","93")</f>
        <v>93</v>
      </c>
      <c r="B94" t="s">
        <v>145</v>
      </c>
      <c r="C94" t="s">
        <v>7</v>
      </c>
      <c r="D94" t="s">
        <v>8</v>
      </c>
    </row>
    <row r="95" spans="1:4" x14ac:dyDescent="0.25">
      <c r="A95" s="2" t="str">
        <f>HYPERLINK("[NZAu_Publiclaunch_20231116.xlsx]'94'!A1","94")</f>
        <v>94</v>
      </c>
      <c r="B95" t="s">
        <v>147</v>
      </c>
      <c r="C95" t="s">
        <v>148</v>
      </c>
      <c r="D95" t="s">
        <v>8</v>
      </c>
    </row>
    <row r="96" spans="1:4" x14ac:dyDescent="0.25">
      <c r="A96" s="2" t="str">
        <f>HYPERLINK("[NZAu_Publiclaunch_20231116.xlsx]'95'!A1","95")</f>
        <v>95</v>
      </c>
      <c r="B96" t="s">
        <v>147</v>
      </c>
      <c r="C96" t="s">
        <v>149</v>
      </c>
      <c r="D96" t="s">
        <v>8</v>
      </c>
    </row>
    <row r="97" spans="1:4" x14ac:dyDescent="0.25">
      <c r="A97" s="2" t="str">
        <f>HYPERLINK("[NZAu_Publiclaunch_20231116.xlsx]'96'!A1","96")</f>
        <v>96</v>
      </c>
      <c r="B97" t="s">
        <v>150</v>
      </c>
      <c r="C97" t="s">
        <v>151</v>
      </c>
      <c r="D97" t="s">
        <v>8</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E19"/>
  <sheetViews>
    <sheetView workbookViewId="0">
      <selection activeCell="B5" sqref="B5"/>
    </sheetView>
  </sheetViews>
  <sheetFormatPr defaultColWidth="11.42578125" defaultRowHeight="15" x14ac:dyDescent="0.25"/>
  <sheetData>
    <row r="2" spans="2:57" x14ac:dyDescent="0.25">
      <c r="B2" t="s">
        <v>1</v>
      </c>
      <c r="C2" t="s">
        <v>4</v>
      </c>
    </row>
    <row r="3" spans="2:57" x14ac:dyDescent="0.25">
      <c r="B3" t="s">
        <v>2</v>
      </c>
      <c r="C3" t="s">
        <v>5</v>
      </c>
    </row>
    <row r="4" spans="2:57" x14ac:dyDescent="0.25">
      <c r="B4" t="s">
        <v>3</v>
      </c>
      <c r="C4" t="s">
        <v>6</v>
      </c>
    </row>
    <row r="5" spans="2:57" x14ac:dyDescent="0.25">
      <c r="B5" s="3" t="str">
        <f>HYPERLINK("[NZAu_Publiclaunch_20231116.xlsx]'TOC'!A1","(Click to return to TOC)")</f>
        <v>(Click to return to TOC)</v>
      </c>
    </row>
    <row r="7" spans="2:57" x14ac:dyDescent="0.25">
      <c r="D7" t="s">
        <v>152</v>
      </c>
      <c r="M7" t="s">
        <v>153</v>
      </c>
      <c r="V7" t="s">
        <v>154</v>
      </c>
      <c r="AE7" t="s">
        <v>155</v>
      </c>
      <c r="AN7" t="s">
        <v>156</v>
      </c>
      <c r="AW7" t="s">
        <v>157</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167</v>
      </c>
      <c r="C9" t="s">
        <v>168</v>
      </c>
      <c r="D9" t="s">
        <v>169</v>
      </c>
      <c r="E9" t="s">
        <v>170</v>
      </c>
      <c r="F9" t="s">
        <v>171</v>
      </c>
      <c r="G9" t="s">
        <v>172</v>
      </c>
      <c r="H9" t="s">
        <v>173</v>
      </c>
      <c r="I9" t="s">
        <v>174</v>
      </c>
      <c r="J9" t="s">
        <v>175</v>
      </c>
      <c r="K9" t="s">
        <v>176</v>
      </c>
      <c r="L9" t="s">
        <v>177</v>
      </c>
      <c r="M9" t="s">
        <v>178</v>
      </c>
      <c r="N9" t="s">
        <v>179</v>
      </c>
      <c r="O9" t="s">
        <v>180</v>
      </c>
      <c r="P9" t="s">
        <v>181</v>
      </c>
      <c r="Q9" t="s">
        <v>182</v>
      </c>
      <c r="R9" t="s">
        <v>183</v>
      </c>
      <c r="S9" t="s">
        <v>184</v>
      </c>
      <c r="T9" t="s">
        <v>185</v>
      </c>
      <c r="U9" t="s">
        <v>186</v>
      </c>
      <c r="V9" t="s">
        <v>187</v>
      </c>
      <c r="W9" t="s">
        <v>188</v>
      </c>
      <c r="X9" t="s">
        <v>189</v>
      </c>
      <c r="Y9" t="s">
        <v>190</v>
      </c>
      <c r="Z9" t="s">
        <v>191</v>
      </c>
      <c r="AA9" t="s">
        <v>192</v>
      </c>
      <c r="AB9" t="s">
        <v>193</v>
      </c>
      <c r="AC9" t="s">
        <v>194</v>
      </c>
      <c r="AD9" t="s">
        <v>195</v>
      </c>
      <c r="AE9" t="s">
        <v>196</v>
      </c>
      <c r="AF9" t="s">
        <v>197</v>
      </c>
      <c r="AG9" t="s">
        <v>198</v>
      </c>
      <c r="AH9" t="s">
        <v>199</v>
      </c>
      <c r="AI9" t="s">
        <v>200</v>
      </c>
      <c r="AJ9" t="s">
        <v>201</v>
      </c>
      <c r="AK9" t="s">
        <v>202</v>
      </c>
      <c r="AL9" t="s">
        <v>203</v>
      </c>
      <c r="AM9" t="s">
        <v>204</v>
      </c>
      <c r="AN9" t="s">
        <v>205</v>
      </c>
      <c r="AO9" t="s">
        <v>206</v>
      </c>
      <c r="AP9" t="s">
        <v>207</v>
      </c>
      <c r="AQ9" t="s">
        <v>208</v>
      </c>
      <c r="AR9" t="s">
        <v>209</v>
      </c>
      <c r="AS9" t="s">
        <v>210</v>
      </c>
      <c r="AT9" t="s">
        <v>211</v>
      </c>
      <c r="AU9" t="s">
        <v>212</v>
      </c>
      <c r="AV9" t="s">
        <v>213</v>
      </c>
      <c r="AW9" t="s">
        <v>214</v>
      </c>
      <c r="AX9" t="s">
        <v>215</v>
      </c>
      <c r="AY9" t="s">
        <v>216</v>
      </c>
      <c r="AZ9" t="s">
        <v>217</v>
      </c>
      <c r="BA9" t="s">
        <v>218</v>
      </c>
      <c r="BB9" t="s">
        <v>219</v>
      </c>
      <c r="BC9" t="s">
        <v>220</v>
      </c>
      <c r="BD9" t="s">
        <v>221</v>
      </c>
      <c r="BE9" t="s">
        <v>222</v>
      </c>
    </row>
    <row r="10" spans="2:57" x14ac:dyDescent="0.25">
      <c r="C10" t="s">
        <v>223</v>
      </c>
      <c r="D10" t="s">
        <v>224</v>
      </c>
      <c r="E10" t="s">
        <v>225</v>
      </c>
      <c r="F10" t="s">
        <v>226</v>
      </c>
      <c r="G10" t="s">
        <v>227</v>
      </c>
      <c r="H10" t="s">
        <v>228</v>
      </c>
      <c r="I10" t="s">
        <v>229</v>
      </c>
      <c r="J10" t="s">
        <v>230</v>
      </c>
      <c r="K10" t="s">
        <v>231</v>
      </c>
      <c r="L10" t="s">
        <v>232</v>
      </c>
      <c r="M10" t="s">
        <v>233</v>
      </c>
      <c r="N10" t="s">
        <v>234</v>
      </c>
      <c r="O10" t="s">
        <v>235</v>
      </c>
      <c r="P10" t="s">
        <v>236</v>
      </c>
      <c r="Q10" t="s">
        <v>237</v>
      </c>
      <c r="R10" t="s">
        <v>238</v>
      </c>
      <c r="S10" t="s">
        <v>239</v>
      </c>
      <c r="T10" t="s">
        <v>240</v>
      </c>
      <c r="U10" t="s">
        <v>241</v>
      </c>
      <c r="V10" t="s">
        <v>242</v>
      </c>
      <c r="W10" t="s">
        <v>243</v>
      </c>
      <c r="X10" t="s">
        <v>244</v>
      </c>
      <c r="Y10" t="s">
        <v>245</v>
      </c>
      <c r="Z10" t="s">
        <v>246</v>
      </c>
      <c r="AA10" t="s">
        <v>247</v>
      </c>
      <c r="AB10" t="s">
        <v>248</v>
      </c>
      <c r="AC10" t="s">
        <v>249</v>
      </c>
      <c r="AD10" t="s">
        <v>250</v>
      </c>
      <c r="AE10" t="s">
        <v>251</v>
      </c>
      <c r="AF10" t="s">
        <v>252</v>
      </c>
      <c r="AG10" t="s">
        <v>253</v>
      </c>
      <c r="AH10" t="s">
        <v>254</v>
      </c>
      <c r="AI10" t="s">
        <v>255</v>
      </c>
      <c r="AJ10" t="s">
        <v>256</v>
      </c>
      <c r="AK10" t="s">
        <v>257</v>
      </c>
      <c r="AL10" t="s">
        <v>258</v>
      </c>
      <c r="AM10" t="s">
        <v>259</v>
      </c>
      <c r="AN10" t="s">
        <v>260</v>
      </c>
      <c r="AO10" t="s">
        <v>261</v>
      </c>
      <c r="AP10" t="s">
        <v>262</v>
      </c>
      <c r="AQ10" t="s">
        <v>263</v>
      </c>
      <c r="AR10" t="s">
        <v>264</v>
      </c>
      <c r="AS10" t="s">
        <v>265</v>
      </c>
      <c r="AT10" t="s">
        <v>266</v>
      </c>
      <c r="AU10" t="s">
        <v>267</v>
      </c>
      <c r="AV10" t="s">
        <v>268</v>
      </c>
      <c r="AW10" t="s">
        <v>269</v>
      </c>
      <c r="AX10" t="s">
        <v>270</v>
      </c>
      <c r="AY10" t="s">
        <v>271</v>
      </c>
      <c r="AZ10" t="s">
        <v>272</v>
      </c>
      <c r="BA10" t="s">
        <v>273</v>
      </c>
      <c r="BB10" t="s">
        <v>274</v>
      </c>
      <c r="BC10" t="s">
        <v>275</v>
      </c>
      <c r="BD10" t="s">
        <v>276</v>
      </c>
      <c r="BE10" t="s">
        <v>277</v>
      </c>
    </row>
    <row r="11" spans="2:57" x14ac:dyDescent="0.25">
      <c r="C11" t="s">
        <v>278</v>
      </c>
      <c r="D11" t="s">
        <v>279</v>
      </c>
      <c r="E11" t="s">
        <v>280</v>
      </c>
      <c r="F11" t="s">
        <v>281</v>
      </c>
      <c r="G11" t="s">
        <v>282</v>
      </c>
      <c r="H11" t="s">
        <v>283</v>
      </c>
      <c r="I11" t="s">
        <v>284</v>
      </c>
      <c r="J11" t="s">
        <v>285</v>
      </c>
      <c r="K11" t="s">
        <v>286</v>
      </c>
      <c r="L11" t="s">
        <v>287</v>
      </c>
      <c r="M11" t="s">
        <v>288</v>
      </c>
      <c r="N11" t="s">
        <v>289</v>
      </c>
      <c r="O11" t="s">
        <v>290</v>
      </c>
      <c r="P11" t="s">
        <v>291</v>
      </c>
      <c r="Q11" t="s">
        <v>292</v>
      </c>
      <c r="R11" t="s">
        <v>293</v>
      </c>
      <c r="S11" t="s">
        <v>294</v>
      </c>
      <c r="T11" t="s">
        <v>295</v>
      </c>
      <c r="U11" t="s">
        <v>296</v>
      </c>
      <c r="V11" t="s">
        <v>297</v>
      </c>
      <c r="W11" t="s">
        <v>298</v>
      </c>
      <c r="X11" t="s">
        <v>299</v>
      </c>
      <c r="Y11" t="s">
        <v>300</v>
      </c>
      <c r="Z11" t="s">
        <v>301</v>
      </c>
      <c r="AA11" t="s">
        <v>302</v>
      </c>
      <c r="AB11" t="s">
        <v>303</v>
      </c>
      <c r="AC11" t="s">
        <v>304</v>
      </c>
      <c r="AD11" t="s">
        <v>305</v>
      </c>
      <c r="AE11" t="s">
        <v>306</v>
      </c>
      <c r="AF11" t="s">
        <v>307</v>
      </c>
      <c r="AG11" t="s">
        <v>308</v>
      </c>
      <c r="AH11" t="s">
        <v>309</v>
      </c>
      <c r="AI11" t="s">
        <v>310</v>
      </c>
      <c r="AJ11" t="s">
        <v>311</v>
      </c>
      <c r="AK11" t="s">
        <v>312</v>
      </c>
      <c r="AL11" t="s">
        <v>313</v>
      </c>
      <c r="AM11" t="s">
        <v>314</v>
      </c>
      <c r="AN11" t="s">
        <v>315</v>
      </c>
      <c r="AO11" t="s">
        <v>316</v>
      </c>
      <c r="AP11" t="s">
        <v>317</v>
      </c>
      <c r="AQ11" t="s">
        <v>318</v>
      </c>
      <c r="AR11" t="s">
        <v>319</v>
      </c>
      <c r="AS11" t="s">
        <v>320</v>
      </c>
      <c r="AT11" t="s">
        <v>321</v>
      </c>
      <c r="AU11" t="s">
        <v>322</v>
      </c>
      <c r="AV11" t="s">
        <v>323</v>
      </c>
      <c r="AW11" t="s">
        <v>324</v>
      </c>
      <c r="AX11" t="s">
        <v>325</v>
      </c>
      <c r="AY11" t="s">
        <v>326</v>
      </c>
      <c r="AZ11" t="s">
        <v>327</v>
      </c>
      <c r="BA11" t="s">
        <v>328</v>
      </c>
      <c r="BB11" t="s">
        <v>329</v>
      </c>
      <c r="BC11" t="s">
        <v>330</v>
      </c>
      <c r="BD11" t="s">
        <v>331</v>
      </c>
      <c r="BE11" t="s">
        <v>332</v>
      </c>
    </row>
    <row r="12" spans="2:57" x14ac:dyDescent="0.25">
      <c r="C12" t="s">
        <v>333</v>
      </c>
      <c r="D12" t="s">
        <v>334</v>
      </c>
      <c r="E12" t="s">
        <v>335</v>
      </c>
      <c r="F12" t="s">
        <v>336</v>
      </c>
      <c r="G12" t="s">
        <v>337</v>
      </c>
      <c r="H12" t="s">
        <v>338</v>
      </c>
      <c r="I12" t="s">
        <v>339</v>
      </c>
      <c r="J12" t="s">
        <v>340</v>
      </c>
      <c r="K12" t="s">
        <v>341</v>
      </c>
      <c r="L12" t="s">
        <v>342</v>
      </c>
      <c r="M12" t="s">
        <v>343</v>
      </c>
      <c r="N12" t="s">
        <v>344</v>
      </c>
      <c r="O12" t="s">
        <v>345</v>
      </c>
      <c r="P12" t="s">
        <v>346</v>
      </c>
      <c r="Q12" t="s">
        <v>347</v>
      </c>
      <c r="R12" t="s">
        <v>348</v>
      </c>
      <c r="S12" t="s">
        <v>349</v>
      </c>
      <c r="T12" t="s">
        <v>350</v>
      </c>
      <c r="U12" t="s">
        <v>351</v>
      </c>
      <c r="V12" t="s">
        <v>352</v>
      </c>
      <c r="W12" t="s">
        <v>353</v>
      </c>
      <c r="X12" t="s">
        <v>354</v>
      </c>
      <c r="Y12" t="s">
        <v>355</v>
      </c>
      <c r="Z12" t="s">
        <v>356</v>
      </c>
      <c r="AA12" t="s">
        <v>357</v>
      </c>
      <c r="AB12" t="s">
        <v>358</v>
      </c>
      <c r="AC12" t="s">
        <v>359</v>
      </c>
      <c r="AD12" t="s">
        <v>360</v>
      </c>
      <c r="AE12" t="s">
        <v>361</v>
      </c>
      <c r="AF12" t="s">
        <v>362</v>
      </c>
      <c r="AG12" t="s">
        <v>363</v>
      </c>
      <c r="AH12" t="s">
        <v>364</v>
      </c>
      <c r="AI12" t="s">
        <v>365</v>
      </c>
      <c r="AJ12" t="s">
        <v>366</v>
      </c>
      <c r="AK12" t="s">
        <v>367</v>
      </c>
      <c r="AL12" t="s">
        <v>368</v>
      </c>
      <c r="AM12" t="s">
        <v>369</v>
      </c>
      <c r="AN12" t="s">
        <v>370</v>
      </c>
      <c r="AO12" t="s">
        <v>371</v>
      </c>
      <c r="AP12" t="s">
        <v>372</v>
      </c>
      <c r="AQ12" t="s">
        <v>373</v>
      </c>
      <c r="AR12" t="s">
        <v>374</v>
      </c>
      <c r="AS12" t="s">
        <v>375</v>
      </c>
      <c r="AT12" t="s">
        <v>376</v>
      </c>
      <c r="AU12" t="s">
        <v>377</v>
      </c>
      <c r="AV12" t="s">
        <v>378</v>
      </c>
      <c r="AW12" t="s">
        <v>379</v>
      </c>
      <c r="AX12" t="s">
        <v>380</v>
      </c>
      <c r="AY12" t="s">
        <v>381</v>
      </c>
      <c r="AZ12" t="s">
        <v>382</v>
      </c>
      <c r="BA12" t="s">
        <v>383</v>
      </c>
      <c r="BB12" t="s">
        <v>384</v>
      </c>
      <c r="BC12" t="s">
        <v>385</v>
      </c>
      <c r="BD12" t="s">
        <v>386</v>
      </c>
      <c r="BE12" t="s">
        <v>387</v>
      </c>
    </row>
    <row r="13" spans="2:57" x14ac:dyDescent="0.25">
      <c r="C13" t="s">
        <v>388</v>
      </c>
      <c r="D13" t="s">
        <v>389</v>
      </c>
      <c r="E13" t="s">
        <v>390</v>
      </c>
      <c r="F13" t="s">
        <v>391</v>
      </c>
      <c r="G13" t="s">
        <v>392</v>
      </c>
      <c r="H13" t="s">
        <v>393</v>
      </c>
      <c r="I13" t="s">
        <v>394</v>
      </c>
      <c r="J13" t="s">
        <v>395</v>
      </c>
      <c r="K13" t="s">
        <v>396</v>
      </c>
      <c r="L13" t="s">
        <v>397</v>
      </c>
      <c r="M13" t="s">
        <v>398</v>
      </c>
      <c r="N13" t="s">
        <v>399</v>
      </c>
      <c r="O13" t="s">
        <v>400</v>
      </c>
      <c r="P13" t="s">
        <v>401</v>
      </c>
      <c r="Q13" t="s">
        <v>402</v>
      </c>
      <c r="R13" t="s">
        <v>403</v>
      </c>
      <c r="S13" t="s">
        <v>404</v>
      </c>
      <c r="T13" t="s">
        <v>405</v>
      </c>
      <c r="U13" t="s">
        <v>406</v>
      </c>
      <c r="V13" t="s">
        <v>407</v>
      </c>
      <c r="W13" t="s">
        <v>408</v>
      </c>
      <c r="X13" t="s">
        <v>409</v>
      </c>
      <c r="Y13" t="s">
        <v>410</v>
      </c>
      <c r="Z13" t="s">
        <v>411</v>
      </c>
      <c r="AA13" t="s">
        <v>412</v>
      </c>
      <c r="AB13" t="s">
        <v>413</v>
      </c>
      <c r="AC13" t="s">
        <v>414</v>
      </c>
      <c r="AD13" t="s">
        <v>415</v>
      </c>
      <c r="AE13" t="s">
        <v>416</v>
      </c>
      <c r="AF13" t="s">
        <v>417</v>
      </c>
      <c r="AG13" t="s">
        <v>418</v>
      </c>
      <c r="AH13" t="s">
        <v>419</v>
      </c>
      <c r="AI13" t="s">
        <v>420</v>
      </c>
      <c r="AJ13" t="s">
        <v>421</v>
      </c>
      <c r="AK13" t="s">
        <v>422</v>
      </c>
      <c r="AL13" t="s">
        <v>423</v>
      </c>
      <c r="AM13" t="s">
        <v>424</v>
      </c>
      <c r="AN13" t="s">
        <v>425</v>
      </c>
      <c r="AO13" t="s">
        <v>426</v>
      </c>
      <c r="AP13" t="s">
        <v>427</v>
      </c>
      <c r="AQ13" t="s">
        <v>428</v>
      </c>
      <c r="AR13" t="s">
        <v>429</v>
      </c>
      <c r="AS13" t="s">
        <v>430</v>
      </c>
      <c r="AT13" t="s">
        <v>431</v>
      </c>
      <c r="AU13" t="s">
        <v>432</v>
      </c>
      <c r="AV13" t="s">
        <v>433</v>
      </c>
      <c r="AW13" t="s">
        <v>434</v>
      </c>
      <c r="AX13" t="s">
        <v>435</v>
      </c>
      <c r="AY13" t="s">
        <v>436</v>
      </c>
      <c r="AZ13" t="s">
        <v>437</v>
      </c>
      <c r="BA13" t="s">
        <v>438</v>
      </c>
      <c r="BB13" t="s">
        <v>439</v>
      </c>
      <c r="BC13" t="s">
        <v>440</v>
      </c>
      <c r="BD13" t="s">
        <v>441</v>
      </c>
      <c r="BE13" t="s">
        <v>442</v>
      </c>
    </row>
    <row r="14" spans="2:57" x14ac:dyDescent="0.25">
      <c r="C14" t="s">
        <v>443</v>
      </c>
      <c r="D14" t="s">
        <v>444</v>
      </c>
      <c r="E14" t="s">
        <v>445</v>
      </c>
      <c r="F14" t="s">
        <v>446</v>
      </c>
      <c r="G14" t="s">
        <v>447</v>
      </c>
      <c r="H14" t="s">
        <v>448</v>
      </c>
      <c r="I14" t="s">
        <v>449</v>
      </c>
      <c r="J14" t="s">
        <v>450</v>
      </c>
      <c r="K14" t="s">
        <v>451</v>
      </c>
      <c r="L14" t="s">
        <v>452</v>
      </c>
      <c r="M14" t="s">
        <v>453</v>
      </c>
      <c r="N14" t="s">
        <v>454</v>
      </c>
      <c r="O14" t="s">
        <v>455</v>
      </c>
      <c r="P14" t="s">
        <v>456</v>
      </c>
      <c r="Q14" t="s">
        <v>457</v>
      </c>
      <c r="R14" t="s">
        <v>458</v>
      </c>
      <c r="S14" t="s">
        <v>459</v>
      </c>
      <c r="T14" t="s">
        <v>460</v>
      </c>
      <c r="U14" t="s">
        <v>461</v>
      </c>
      <c r="V14" t="s">
        <v>453</v>
      </c>
      <c r="W14" t="s">
        <v>454</v>
      </c>
      <c r="X14" t="s">
        <v>455</v>
      </c>
      <c r="Y14" t="s">
        <v>456</v>
      </c>
      <c r="Z14" t="s">
        <v>457</v>
      </c>
      <c r="AA14" t="s">
        <v>458</v>
      </c>
      <c r="AB14" t="s">
        <v>459</v>
      </c>
      <c r="AC14" t="s">
        <v>460</v>
      </c>
      <c r="AD14" t="s">
        <v>461</v>
      </c>
      <c r="AE14" t="s">
        <v>453</v>
      </c>
      <c r="AF14" t="s">
        <v>462</v>
      </c>
      <c r="AG14" t="s">
        <v>463</v>
      </c>
      <c r="AH14" t="s">
        <v>464</v>
      </c>
      <c r="AI14" t="s">
        <v>465</v>
      </c>
      <c r="AJ14" t="s">
        <v>466</v>
      </c>
      <c r="AK14" t="s">
        <v>467</v>
      </c>
      <c r="AL14" t="s">
        <v>468</v>
      </c>
      <c r="AM14" t="s">
        <v>469</v>
      </c>
      <c r="AN14" t="s">
        <v>470</v>
      </c>
      <c r="AO14" t="s">
        <v>462</v>
      </c>
      <c r="AP14" t="s">
        <v>455</v>
      </c>
      <c r="AQ14" t="s">
        <v>471</v>
      </c>
      <c r="AR14" t="s">
        <v>472</v>
      </c>
      <c r="AS14" t="s">
        <v>473</v>
      </c>
      <c r="AT14" t="s">
        <v>474</v>
      </c>
      <c r="AU14" t="s">
        <v>475</v>
      </c>
      <c r="AV14" t="s">
        <v>476</v>
      </c>
      <c r="AW14" t="s">
        <v>453</v>
      </c>
      <c r="AX14" t="s">
        <v>462</v>
      </c>
      <c r="AY14" t="s">
        <v>463</v>
      </c>
      <c r="AZ14" t="s">
        <v>464</v>
      </c>
      <c r="BA14" t="s">
        <v>465</v>
      </c>
      <c r="BB14" t="s">
        <v>466</v>
      </c>
      <c r="BC14" t="s">
        <v>467</v>
      </c>
      <c r="BD14" t="s">
        <v>468</v>
      </c>
      <c r="BE14" t="s">
        <v>469</v>
      </c>
    </row>
    <row r="15" spans="2:57" x14ac:dyDescent="0.25">
      <c r="C15" t="s">
        <v>477</v>
      </c>
      <c r="D15" t="s">
        <v>478</v>
      </c>
      <c r="E15" t="s">
        <v>479</v>
      </c>
      <c r="F15" t="s">
        <v>480</v>
      </c>
      <c r="G15" t="s">
        <v>481</v>
      </c>
      <c r="H15" t="s">
        <v>482</v>
      </c>
      <c r="I15" t="s">
        <v>483</v>
      </c>
      <c r="J15" t="s">
        <v>484</v>
      </c>
      <c r="K15" t="s">
        <v>485</v>
      </c>
      <c r="L15" t="s">
        <v>486</v>
      </c>
      <c r="M15" t="s">
        <v>487</v>
      </c>
      <c r="N15" t="s">
        <v>488</v>
      </c>
      <c r="O15" t="s">
        <v>489</v>
      </c>
      <c r="P15" t="s">
        <v>490</v>
      </c>
      <c r="Q15" t="s">
        <v>491</v>
      </c>
      <c r="R15" t="s">
        <v>492</v>
      </c>
      <c r="S15" t="s">
        <v>493</v>
      </c>
      <c r="T15" t="s">
        <v>494</v>
      </c>
      <c r="U15" t="s">
        <v>495</v>
      </c>
      <c r="V15" t="s">
        <v>496</v>
      </c>
      <c r="W15" t="s">
        <v>497</v>
      </c>
      <c r="X15" t="s">
        <v>498</v>
      </c>
      <c r="Y15" t="s">
        <v>499</v>
      </c>
      <c r="Z15" t="s">
        <v>500</v>
      </c>
      <c r="AA15" t="s">
        <v>501</v>
      </c>
      <c r="AB15" t="s">
        <v>502</v>
      </c>
      <c r="AC15" t="s">
        <v>503</v>
      </c>
      <c r="AD15" t="s">
        <v>504</v>
      </c>
      <c r="AE15" t="s">
        <v>505</v>
      </c>
      <c r="AF15" t="s">
        <v>506</v>
      </c>
      <c r="AG15" t="s">
        <v>507</v>
      </c>
      <c r="AH15" t="s">
        <v>508</v>
      </c>
      <c r="AI15" t="s">
        <v>509</v>
      </c>
      <c r="AJ15" t="s">
        <v>510</v>
      </c>
      <c r="AK15" t="s">
        <v>511</v>
      </c>
      <c r="AL15" t="s">
        <v>512</v>
      </c>
      <c r="AM15" t="s">
        <v>513</v>
      </c>
      <c r="AN15" t="s">
        <v>514</v>
      </c>
      <c r="AO15" t="s">
        <v>515</v>
      </c>
      <c r="AP15" t="s">
        <v>516</v>
      </c>
      <c r="AQ15" t="s">
        <v>517</v>
      </c>
      <c r="AR15" t="s">
        <v>518</v>
      </c>
      <c r="AS15" t="s">
        <v>519</v>
      </c>
      <c r="AT15" t="s">
        <v>520</v>
      </c>
      <c r="AU15" t="s">
        <v>521</v>
      </c>
      <c r="AV15" t="s">
        <v>522</v>
      </c>
      <c r="AW15" t="s">
        <v>523</v>
      </c>
      <c r="AX15" t="s">
        <v>524</v>
      </c>
      <c r="AY15" t="s">
        <v>525</v>
      </c>
      <c r="AZ15" t="s">
        <v>526</v>
      </c>
      <c r="BA15" t="s">
        <v>527</v>
      </c>
      <c r="BB15" t="s">
        <v>528</v>
      </c>
      <c r="BC15" t="s">
        <v>529</v>
      </c>
      <c r="BD15" t="s">
        <v>530</v>
      </c>
      <c r="BE15" t="s">
        <v>531</v>
      </c>
    </row>
    <row r="16" spans="2:57" x14ac:dyDescent="0.25">
      <c r="C16" t="s">
        <v>532</v>
      </c>
      <c r="D16" t="s">
        <v>533</v>
      </c>
      <c r="E16" t="s">
        <v>534</v>
      </c>
      <c r="F16" t="s">
        <v>535</v>
      </c>
      <c r="G16" t="s">
        <v>536</v>
      </c>
      <c r="H16" t="s">
        <v>537</v>
      </c>
      <c r="I16" t="s">
        <v>538</v>
      </c>
      <c r="J16" t="s">
        <v>539</v>
      </c>
      <c r="K16" t="s">
        <v>540</v>
      </c>
      <c r="L16" t="s">
        <v>541</v>
      </c>
      <c r="M16" t="s">
        <v>533</v>
      </c>
      <c r="N16" t="s">
        <v>542</v>
      </c>
      <c r="O16" t="s">
        <v>543</v>
      </c>
      <c r="P16" t="s">
        <v>544</v>
      </c>
      <c r="Q16" t="s">
        <v>545</v>
      </c>
      <c r="R16" t="s">
        <v>546</v>
      </c>
      <c r="S16" t="s">
        <v>547</v>
      </c>
      <c r="T16" t="s">
        <v>548</v>
      </c>
      <c r="U16" t="s">
        <v>549</v>
      </c>
      <c r="V16" t="s">
        <v>533</v>
      </c>
      <c r="W16" t="s">
        <v>542</v>
      </c>
      <c r="X16" t="s">
        <v>543</v>
      </c>
      <c r="Y16" t="s">
        <v>544</v>
      </c>
      <c r="Z16" t="s">
        <v>545</v>
      </c>
      <c r="AA16" t="s">
        <v>546</v>
      </c>
      <c r="AB16" t="s">
        <v>547</v>
      </c>
      <c r="AC16" t="s">
        <v>548</v>
      </c>
      <c r="AD16" t="s">
        <v>549</v>
      </c>
      <c r="AE16" t="s">
        <v>533</v>
      </c>
      <c r="AF16" t="s">
        <v>542</v>
      </c>
      <c r="AG16" t="s">
        <v>543</v>
      </c>
      <c r="AH16" t="s">
        <v>544</v>
      </c>
      <c r="AI16" t="s">
        <v>545</v>
      </c>
      <c r="AJ16" t="s">
        <v>546</v>
      </c>
      <c r="AK16" t="s">
        <v>547</v>
      </c>
      <c r="AL16" t="s">
        <v>548</v>
      </c>
      <c r="AM16" t="s">
        <v>549</v>
      </c>
      <c r="AN16" t="s">
        <v>533</v>
      </c>
      <c r="AO16" t="s">
        <v>542</v>
      </c>
      <c r="AP16" t="s">
        <v>543</v>
      </c>
      <c r="AQ16" t="s">
        <v>544</v>
      </c>
      <c r="AR16" t="s">
        <v>545</v>
      </c>
      <c r="AS16" t="s">
        <v>546</v>
      </c>
      <c r="AT16" t="s">
        <v>547</v>
      </c>
      <c r="AU16" t="s">
        <v>548</v>
      </c>
      <c r="AV16" t="s">
        <v>549</v>
      </c>
      <c r="AW16" t="s">
        <v>533</v>
      </c>
      <c r="AX16" t="s">
        <v>542</v>
      </c>
      <c r="AY16" t="s">
        <v>543</v>
      </c>
      <c r="AZ16" t="s">
        <v>544</v>
      </c>
      <c r="BA16" t="s">
        <v>545</v>
      </c>
      <c r="BB16" t="s">
        <v>546</v>
      </c>
      <c r="BC16" t="s">
        <v>547</v>
      </c>
      <c r="BD16" t="s">
        <v>548</v>
      </c>
      <c r="BE16" t="s">
        <v>549</v>
      </c>
    </row>
    <row r="17" spans="2:57" x14ac:dyDescent="0.25">
      <c r="B17" t="s">
        <v>550</v>
      </c>
      <c r="C17" t="s">
        <v>223</v>
      </c>
      <c r="D17" t="s">
        <v>551</v>
      </c>
      <c r="E17" t="s">
        <v>552</v>
      </c>
      <c r="F17" t="s">
        <v>553</v>
      </c>
      <c r="G17" t="s">
        <v>554</v>
      </c>
      <c r="H17" t="s">
        <v>555</v>
      </c>
      <c r="I17" t="s">
        <v>556</v>
      </c>
      <c r="J17" t="s">
        <v>557</v>
      </c>
      <c r="K17" t="s">
        <v>558</v>
      </c>
      <c r="L17" t="s">
        <v>559</v>
      </c>
      <c r="M17" t="s">
        <v>560</v>
      </c>
      <c r="N17" t="s">
        <v>561</v>
      </c>
      <c r="O17" t="s">
        <v>562</v>
      </c>
      <c r="P17" t="s">
        <v>563</v>
      </c>
      <c r="Q17" t="s">
        <v>564</v>
      </c>
      <c r="R17" t="s">
        <v>565</v>
      </c>
      <c r="S17" t="s">
        <v>566</v>
      </c>
      <c r="T17" t="s">
        <v>567</v>
      </c>
      <c r="U17" t="s">
        <v>568</v>
      </c>
      <c r="V17" t="s">
        <v>569</v>
      </c>
      <c r="W17" t="s">
        <v>570</v>
      </c>
      <c r="X17" t="s">
        <v>571</v>
      </c>
      <c r="Y17" t="s">
        <v>572</v>
      </c>
      <c r="Z17" t="s">
        <v>573</v>
      </c>
      <c r="AA17" t="s">
        <v>574</v>
      </c>
      <c r="AB17" t="s">
        <v>575</v>
      </c>
      <c r="AC17" t="s">
        <v>576</v>
      </c>
      <c r="AD17" t="s">
        <v>568</v>
      </c>
      <c r="AE17" t="s">
        <v>577</v>
      </c>
      <c r="AF17" t="s">
        <v>578</v>
      </c>
      <c r="AG17" t="s">
        <v>579</v>
      </c>
      <c r="AH17" t="s">
        <v>580</v>
      </c>
      <c r="AI17" t="s">
        <v>581</v>
      </c>
      <c r="AJ17" t="s">
        <v>582</v>
      </c>
      <c r="AK17" t="s">
        <v>583</v>
      </c>
      <c r="AL17" t="s">
        <v>584</v>
      </c>
      <c r="AM17" t="s">
        <v>568</v>
      </c>
      <c r="AN17" t="s">
        <v>585</v>
      </c>
      <c r="AO17" t="s">
        <v>586</v>
      </c>
      <c r="AP17" t="s">
        <v>587</v>
      </c>
      <c r="AQ17" t="s">
        <v>588</v>
      </c>
      <c r="AR17" t="s">
        <v>589</v>
      </c>
      <c r="AS17" t="s">
        <v>590</v>
      </c>
      <c r="AT17" t="s">
        <v>591</v>
      </c>
      <c r="AU17" t="s">
        <v>592</v>
      </c>
      <c r="AV17" t="s">
        <v>568</v>
      </c>
      <c r="AW17" t="s">
        <v>593</v>
      </c>
      <c r="AX17" t="s">
        <v>594</v>
      </c>
      <c r="AY17" t="s">
        <v>595</v>
      </c>
      <c r="AZ17" t="s">
        <v>596</v>
      </c>
      <c r="BA17" t="s">
        <v>597</v>
      </c>
      <c r="BB17" t="s">
        <v>598</v>
      </c>
      <c r="BC17" t="s">
        <v>599</v>
      </c>
      <c r="BD17" t="s">
        <v>600</v>
      </c>
      <c r="BE17" t="s">
        <v>568</v>
      </c>
    </row>
    <row r="18" spans="2:57" x14ac:dyDescent="0.25">
      <c r="C18" t="s">
        <v>278</v>
      </c>
      <c r="D18" t="s">
        <v>601</v>
      </c>
      <c r="E18" t="s">
        <v>602</v>
      </c>
      <c r="F18" t="s">
        <v>603</v>
      </c>
      <c r="G18" t="s">
        <v>604</v>
      </c>
      <c r="H18" t="s">
        <v>605</v>
      </c>
      <c r="I18" t="s">
        <v>606</v>
      </c>
      <c r="J18" t="s">
        <v>607</v>
      </c>
      <c r="K18" t="s">
        <v>608</v>
      </c>
      <c r="L18" t="s">
        <v>609</v>
      </c>
      <c r="M18" t="s">
        <v>610</v>
      </c>
      <c r="N18" t="s">
        <v>611</v>
      </c>
      <c r="O18" t="s">
        <v>612</v>
      </c>
      <c r="P18" t="s">
        <v>613</v>
      </c>
      <c r="Q18" t="s">
        <v>568</v>
      </c>
      <c r="R18" t="s">
        <v>568</v>
      </c>
      <c r="S18" t="s">
        <v>568</v>
      </c>
      <c r="T18" t="s">
        <v>568</v>
      </c>
      <c r="U18" t="s">
        <v>568</v>
      </c>
      <c r="V18" t="s">
        <v>614</v>
      </c>
      <c r="W18" t="s">
        <v>615</v>
      </c>
      <c r="X18" t="s">
        <v>616</v>
      </c>
      <c r="Y18" t="s">
        <v>617</v>
      </c>
      <c r="Z18" t="s">
        <v>568</v>
      </c>
      <c r="AA18" t="s">
        <v>568</v>
      </c>
      <c r="AB18" t="s">
        <v>568</v>
      </c>
      <c r="AC18" t="s">
        <v>568</v>
      </c>
      <c r="AD18" t="s">
        <v>568</v>
      </c>
      <c r="AE18" t="s">
        <v>618</v>
      </c>
      <c r="AF18" t="s">
        <v>619</v>
      </c>
      <c r="AG18" t="s">
        <v>620</v>
      </c>
      <c r="AH18" t="s">
        <v>621</v>
      </c>
      <c r="AI18" t="s">
        <v>568</v>
      </c>
      <c r="AJ18" t="s">
        <v>568</v>
      </c>
      <c r="AK18" t="s">
        <v>568</v>
      </c>
      <c r="AL18" t="s">
        <v>568</v>
      </c>
      <c r="AM18" t="s">
        <v>568</v>
      </c>
      <c r="AN18" t="s">
        <v>622</v>
      </c>
      <c r="AO18" t="s">
        <v>623</v>
      </c>
      <c r="AP18" t="s">
        <v>624</v>
      </c>
      <c r="AQ18" t="s">
        <v>625</v>
      </c>
      <c r="AR18" t="s">
        <v>568</v>
      </c>
      <c r="AS18" t="s">
        <v>568</v>
      </c>
      <c r="AT18" t="s">
        <v>568</v>
      </c>
      <c r="AU18" t="s">
        <v>568</v>
      </c>
      <c r="AV18" t="s">
        <v>568</v>
      </c>
      <c r="AW18" t="s">
        <v>626</v>
      </c>
      <c r="AX18" t="s">
        <v>627</v>
      </c>
      <c r="AY18" t="s">
        <v>628</v>
      </c>
      <c r="AZ18" t="s">
        <v>629</v>
      </c>
      <c r="BA18" t="s">
        <v>568</v>
      </c>
      <c r="BB18" t="s">
        <v>568</v>
      </c>
      <c r="BC18" t="s">
        <v>568</v>
      </c>
      <c r="BD18" t="s">
        <v>568</v>
      </c>
      <c r="BE18" t="s">
        <v>568</v>
      </c>
    </row>
    <row r="19" spans="2:57" x14ac:dyDescent="0.25">
      <c r="C19" t="s">
        <v>388</v>
      </c>
      <c r="D19" t="s">
        <v>630</v>
      </c>
      <c r="E19" t="s">
        <v>631</v>
      </c>
      <c r="F19" t="s">
        <v>632</v>
      </c>
      <c r="G19" t="s">
        <v>633</v>
      </c>
      <c r="H19" t="s">
        <v>634</v>
      </c>
      <c r="I19" t="s">
        <v>635</v>
      </c>
      <c r="J19" t="s">
        <v>636</v>
      </c>
      <c r="K19" t="s">
        <v>637</v>
      </c>
      <c r="L19" t="s">
        <v>638</v>
      </c>
      <c r="M19" t="s">
        <v>639</v>
      </c>
      <c r="N19" t="s">
        <v>640</v>
      </c>
      <c r="O19" t="s">
        <v>641</v>
      </c>
      <c r="P19" t="s">
        <v>642</v>
      </c>
      <c r="Q19" t="s">
        <v>643</v>
      </c>
      <c r="R19" t="s">
        <v>644</v>
      </c>
      <c r="S19" t="s">
        <v>645</v>
      </c>
      <c r="T19" t="s">
        <v>646</v>
      </c>
      <c r="U19" t="s">
        <v>568</v>
      </c>
      <c r="V19" t="s">
        <v>647</v>
      </c>
      <c r="W19" t="s">
        <v>648</v>
      </c>
      <c r="X19" t="s">
        <v>649</v>
      </c>
      <c r="Y19" t="s">
        <v>650</v>
      </c>
      <c r="Z19" t="s">
        <v>651</v>
      </c>
      <c r="AA19" t="s">
        <v>652</v>
      </c>
      <c r="AB19" t="s">
        <v>653</v>
      </c>
      <c r="AC19" t="s">
        <v>654</v>
      </c>
      <c r="AD19" t="s">
        <v>568</v>
      </c>
      <c r="AE19" t="s">
        <v>655</v>
      </c>
      <c r="AF19" t="s">
        <v>656</v>
      </c>
      <c r="AG19" t="s">
        <v>657</v>
      </c>
      <c r="AH19" t="s">
        <v>658</v>
      </c>
      <c r="AI19" t="s">
        <v>659</v>
      </c>
      <c r="AJ19" t="s">
        <v>660</v>
      </c>
      <c r="AK19" t="s">
        <v>661</v>
      </c>
      <c r="AL19" t="s">
        <v>662</v>
      </c>
      <c r="AM19" t="s">
        <v>568</v>
      </c>
      <c r="AN19" t="s">
        <v>663</v>
      </c>
      <c r="AO19" t="s">
        <v>664</v>
      </c>
      <c r="AP19" t="s">
        <v>665</v>
      </c>
      <c r="AQ19" t="s">
        <v>666</v>
      </c>
      <c r="AR19" t="s">
        <v>667</v>
      </c>
      <c r="AS19" t="s">
        <v>668</v>
      </c>
      <c r="AT19" t="s">
        <v>669</v>
      </c>
      <c r="AU19" t="s">
        <v>670</v>
      </c>
      <c r="AV19" t="s">
        <v>568</v>
      </c>
      <c r="AW19" t="s">
        <v>671</v>
      </c>
      <c r="AX19" t="s">
        <v>672</v>
      </c>
      <c r="AY19" t="s">
        <v>673</v>
      </c>
      <c r="AZ19" t="s">
        <v>674</v>
      </c>
      <c r="BA19" t="s">
        <v>675</v>
      </c>
      <c r="BB19" t="s">
        <v>676</v>
      </c>
      <c r="BC19" t="s">
        <v>677</v>
      </c>
      <c r="BD19" t="s">
        <v>678</v>
      </c>
      <c r="BE19" t="s">
        <v>568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E29"/>
  <sheetViews>
    <sheetView workbookViewId="0">
      <selection activeCell="B5" sqref="B5"/>
    </sheetView>
  </sheetViews>
  <sheetFormatPr defaultColWidth="11.42578125" defaultRowHeight="15" x14ac:dyDescent="0.25"/>
  <sheetData>
    <row r="2" spans="2:57" x14ac:dyDescent="0.25">
      <c r="B2" t="s">
        <v>1</v>
      </c>
      <c r="C2" t="s">
        <v>4</v>
      </c>
    </row>
    <row r="3" spans="2:57" x14ac:dyDescent="0.25">
      <c r="B3" t="s">
        <v>2</v>
      </c>
      <c r="C3" t="s">
        <v>7</v>
      </c>
    </row>
    <row r="4" spans="2:57" x14ac:dyDescent="0.25">
      <c r="B4" t="s">
        <v>3</v>
      </c>
      <c r="C4" t="s">
        <v>8</v>
      </c>
    </row>
    <row r="5" spans="2:57" x14ac:dyDescent="0.25">
      <c r="B5" s="3" t="str">
        <f>HYPERLINK("[NZAu_Publiclaunch_20231116.xlsx]'TOC'!A1","(Click to return to TOC)")</f>
        <v>(Click to return to TOC)</v>
      </c>
    </row>
    <row r="7" spans="2:57" x14ac:dyDescent="0.25">
      <c r="D7" t="s">
        <v>152</v>
      </c>
      <c r="M7" t="s">
        <v>153</v>
      </c>
      <c r="V7" t="s">
        <v>154</v>
      </c>
      <c r="AE7" t="s">
        <v>155</v>
      </c>
      <c r="AN7" t="s">
        <v>156</v>
      </c>
      <c r="AW7" t="s">
        <v>679</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167</v>
      </c>
      <c r="C9" t="s">
        <v>680</v>
      </c>
      <c r="D9" t="s">
        <v>681</v>
      </c>
      <c r="E9" t="s">
        <v>682</v>
      </c>
      <c r="F9" t="s">
        <v>683</v>
      </c>
      <c r="G9" t="s">
        <v>684</v>
      </c>
      <c r="H9" t="s">
        <v>685</v>
      </c>
      <c r="I9" t="s">
        <v>686</v>
      </c>
      <c r="J9" t="s">
        <v>687</v>
      </c>
      <c r="K9" t="s">
        <v>688</v>
      </c>
      <c r="L9" t="s">
        <v>689</v>
      </c>
      <c r="M9" t="s">
        <v>690</v>
      </c>
      <c r="N9" t="s">
        <v>691</v>
      </c>
      <c r="O9" t="s">
        <v>692</v>
      </c>
      <c r="P9" t="s">
        <v>693</v>
      </c>
      <c r="Q9" t="s">
        <v>694</v>
      </c>
      <c r="R9" t="s">
        <v>695</v>
      </c>
      <c r="S9" t="s">
        <v>696</v>
      </c>
      <c r="T9" t="s">
        <v>697</v>
      </c>
      <c r="U9" t="s">
        <v>698</v>
      </c>
      <c r="V9" t="s">
        <v>699</v>
      </c>
      <c r="W9" t="s">
        <v>700</v>
      </c>
      <c r="X9" t="s">
        <v>701</v>
      </c>
      <c r="Y9" t="s">
        <v>702</v>
      </c>
      <c r="Z9" t="s">
        <v>703</v>
      </c>
      <c r="AA9" t="s">
        <v>704</v>
      </c>
      <c r="AB9" t="s">
        <v>705</v>
      </c>
      <c r="AC9" t="s">
        <v>706</v>
      </c>
      <c r="AD9" t="s">
        <v>707</v>
      </c>
      <c r="AE9" t="s">
        <v>708</v>
      </c>
      <c r="AF9" t="s">
        <v>709</v>
      </c>
      <c r="AG9" t="s">
        <v>710</v>
      </c>
      <c r="AH9" t="s">
        <v>711</v>
      </c>
      <c r="AI9" t="s">
        <v>712</v>
      </c>
      <c r="AJ9" t="s">
        <v>713</v>
      </c>
      <c r="AK9" t="s">
        <v>714</v>
      </c>
      <c r="AL9" t="s">
        <v>715</v>
      </c>
      <c r="AM9" t="s">
        <v>716</v>
      </c>
      <c r="AN9" t="s">
        <v>717</v>
      </c>
      <c r="AO9" t="s">
        <v>718</v>
      </c>
      <c r="AP9" t="s">
        <v>719</v>
      </c>
      <c r="AQ9" t="s">
        <v>720</v>
      </c>
      <c r="AR9" t="s">
        <v>721</v>
      </c>
      <c r="AS9" t="s">
        <v>722</v>
      </c>
      <c r="AT9" t="s">
        <v>723</v>
      </c>
      <c r="AU9" t="s">
        <v>724</v>
      </c>
      <c r="AV9" t="s">
        <v>725</v>
      </c>
      <c r="AW9" t="s">
        <v>726</v>
      </c>
      <c r="AX9" t="s">
        <v>727</v>
      </c>
      <c r="AY9" t="s">
        <v>728</v>
      </c>
      <c r="AZ9" t="s">
        <v>729</v>
      </c>
      <c r="BA9" t="s">
        <v>730</v>
      </c>
      <c r="BB9" t="s">
        <v>731</v>
      </c>
      <c r="BC9" t="s">
        <v>732</v>
      </c>
      <c r="BD9" t="s">
        <v>733</v>
      </c>
      <c r="BE9" t="s">
        <v>734</v>
      </c>
    </row>
    <row r="10" spans="2:57" x14ac:dyDescent="0.25">
      <c r="C10" t="s">
        <v>735</v>
      </c>
      <c r="D10" t="s">
        <v>736</v>
      </c>
      <c r="E10" t="s">
        <v>737</v>
      </c>
      <c r="F10" t="s">
        <v>738</v>
      </c>
      <c r="G10" t="s">
        <v>739</v>
      </c>
      <c r="H10" t="s">
        <v>740</v>
      </c>
      <c r="I10" t="s">
        <v>741</v>
      </c>
      <c r="J10" t="s">
        <v>742</v>
      </c>
      <c r="K10" t="s">
        <v>743</v>
      </c>
      <c r="L10" t="s">
        <v>744</v>
      </c>
      <c r="M10" t="s">
        <v>745</v>
      </c>
      <c r="N10" t="s">
        <v>746</v>
      </c>
      <c r="O10" t="s">
        <v>747</v>
      </c>
      <c r="P10" t="s">
        <v>748</v>
      </c>
      <c r="Q10" t="s">
        <v>749</v>
      </c>
      <c r="R10" t="s">
        <v>750</v>
      </c>
      <c r="S10" t="s">
        <v>751</v>
      </c>
      <c r="T10" t="s">
        <v>752</v>
      </c>
      <c r="U10" t="s">
        <v>753</v>
      </c>
      <c r="V10" t="s">
        <v>754</v>
      </c>
      <c r="W10" t="s">
        <v>755</v>
      </c>
      <c r="X10" t="s">
        <v>756</v>
      </c>
      <c r="Y10" t="s">
        <v>757</v>
      </c>
      <c r="Z10" t="s">
        <v>758</v>
      </c>
      <c r="AA10" t="s">
        <v>759</v>
      </c>
      <c r="AB10" t="s">
        <v>760</v>
      </c>
      <c r="AC10" t="s">
        <v>761</v>
      </c>
      <c r="AD10" t="s">
        <v>762</v>
      </c>
      <c r="AE10" t="s">
        <v>763</v>
      </c>
      <c r="AF10" t="s">
        <v>764</v>
      </c>
      <c r="AG10" t="s">
        <v>765</v>
      </c>
      <c r="AH10" t="s">
        <v>766</v>
      </c>
      <c r="AI10" t="s">
        <v>767</v>
      </c>
      <c r="AJ10" t="s">
        <v>768</v>
      </c>
      <c r="AK10" t="s">
        <v>769</v>
      </c>
      <c r="AL10" t="s">
        <v>770</v>
      </c>
      <c r="AM10" t="s">
        <v>771</v>
      </c>
      <c r="AN10" t="s">
        <v>772</v>
      </c>
      <c r="AO10" t="s">
        <v>773</v>
      </c>
      <c r="AP10" t="s">
        <v>774</v>
      </c>
      <c r="AQ10" t="s">
        <v>775</v>
      </c>
      <c r="AR10" t="s">
        <v>776</v>
      </c>
      <c r="AS10" t="s">
        <v>777</v>
      </c>
      <c r="AT10" t="s">
        <v>778</v>
      </c>
      <c r="AU10" t="s">
        <v>779</v>
      </c>
      <c r="AV10" t="s">
        <v>780</v>
      </c>
      <c r="AW10" t="s">
        <v>781</v>
      </c>
      <c r="AX10" t="s">
        <v>782</v>
      </c>
      <c r="AY10" t="s">
        <v>783</v>
      </c>
      <c r="AZ10" t="s">
        <v>784</v>
      </c>
      <c r="BA10" t="s">
        <v>785</v>
      </c>
      <c r="BB10" t="s">
        <v>786</v>
      </c>
      <c r="BC10" t="s">
        <v>787</v>
      </c>
      <c r="BD10" t="s">
        <v>788</v>
      </c>
      <c r="BE10" t="s">
        <v>789</v>
      </c>
    </row>
    <row r="11" spans="2:57" x14ac:dyDescent="0.25">
      <c r="C11" t="s">
        <v>790</v>
      </c>
      <c r="D11" t="s">
        <v>568</v>
      </c>
      <c r="E11" t="s">
        <v>568</v>
      </c>
      <c r="F11" t="s">
        <v>791</v>
      </c>
      <c r="G11" t="s">
        <v>792</v>
      </c>
      <c r="H11" t="s">
        <v>793</v>
      </c>
      <c r="I11" t="s">
        <v>794</v>
      </c>
      <c r="J11" t="s">
        <v>795</v>
      </c>
      <c r="K11" t="s">
        <v>796</v>
      </c>
      <c r="L11" t="s">
        <v>797</v>
      </c>
      <c r="M11" t="s">
        <v>568</v>
      </c>
      <c r="N11" t="s">
        <v>568</v>
      </c>
      <c r="O11" t="s">
        <v>798</v>
      </c>
      <c r="P11" t="s">
        <v>799</v>
      </c>
      <c r="Q11" t="s">
        <v>800</v>
      </c>
      <c r="R11" t="s">
        <v>801</v>
      </c>
      <c r="S11" t="s">
        <v>802</v>
      </c>
      <c r="T11" t="s">
        <v>803</v>
      </c>
      <c r="U11" t="s">
        <v>804</v>
      </c>
      <c r="V11" t="s">
        <v>568</v>
      </c>
      <c r="W11" t="s">
        <v>568</v>
      </c>
      <c r="X11" t="s">
        <v>805</v>
      </c>
      <c r="Y11" t="s">
        <v>806</v>
      </c>
      <c r="Z11" t="s">
        <v>807</v>
      </c>
      <c r="AA11" t="s">
        <v>808</v>
      </c>
      <c r="AB11" t="s">
        <v>809</v>
      </c>
      <c r="AC11" t="s">
        <v>810</v>
      </c>
      <c r="AD11" t="s">
        <v>811</v>
      </c>
      <c r="AE11" t="s">
        <v>568</v>
      </c>
      <c r="AF11" t="s">
        <v>568</v>
      </c>
      <c r="AG11" t="s">
        <v>812</v>
      </c>
      <c r="AH11" t="s">
        <v>813</v>
      </c>
      <c r="AI11" t="s">
        <v>814</v>
      </c>
      <c r="AJ11" t="s">
        <v>815</v>
      </c>
      <c r="AK11" t="s">
        <v>816</v>
      </c>
      <c r="AL11" t="s">
        <v>817</v>
      </c>
      <c r="AM11" t="s">
        <v>818</v>
      </c>
      <c r="AN11" t="s">
        <v>568</v>
      </c>
      <c r="AO11" t="s">
        <v>568</v>
      </c>
      <c r="AP11" t="s">
        <v>819</v>
      </c>
      <c r="AQ11" t="s">
        <v>820</v>
      </c>
      <c r="AR11" t="s">
        <v>821</v>
      </c>
      <c r="AS11" t="s">
        <v>822</v>
      </c>
      <c r="AT11" t="s">
        <v>823</v>
      </c>
      <c r="AU11" t="s">
        <v>824</v>
      </c>
      <c r="AV11" t="s">
        <v>825</v>
      </c>
      <c r="AW11" t="s">
        <v>568</v>
      </c>
      <c r="AX11" t="s">
        <v>568</v>
      </c>
      <c r="AY11" t="s">
        <v>826</v>
      </c>
      <c r="AZ11" t="s">
        <v>827</v>
      </c>
      <c r="BA11" t="s">
        <v>828</v>
      </c>
      <c r="BB11" t="s">
        <v>829</v>
      </c>
      <c r="BC11" t="s">
        <v>830</v>
      </c>
      <c r="BD11" t="s">
        <v>831</v>
      </c>
      <c r="BE11" t="s">
        <v>832</v>
      </c>
    </row>
    <row r="12" spans="2:57" x14ac:dyDescent="0.25">
      <c r="C12" t="s">
        <v>833</v>
      </c>
      <c r="D12" t="s">
        <v>834</v>
      </c>
      <c r="E12" t="s">
        <v>835</v>
      </c>
      <c r="F12" t="s">
        <v>836</v>
      </c>
      <c r="G12" t="s">
        <v>837</v>
      </c>
      <c r="H12" t="s">
        <v>838</v>
      </c>
      <c r="I12" t="s">
        <v>839</v>
      </c>
      <c r="J12" t="s">
        <v>840</v>
      </c>
      <c r="K12" t="s">
        <v>841</v>
      </c>
      <c r="L12" t="s">
        <v>842</v>
      </c>
      <c r="M12" t="s">
        <v>843</v>
      </c>
      <c r="N12" t="s">
        <v>844</v>
      </c>
      <c r="O12" t="s">
        <v>845</v>
      </c>
      <c r="P12" t="s">
        <v>846</v>
      </c>
      <c r="Q12" t="s">
        <v>847</v>
      </c>
      <c r="R12" t="s">
        <v>848</v>
      </c>
      <c r="S12" t="s">
        <v>849</v>
      </c>
      <c r="T12" t="s">
        <v>850</v>
      </c>
      <c r="U12" t="s">
        <v>851</v>
      </c>
      <c r="V12" t="s">
        <v>852</v>
      </c>
      <c r="W12" t="s">
        <v>853</v>
      </c>
      <c r="X12" t="s">
        <v>854</v>
      </c>
      <c r="Y12" t="s">
        <v>855</v>
      </c>
      <c r="Z12" t="s">
        <v>856</v>
      </c>
      <c r="AA12" t="s">
        <v>857</v>
      </c>
      <c r="AB12" t="s">
        <v>858</v>
      </c>
      <c r="AC12" t="s">
        <v>859</v>
      </c>
      <c r="AD12" t="s">
        <v>860</v>
      </c>
      <c r="AE12" t="s">
        <v>861</v>
      </c>
      <c r="AF12" t="s">
        <v>862</v>
      </c>
      <c r="AG12" t="s">
        <v>863</v>
      </c>
      <c r="AH12" t="s">
        <v>864</v>
      </c>
      <c r="AI12" t="s">
        <v>865</v>
      </c>
      <c r="AJ12" t="s">
        <v>866</v>
      </c>
      <c r="AK12" t="s">
        <v>867</v>
      </c>
      <c r="AL12" t="s">
        <v>868</v>
      </c>
      <c r="AM12" t="s">
        <v>869</v>
      </c>
      <c r="AN12" t="s">
        <v>870</v>
      </c>
      <c r="AO12" t="s">
        <v>871</v>
      </c>
      <c r="AP12" t="s">
        <v>872</v>
      </c>
      <c r="AQ12" t="s">
        <v>873</v>
      </c>
      <c r="AR12" t="s">
        <v>874</v>
      </c>
      <c r="AS12" t="s">
        <v>875</v>
      </c>
      <c r="AT12" t="s">
        <v>876</v>
      </c>
      <c r="AU12" t="s">
        <v>877</v>
      </c>
      <c r="AV12" t="s">
        <v>878</v>
      </c>
      <c r="AW12" t="s">
        <v>879</v>
      </c>
      <c r="AX12" t="s">
        <v>880</v>
      </c>
      <c r="AY12" t="s">
        <v>881</v>
      </c>
      <c r="AZ12" t="s">
        <v>882</v>
      </c>
      <c r="BA12" t="s">
        <v>883</v>
      </c>
      <c r="BB12" t="s">
        <v>884</v>
      </c>
      <c r="BC12" t="s">
        <v>885</v>
      </c>
      <c r="BD12" t="s">
        <v>886</v>
      </c>
      <c r="BE12" t="s">
        <v>887</v>
      </c>
    </row>
    <row r="13" spans="2:57" x14ac:dyDescent="0.25">
      <c r="C13" t="s">
        <v>888</v>
      </c>
      <c r="D13" t="s">
        <v>889</v>
      </c>
      <c r="E13" t="s">
        <v>890</v>
      </c>
      <c r="F13" t="s">
        <v>891</v>
      </c>
      <c r="G13" t="s">
        <v>892</v>
      </c>
      <c r="H13" t="s">
        <v>893</v>
      </c>
      <c r="I13" t="s">
        <v>894</v>
      </c>
      <c r="J13" t="s">
        <v>895</v>
      </c>
      <c r="K13" t="s">
        <v>896</v>
      </c>
      <c r="L13" t="s">
        <v>897</v>
      </c>
      <c r="M13" t="s">
        <v>898</v>
      </c>
      <c r="N13" t="s">
        <v>899</v>
      </c>
      <c r="O13" t="s">
        <v>900</v>
      </c>
      <c r="P13" t="s">
        <v>901</v>
      </c>
      <c r="Q13" t="s">
        <v>902</v>
      </c>
      <c r="R13" t="s">
        <v>903</v>
      </c>
      <c r="S13" t="s">
        <v>904</v>
      </c>
      <c r="T13" t="s">
        <v>905</v>
      </c>
      <c r="U13" t="s">
        <v>906</v>
      </c>
      <c r="V13" t="s">
        <v>907</v>
      </c>
      <c r="W13" t="s">
        <v>908</v>
      </c>
      <c r="X13" t="s">
        <v>909</v>
      </c>
      <c r="Y13" t="s">
        <v>910</v>
      </c>
      <c r="Z13" t="s">
        <v>911</v>
      </c>
      <c r="AA13" t="s">
        <v>912</v>
      </c>
      <c r="AB13" t="s">
        <v>913</v>
      </c>
      <c r="AC13" t="s">
        <v>914</v>
      </c>
      <c r="AD13" t="s">
        <v>915</v>
      </c>
      <c r="AE13" t="s">
        <v>916</v>
      </c>
      <c r="AF13" t="s">
        <v>917</v>
      </c>
      <c r="AG13" t="s">
        <v>918</v>
      </c>
      <c r="AH13" t="s">
        <v>919</v>
      </c>
      <c r="AI13" t="s">
        <v>920</v>
      </c>
      <c r="AJ13" t="s">
        <v>921</v>
      </c>
      <c r="AK13" t="s">
        <v>922</v>
      </c>
      <c r="AL13" t="s">
        <v>923</v>
      </c>
      <c r="AM13" t="s">
        <v>924</v>
      </c>
      <c r="AN13" t="s">
        <v>925</v>
      </c>
      <c r="AO13" t="s">
        <v>926</v>
      </c>
      <c r="AP13" t="s">
        <v>927</v>
      </c>
      <c r="AQ13" t="s">
        <v>928</v>
      </c>
      <c r="AR13" t="s">
        <v>929</v>
      </c>
      <c r="AS13" t="s">
        <v>930</v>
      </c>
      <c r="AT13" t="s">
        <v>931</v>
      </c>
      <c r="AU13" t="s">
        <v>932</v>
      </c>
      <c r="AV13" t="s">
        <v>933</v>
      </c>
      <c r="AW13" t="s">
        <v>934</v>
      </c>
      <c r="AX13" t="s">
        <v>935</v>
      </c>
      <c r="AY13" t="s">
        <v>936</v>
      </c>
      <c r="AZ13" t="s">
        <v>937</v>
      </c>
      <c r="BA13" t="s">
        <v>938</v>
      </c>
      <c r="BB13" t="s">
        <v>939</v>
      </c>
      <c r="BC13" t="s">
        <v>940</v>
      </c>
      <c r="BD13" t="s">
        <v>941</v>
      </c>
      <c r="BE13" t="s">
        <v>942</v>
      </c>
    </row>
    <row r="14" spans="2:57" x14ac:dyDescent="0.25">
      <c r="C14" t="s">
        <v>223</v>
      </c>
      <c r="D14" t="s">
        <v>943</v>
      </c>
      <c r="E14" t="s">
        <v>944</v>
      </c>
      <c r="F14" t="s">
        <v>945</v>
      </c>
      <c r="G14" t="s">
        <v>946</v>
      </c>
      <c r="H14" t="s">
        <v>947</v>
      </c>
      <c r="I14" t="s">
        <v>948</v>
      </c>
      <c r="J14" t="s">
        <v>949</v>
      </c>
      <c r="K14" t="s">
        <v>950</v>
      </c>
      <c r="L14" t="s">
        <v>951</v>
      </c>
      <c r="M14" t="s">
        <v>952</v>
      </c>
      <c r="N14" t="s">
        <v>953</v>
      </c>
      <c r="O14" t="s">
        <v>954</v>
      </c>
      <c r="P14" t="s">
        <v>955</v>
      </c>
      <c r="Q14" t="s">
        <v>956</v>
      </c>
      <c r="R14" t="s">
        <v>957</v>
      </c>
      <c r="S14" t="s">
        <v>958</v>
      </c>
      <c r="T14" t="s">
        <v>959</v>
      </c>
      <c r="U14" t="s">
        <v>960</v>
      </c>
      <c r="V14" t="s">
        <v>961</v>
      </c>
      <c r="W14" t="s">
        <v>962</v>
      </c>
      <c r="X14" t="s">
        <v>963</v>
      </c>
      <c r="Y14" t="s">
        <v>964</v>
      </c>
      <c r="Z14" t="s">
        <v>965</v>
      </c>
      <c r="AA14" t="s">
        <v>966</v>
      </c>
      <c r="AB14" t="s">
        <v>967</v>
      </c>
      <c r="AC14" t="s">
        <v>968</v>
      </c>
      <c r="AD14" t="s">
        <v>568</v>
      </c>
      <c r="AE14" t="s">
        <v>969</v>
      </c>
      <c r="AF14" t="s">
        <v>970</v>
      </c>
      <c r="AG14" t="s">
        <v>971</v>
      </c>
      <c r="AH14" t="s">
        <v>972</v>
      </c>
      <c r="AI14" t="s">
        <v>973</v>
      </c>
      <c r="AJ14" t="s">
        <v>974</v>
      </c>
      <c r="AK14" t="s">
        <v>975</v>
      </c>
      <c r="AL14" t="s">
        <v>976</v>
      </c>
      <c r="AM14" t="s">
        <v>977</v>
      </c>
      <c r="AN14" t="s">
        <v>978</v>
      </c>
      <c r="AO14" t="s">
        <v>979</v>
      </c>
      <c r="AP14" t="s">
        <v>980</v>
      </c>
      <c r="AQ14" t="s">
        <v>981</v>
      </c>
      <c r="AR14" t="s">
        <v>982</v>
      </c>
      <c r="AS14" t="s">
        <v>983</v>
      </c>
      <c r="AT14" t="s">
        <v>984</v>
      </c>
      <c r="AU14" t="s">
        <v>985</v>
      </c>
      <c r="AV14" t="s">
        <v>986</v>
      </c>
      <c r="AW14" t="s">
        <v>987</v>
      </c>
      <c r="AX14" t="s">
        <v>988</v>
      </c>
      <c r="AY14" t="s">
        <v>989</v>
      </c>
      <c r="AZ14" t="s">
        <v>990</v>
      </c>
      <c r="BA14" t="s">
        <v>991</v>
      </c>
      <c r="BB14" t="s">
        <v>992</v>
      </c>
      <c r="BC14" t="s">
        <v>993</v>
      </c>
      <c r="BD14" t="s">
        <v>994</v>
      </c>
      <c r="BE14" t="s">
        <v>995</v>
      </c>
    </row>
    <row r="15" spans="2:57" x14ac:dyDescent="0.25">
      <c r="C15" t="s">
        <v>996</v>
      </c>
      <c r="D15" t="s">
        <v>997</v>
      </c>
      <c r="E15" t="s">
        <v>998</v>
      </c>
      <c r="F15" t="s">
        <v>999</v>
      </c>
      <c r="G15" t="s">
        <v>1000</v>
      </c>
      <c r="H15" t="s">
        <v>1001</v>
      </c>
      <c r="I15" t="s">
        <v>1002</v>
      </c>
      <c r="J15" t="s">
        <v>1003</v>
      </c>
      <c r="K15" t="s">
        <v>1004</v>
      </c>
      <c r="L15" t="s">
        <v>1005</v>
      </c>
      <c r="M15" t="s">
        <v>1006</v>
      </c>
      <c r="N15" t="s">
        <v>1007</v>
      </c>
      <c r="O15" t="s">
        <v>1008</v>
      </c>
      <c r="P15" t="s">
        <v>1009</v>
      </c>
      <c r="Q15" t="s">
        <v>1010</v>
      </c>
      <c r="R15" t="s">
        <v>1011</v>
      </c>
      <c r="S15" t="s">
        <v>1012</v>
      </c>
      <c r="T15" t="s">
        <v>1013</v>
      </c>
      <c r="U15" t="s">
        <v>1014</v>
      </c>
      <c r="V15" t="s">
        <v>1015</v>
      </c>
      <c r="W15" t="s">
        <v>1016</v>
      </c>
      <c r="X15" t="s">
        <v>1017</v>
      </c>
      <c r="Y15" t="s">
        <v>1018</v>
      </c>
      <c r="Z15" t="s">
        <v>1019</v>
      </c>
      <c r="AA15" t="s">
        <v>1020</v>
      </c>
      <c r="AB15" t="s">
        <v>1021</v>
      </c>
      <c r="AC15" t="s">
        <v>1022</v>
      </c>
      <c r="AD15" t="s">
        <v>1023</v>
      </c>
      <c r="AE15" t="s">
        <v>1024</v>
      </c>
      <c r="AF15" t="s">
        <v>1025</v>
      </c>
      <c r="AG15" t="s">
        <v>1026</v>
      </c>
      <c r="AH15" t="s">
        <v>1027</v>
      </c>
      <c r="AI15" t="s">
        <v>1028</v>
      </c>
      <c r="AJ15" t="s">
        <v>1029</v>
      </c>
      <c r="AK15" t="s">
        <v>1030</v>
      </c>
      <c r="AL15" t="s">
        <v>1031</v>
      </c>
      <c r="AM15" t="s">
        <v>1032</v>
      </c>
      <c r="AN15" t="s">
        <v>1033</v>
      </c>
      <c r="AO15" t="s">
        <v>1034</v>
      </c>
      <c r="AP15" t="s">
        <v>1035</v>
      </c>
      <c r="AQ15" t="s">
        <v>1036</v>
      </c>
      <c r="AR15" t="s">
        <v>1037</v>
      </c>
      <c r="AS15" t="s">
        <v>1038</v>
      </c>
      <c r="AT15" t="s">
        <v>1039</v>
      </c>
      <c r="AU15" t="s">
        <v>1040</v>
      </c>
      <c r="AV15" t="s">
        <v>1041</v>
      </c>
      <c r="AW15" t="s">
        <v>1042</v>
      </c>
      <c r="AX15" t="s">
        <v>1043</v>
      </c>
      <c r="AY15" t="s">
        <v>1044</v>
      </c>
      <c r="AZ15" t="s">
        <v>1045</v>
      </c>
      <c r="BA15" t="s">
        <v>1046</v>
      </c>
      <c r="BB15" t="s">
        <v>1047</v>
      </c>
      <c r="BC15" t="s">
        <v>1048</v>
      </c>
      <c r="BD15" t="s">
        <v>1049</v>
      </c>
      <c r="BE15" t="s">
        <v>1050</v>
      </c>
    </row>
    <row r="16" spans="2:57" x14ac:dyDescent="0.25">
      <c r="C16" t="s">
        <v>1051</v>
      </c>
      <c r="D16" t="s">
        <v>1052</v>
      </c>
      <c r="E16" t="s">
        <v>1053</v>
      </c>
      <c r="F16" t="s">
        <v>1054</v>
      </c>
      <c r="G16" t="s">
        <v>1055</v>
      </c>
      <c r="H16" t="s">
        <v>1056</v>
      </c>
      <c r="I16" t="s">
        <v>1057</v>
      </c>
      <c r="J16" t="s">
        <v>1058</v>
      </c>
      <c r="K16" t="s">
        <v>1059</v>
      </c>
      <c r="L16" t="s">
        <v>1060</v>
      </c>
      <c r="M16" t="s">
        <v>1061</v>
      </c>
      <c r="N16" t="s">
        <v>1062</v>
      </c>
      <c r="O16" t="s">
        <v>1063</v>
      </c>
      <c r="P16" t="s">
        <v>1064</v>
      </c>
      <c r="Q16" t="s">
        <v>1065</v>
      </c>
      <c r="R16" t="s">
        <v>1066</v>
      </c>
      <c r="S16" t="s">
        <v>1067</v>
      </c>
      <c r="T16" t="s">
        <v>1068</v>
      </c>
      <c r="U16" t="s">
        <v>1069</v>
      </c>
      <c r="V16" t="s">
        <v>1070</v>
      </c>
      <c r="W16" t="s">
        <v>1071</v>
      </c>
      <c r="X16" t="s">
        <v>1072</v>
      </c>
      <c r="Y16" t="s">
        <v>1073</v>
      </c>
      <c r="Z16" t="s">
        <v>1074</v>
      </c>
      <c r="AA16" t="s">
        <v>1075</v>
      </c>
      <c r="AB16" t="s">
        <v>568</v>
      </c>
      <c r="AC16" t="s">
        <v>568</v>
      </c>
      <c r="AD16" t="s">
        <v>568</v>
      </c>
      <c r="AE16" t="s">
        <v>1076</v>
      </c>
      <c r="AF16" t="s">
        <v>1077</v>
      </c>
      <c r="AG16" t="s">
        <v>1078</v>
      </c>
      <c r="AH16" t="s">
        <v>1079</v>
      </c>
      <c r="AI16" t="s">
        <v>1080</v>
      </c>
      <c r="AJ16" t="s">
        <v>1081</v>
      </c>
      <c r="AK16" t="s">
        <v>1082</v>
      </c>
      <c r="AL16" t="s">
        <v>1083</v>
      </c>
      <c r="AM16" t="s">
        <v>1084</v>
      </c>
      <c r="AN16" t="s">
        <v>1085</v>
      </c>
      <c r="AO16" t="s">
        <v>1086</v>
      </c>
      <c r="AP16" t="s">
        <v>1087</v>
      </c>
      <c r="AQ16" t="s">
        <v>1088</v>
      </c>
      <c r="AR16" t="s">
        <v>1089</v>
      </c>
      <c r="AS16" t="s">
        <v>1090</v>
      </c>
      <c r="AT16" t="s">
        <v>1091</v>
      </c>
      <c r="AU16" t="s">
        <v>1092</v>
      </c>
      <c r="AV16" t="s">
        <v>1093</v>
      </c>
      <c r="AW16" t="s">
        <v>1094</v>
      </c>
      <c r="AX16" t="s">
        <v>1095</v>
      </c>
      <c r="AY16" t="s">
        <v>1096</v>
      </c>
      <c r="AZ16" t="s">
        <v>1097</v>
      </c>
      <c r="BA16" t="s">
        <v>1098</v>
      </c>
      <c r="BB16" t="s">
        <v>1099</v>
      </c>
      <c r="BC16" t="s">
        <v>1100</v>
      </c>
      <c r="BD16" t="s">
        <v>1101</v>
      </c>
      <c r="BE16" t="s">
        <v>1102</v>
      </c>
    </row>
    <row r="17" spans="2:57" x14ac:dyDescent="0.25">
      <c r="C17" t="s">
        <v>333</v>
      </c>
      <c r="D17" t="s">
        <v>1103</v>
      </c>
      <c r="E17" t="s">
        <v>1104</v>
      </c>
      <c r="F17" t="s">
        <v>1105</v>
      </c>
      <c r="G17" t="s">
        <v>1106</v>
      </c>
      <c r="H17" t="s">
        <v>1107</v>
      </c>
      <c r="I17" t="s">
        <v>1108</v>
      </c>
      <c r="J17" t="s">
        <v>1109</v>
      </c>
      <c r="K17" t="s">
        <v>1110</v>
      </c>
      <c r="L17" t="s">
        <v>1111</v>
      </c>
      <c r="M17" t="s">
        <v>1112</v>
      </c>
      <c r="N17" t="s">
        <v>1113</v>
      </c>
      <c r="O17" t="s">
        <v>1114</v>
      </c>
      <c r="P17" t="s">
        <v>1115</v>
      </c>
      <c r="Q17" t="s">
        <v>1116</v>
      </c>
      <c r="R17" t="s">
        <v>1117</v>
      </c>
      <c r="S17" t="s">
        <v>1118</v>
      </c>
      <c r="T17" t="s">
        <v>1119</v>
      </c>
      <c r="U17" t="s">
        <v>1120</v>
      </c>
      <c r="V17" t="s">
        <v>1121</v>
      </c>
      <c r="W17" t="s">
        <v>1122</v>
      </c>
      <c r="X17" t="s">
        <v>1123</v>
      </c>
      <c r="Y17" t="s">
        <v>1124</v>
      </c>
      <c r="Z17" t="s">
        <v>1125</v>
      </c>
      <c r="AA17" t="s">
        <v>1126</v>
      </c>
      <c r="AB17" t="s">
        <v>1127</v>
      </c>
      <c r="AC17" t="s">
        <v>1128</v>
      </c>
      <c r="AD17" t="s">
        <v>1129</v>
      </c>
      <c r="AE17" t="s">
        <v>1130</v>
      </c>
      <c r="AF17" t="s">
        <v>1131</v>
      </c>
      <c r="AG17" t="s">
        <v>1132</v>
      </c>
      <c r="AH17" t="s">
        <v>1133</v>
      </c>
      <c r="AI17" t="s">
        <v>1134</v>
      </c>
      <c r="AJ17" t="s">
        <v>1135</v>
      </c>
      <c r="AK17" t="s">
        <v>1136</v>
      </c>
      <c r="AL17" t="s">
        <v>1137</v>
      </c>
      <c r="AM17" t="s">
        <v>1138</v>
      </c>
      <c r="AN17" t="s">
        <v>1139</v>
      </c>
      <c r="AO17" t="s">
        <v>1140</v>
      </c>
      <c r="AP17" t="s">
        <v>1141</v>
      </c>
      <c r="AQ17" t="s">
        <v>1142</v>
      </c>
      <c r="AR17" t="s">
        <v>1143</v>
      </c>
      <c r="AS17" t="s">
        <v>1144</v>
      </c>
      <c r="AT17" t="s">
        <v>1145</v>
      </c>
      <c r="AU17" t="s">
        <v>1146</v>
      </c>
      <c r="AV17" t="s">
        <v>1147</v>
      </c>
      <c r="AW17" t="s">
        <v>1148</v>
      </c>
      <c r="AX17" t="s">
        <v>1149</v>
      </c>
      <c r="AY17" t="s">
        <v>1150</v>
      </c>
      <c r="AZ17" t="s">
        <v>1151</v>
      </c>
      <c r="BA17" t="s">
        <v>1152</v>
      </c>
      <c r="BB17" t="s">
        <v>1153</v>
      </c>
      <c r="BC17" t="s">
        <v>1154</v>
      </c>
      <c r="BD17" t="s">
        <v>1155</v>
      </c>
      <c r="BE17" t="s">
        <v>1156</v>
      </c>
    </row>
    <row r="18" spans="2:57" x14ac:dyDescent="0.25">
      <c r="C18" t="s">
        <v>388</v>
      </c>
      <c r="D18" t="s">
        <v>1157</v>
      </c>
      <c r="E18" t="s">
        <v>1158</v>
      </c>
      <c r="F18" t="s">
        <v>1159</v>
      </c>
      <c r="G18" t="s">
        <v>1160</v>
      </c>
      <c r="H18" t="s">
        <v>1161</v>
      </c>
      <c r="I18" t="s">
        <v>1162</v>
      </c>
      <c r="J18" t="s">
        <v>1163</v>
      </c>
      <c r="K18" t="s">
        <v>1164</v>
      </c>
      <c r="L18" t="s">
        <v>1165</v>
      </c>
      <c r="M18" t="s">
        <v>1166</v>
      </c>
      <c r="N18" t="s">
        <v>1167</v>
      </c>
      <c r="O18" t="s">
        <v>1168</v>
      </c>
      <c r="P18" t="s">
        <v>1169</v>
      </c>
      <c r="Q18" t="s">
        <v>1170</v>
      </c>
      <c r="R18" t="s">
        <v>1171</v>
      </c>
      <c r="S18" t="s">
        <v>1172</v>
      </c>
      <c r="T18" t="s">
        <v>1173</v>
      </c>
      <c r="U18" t="s">
        <v>1174</v>
      </c>
      <c r="V18" t="s">
        <v>1175</v>
      </c>
      <c r="W18" t="s">
        <v>1176</v>
      </c>
      <c r="X18" t="s">
        <v>1177</v>
      </c>
      <c r="Y18" t="s">
        <v>1178</v>
      </c>
      <c r="Z18" t="s">
        <v>1179</v>
      </c>
      <c r="AA18" t="s">
        <v>1180</v>
      </c>
      <c r="AB18" t="s">
        <v>1181</v>
      </c>
      <c r="AC18" t="s">
        <v>1182</v>
      </c>
      <c r="AD18" t="s">
        <v>1183</v>
      </c>
      <c r="AE18" t="s">
        <v>1184</v>
      </c>
      <c r="AF18" t="s">
        <v>1185</v>
      </c>
      <c r="AG18" t="s">
        <v>1186</v>
      </c>
      <c r="AH18" t="s">
        <v>1187</v>
      </c>
      <c r="AI18" t="s">
        <v>1188</v>
      </c>
      <c r="AJ18" t="s">
        <v>1189</v>
      </c>
      <c r="AK18" t="s">
        <v>1190</v>
      </c>
      <c r="AL18" t="s">
        <v>1191</v>
      </c>
      <c r="AM18" t="s">
        <v>1192</v>
      </c>
      <c r="AN18" t="s">
        <v>1193</v>
      </c>
      <c r="AO18" t="s">
        <v>1194</v>
      </c>
      <c r="AP18" t="s">
        <v>1195</v>
      </c>
      <c r="AQ18" t="s">
        <v>1196</v>
      </c>
      <c r="AR18" t="s">
        <v>1197</v>
      </c>
      <c r="AS18" t="s">
        <v>1198</v>
      </c>
      <c r="AT18" t="s">
        <v>1199</v>
      </c>
      <c r="AU18" t="s">
        <v>1200</v>
      </c>
      <c r="AV18" t="s">
        <v>1201</v>
      </c>
      <c r="AW18" t="s">
        <v>1202</v>
      </c>
      <c r="AX18" t="s">
        <v>1203</v>
      </c>
      <c r="AY18" t="s">
        <v>1204</v>
      </c>
      <c r="AZ18" t="s">
        <v>1205</v>
      </c>
      <c r="BA18" t="s">
        <v>1206</v>
      </c>
      <c r="BB18" t="s">
        <v>1207</v>
      </c>
      <c r="BC18" t="s">
        <v>1208</v>
      </c>
      <c r="BD18" t="s">
        <v>1209</v>
      </c>
      <c r="BE18" t="s">
        <v>1210</v>
      </c>
    </row>
    <row r="19" spans="2:57" x14ac:dyDescent="0.25">
      <c r="C19" t="s">
        <v>1211</v>
      </c>
      <c r="D19" t="s">
        <v>1212</v>
      </c>
      <c r="E19" t="s">
        <v>1213</v>
      </c>
      <c r="F19" t="s">
        <v>1214</v>
      </c>
      <c r="G19" t="s">
        <v>1215</v>
      </c>
      <c r="H19" t="s">
        <v>1216</v>
      </c>
      <c r="I19" t="s">
        <v>1217</v>
      </c>
      <c r="J19" t="s">
        <v>1218</v>
      </c>
      <c r="K19" t="s">
        <v>1219</v>
      </c>
      <c r="L19" t="s">
        <v>1220</v>
      </c>
      <c r="M19" t="s">
        <v>1221</v>
      </c>
      <c r="N19" t="s">
        <v>1222</v>
      </c>
      <c r="O19" t="s">
        <v>1223</v>
      </c>
      <c r="P19" t="s">
        <v>1224</v>
      </c>
      <c r="Q19" t="s">
        <v>1225</v>
      </c>
      <c r="R19" t="s">
        <v>1226</v>
      </c>
      <c r="S19" t="s">
        <v>1227</v>
      </c>
      <c r="T19" t="s">
        <v>1228</v>
      </c>
      <c r="U19" t="s">
        <v>1229</v>
      </c>
      <c r="V19" t="s">
        <v>1230</v>
      </c>
      <c r="W19" t="s">
        <v>1231</v>
      </c>
      <c r="X19" t="s">
        <v>1232</v>
      </c>
      <c r="Y19" t="s">
        <v>1233</v>
      </c>
      <c r="Z19" t="s">
        <v>1234</v>
      </c>
      <c r="AA19" t="s">
        <v>1235</v>
      </c>
      <c r="AB19" t="s">
        <v>1236</v>
      </c>
      <c r="AC19" t="s">
        <v>1237</v>
      </c>
      <c r="AD19" t="s">
        <v>1238</v>
      </c>
      <c r="AE19" t="s">
        <v>1239</v>
      </c>
      <c r="AF19" t="s">
        <v>1240</v>
      </c>
      <c r="AG19" t="s">
        <v>1241</v>
      </c>
      <c r="AH19" t="s">
        <v>1242</v>
      </c>
      <c r="AI19" t="s">
        <v>1243</v>
      </c>
      <c r="AJ19" t="s">
        <v>1244</v>
      </c>
      <c r="AK19" t="s">
        <v>1245</v>
      </c>
      <c r="AL19" t="s">
        <v>1246</v>
      </c>
      <c r="AM19" t="s">
        <v>1247</v>
      </c>
      <c r="AN19" t="s">
        <v>1248</v>
      </c>
      <c r="AO19" t="s">
        <v>1249</v>
      </c>
      <c r="AP19" t="s">
        <v>1250</v>
      </c>
      <c r="AQ19" t="s">
        <v>1251</v>
      </c>
      <c r="AR19" t="s">
        <v>1252</v>
      </c>
      <c r="AS19" t="s">
        <v>1253</v>
      </c>
      <c r="AT19" t="s">
        <v>1254</v>
      </c>
      <c r="AU19" t="s">
        <v>1255</v>
      </c>
      <c r="AV19" t="s">
        <v>1256</v>
      </c>
      <c r="AW19" t="s">
        <v>1257</v>
      </c>
      <c r="AX19" t="s">
        <v>1258</v>
      </c>
      <c r="AY19" t="s">
        <v>1259</v>
      </c>
      <c r="AZ19" t="s">
        <v>1260</v>
      </c>
      <c r="BA19" t="s">
        <v>1261</v>
      </c>
      <c r="BB19" t="s">
        <v>1262</v>
      </c>
      <c r="BC19" t="s">
        <v>1263</v>
      </c>
      <c r="BD19" t="s">
        <v>1264</v>
      </c>
      <c r="BE19" t="s">
        <v>1265</v>
      </c>
    </row>
    <row r="20" spans="2:57" x14ac:dyDescent="0.25">
      <c r="B20" t="s">
        <v>550</v>
      </c>
      <c r="C20" t="s">
        <v>680</v>
      </c>
      <c r="D20" t="s">
        <v>1266</v>
      </c>
      <c r="E20" t="s">
        <v>1266</v>
      </c>
      <c r="F20" t="s">
        <v>1267</v>
      </c>
      <c r="G20" t="s">
        <v>1268</v>
      </c>
      <c r="H20" t="s">
        <v>1268</v>
      </c>
      <c r="I20" t="s">
        <v>1269</v>
      </c>
      <c r="J20" t="s">
        <v>1268</v>
      </c>
      <c r="K20" t="s">
        <v>1267</v>
      </c>
      <c r="L20" t="s">
        <v>1269</v>
      </c>
      <c r="M20" t="s">
        <v>1266</v>
      </c>
      <c r="N20" t="s">
        <v>1270</v>
      </c>
      <c r="O20" t="s">
        <v>568</v>
      </c>
      <c r="P20" t="s">
        <v>1271</v>
      </c>
      <c r="Q20" t="s">
        <v>1272</v>
      </c>
      <c r="R20" t="s">
        <v>1273</v>
      </c>
      <c r="S20" t="s">
        <v>1274</v>
      </c>
      <c r="T20" t="s">
        <v>1275</v>
      </c>
      <c r="U20" t="s">
        <v>1276</v>
      </c>
      <c r="V20" t="s">
        <v>1266</v>
      </c>
      <c r="W20" t="s">
        <v>568</v>
      </c>
      <c r="X20" t="s">
        <v>568</v>
      </c>
      <c r="Y20" t="s">
        <v>1277</v>
      </c>
      <c r="Z20" t="s">
        <v>1278</v>
      </c>
      <c r="AA20" t="s">
        <v>1279</v>
      </c>
      <c r="AB20" t="s">
        <v>1280</v>
      </c>
      <c r="AC20" t="s">
        <v>1281</v>
      </c>
      <c r="AD20" t="s">
        <v>1282</v>
      </c>
      <c r="AE20" t="s">
        <v>1266</v>
      </c>
      <c r="AF20" t="s">
        <v>568</v>
      </c>
      <c r="AG20" t="s">
        <v>568</v>
      </c>
      <c r="AH20" t="s">
        <v>568</v>
      </c>
      <c r="AI20" t="s">
        <v>1283</v>
      </c>
      <c r="AJ20" t="s">
        <v>1284</v>
      </c>
      <c r="AK20" t="s">
        <v>1285</v>
      </c>
      <c r="AL20" t="s">
        <v>1286</v>
      </c>
      <c r="AM20" t="s">
        <v>1287</v>
      </c>
      <c r="AN20" t="s">
        <v>1266</v>
      </c>
      <c r="AO20" t="s">
        <v>568</v>
      </c>
      <c r="AP20" t="s">
        <v>568</v>
      </c>
      <c r="AQ20" t="s">
        <v>1288</v>
      </c>
      <c r="AR20" t="s">
        <v>1289</v>
      </c>
      <c r="AS20" t="s">
        <v>1290</v>
      </c>
      <c r="AT20" t="s">
        <v>1291</v>
      </c>
      <c r="AU20" t="s">
        <v>1292</v>
      </c>
      <c r="AV20" t="s">
        <v>1293</v>
      </c>
      <c r="AW20" t="s">
        <v>1266</v>
      </c>
      <c r="AX20" t="s">
        <v>1266</v>
      </c>
      <c r="AY20" t="s">
        <v>1268</v>
      </c>
      <c r="AZ20" t="s">
        <v>1294</v>
      </c>
      <c r="BA20" t="s">
        <v>1295</v>
      </c>
      <c r="BB20" t="s">
        <v>1296</v>
      </c>
      <c r="BC20" t="s">
        <v>1297</v>
      </c>
      <c r="BD20" t="s">
        <v>1298</v>
      </c>
      <c r="BE20" t="s">
        <v>1299</v>
      </c>
    </row>
    <row r="21" spans="2:57" x14ac:dyDescent="0.25">
      <c r="C21" t="s">
        <v>735</v>
      </c>
      <c r="D21" t="s">
        <v>1268</v>
      </c>
      <c r="E21" t="s">
        <v>1268</v>
      </c>
      <c r="F21" t="s">
        <v>1300</v>
      </c>
      <c r="G21" t="s">
        <v>1301</v>
      </c>
      <c r="H21" t="s">
        <v>1302</v>
      </c>
      <c r="I21" t="s">
        <v>1303</v>
      </c>
      <c r="J21" t="s">
        <v>1304</v>
      </c>
      <c r="K21" t="s">
        <v>1305</v>
      </c>
      <c r="L21" t="s">
        <v>1306</v>
      </c>
      <c r="M21" t="s">
        <v>1268</v>
      </c>
      <c r="N21" t="s">
        <v>1307</v>
      </c>
      <c r="O21" t="s">
        <v>1308</v>
      </c>
      <c r="P21" t="s">
        <v>1309</v>
      </c>
      <c r="Q21" t="s">
        <v>1310</v>
      </c>
      <c r="R21" t="s">
        <v>1311</v>
      </c>
      <c r="S21" t="s">
        <v>1312</v>
      </c>
      <c r="T21" t="s">
        <v>1313</v>
      </c>
      <c r="U21" t="s">
        <v>1314</v>
      </c>
      <c r="V21" t="s">
        <v>1268</v>
      </c>
      <c r="W21" t="s">
        <v>1315</v>
      </c>
      <c r="X21" t="s">
        <v>1308</v>
      </c>
      <c r="Y21" t="s">
        <v>1316</v>
      </c>
      <c r="Z21" t="s">
        <v>1317</v>
      </c>
      <c r="AA21" t="s">
        <v>1318</v>
      </c>
      <c r="AB21" t="s">
        <v>1319</v>
      </c>
      <c r="AC21" t="s">
        <v>1320</v>
      </c>
      <c r="AD21" t="s">
        <v>1321</v>
      </c>
      <c r="AE21" t="s">
        <v>1268</v>
      </c>
      <c r="AF21" t="s">
        <v>1307</v>
      </c>
      <c r="AG21" t="s">
        <v>1322</v>
      </c>
      <c r="AH21" t="s">
        <v>1323</v>
      </c>
      <c r="AI21" t="s">
        <v>1324</v>
      </c>
      <c r="AJ21" t="s">
        <v>1325</v>
      </c>
      <c r="AK21" t="s">
        <v>1326</v>
      </c>
      <c r="AL21" t="s">
        <v>1327</v>
      </c>
      <c r="AM21" t="s">
        <v>1328</v>
      </c>
      <c r="AN21" t="s">
        <v>1268</v>
      </c>
      <c r="AO21" t="s">
        <v>1307</v>
      </c>
      <c r="AP21" t="s">
        <v>1329</v>
      </c>
      <c r="AQ21" t="s">
        <v>1330</v>
      </c>
      <c r="AR21" t="s">
        <v>1331</v>
      </c>
      <c r="AS21" t="s">
        <v>1332</v>
      </c>
      <c r="AT21" t="s">
        <v>1333</v>
      </c>
      <c r="AU21" t="s">
        <v>1334</v>
      </c>
      <c r="AV21" t="s">
        <v>1335</v>
      </c>
      <c r="AW21" t="s">
        <v>1268</v>
      </c>
      <c r="AX21" t="s">
        <v>1307</v>
      </c>
      <c r="AY21" t="s">
        <v>1336</v>
      </c>
      <c r="AZ21" t="s">
        <v>1337</v>
      </c>
      <c r="BA21" t="s">
        <v>1338</v>
      </c>
      <c r="BB21" t="s">
        <v>1339</v>
      </c>
      <c r="BC21" t="s">
        <v>1340</v>
      </c>
      <c r="BD21" t="s">
        <v>1341</v>
      </c>
      <c r="BE21" t="s">
        <v>1342</v>
      </c>
    </row>
    <row r="22" spans="2:57" x14ac:dyDescent="0.25">
      <c r="C22" t="s">
        <v>790</v>
      </c>
      <c r="D22" t="s">
        <v>568</v>
      </c>
      <c r="E22" t="s">
        <v>568</v>
      </c>
      <c r="F22" t="s">
        <v>568</v>
      </c>
      <c r="G22" t="s">
        <v>568</v>
      </c>
      <c r="H22" t="s">
        <v>1266</v>
      </c>
      <c r="I22" t="s">
        <v>1343</v>
      </c>
      <c r="J22" t="s">
        <v>1269</v>
      </c>
      <c r="K22" t="s">
        <v>1269</v>
      </c>
      <c r="L22" t="s">
        <v>1269</v>
      </c>
      <c r="M22" t="s">
        <v>568</v>
      </c>
      <c r="N22" t="s">
        <v>568</v>
      </c>
      <c r="O22" t="s">
        <v>1343</v>
      </c>
      <c r="P22" t="s">
        <v>1344</v>
      </c>
      <c r="Q22" t="s">
        <v>1345</v>
      </c>
      <c r="R22" t="s">
        <v>1346</v>
      </c>
      <c r="S22" t="s">
        <v>1347</v>
      </c>
      <c r="T22" t="s">
        <v>1348</v>
      </c>
      <c r="U22" t="s">
        <v>1349</v>
      </c>
      <c r="V22" t="s">
        <v>568</v>
      </c>
      <c r="W22" t="s">
        <v>568</v>
      </c>
      <c r="X22" t="s">
        <v>1269</v>
      </c>
      <c r="Y22" t="s">
        <v>1350</v>
      </c>
      <c r="Z22" t="s">
        <v>1351</v>
      </c>
      <c r="AA22" t="s">
        <v>1352</v>
      </c>
      <c r="AB22" t="s">
        <v>1353</v>
      </c>
      <c r="AC22" t="s">
        <v>1354</v>
      </c>
      <c r="AD22" t="s">
        <v>1355</v>
      </c>
      <c r="AE22" t="s">
        <v>568</v>
      </c>
      <c r="AF22" t="s">
        <v>568</v>
      </c>
      <c r="AG22" t="s">
        <v>568</v>
      </c>
      <c r="AH22" t="s">
        <v>1356</v>
      </c>
      <c r="AI22" t="s">
        <v>1357</v>
      </c>
      <c r="AJ22" t="s">
        <v>1358</v>
      </c>
      <c r="AK22" t="s">
        <v>1359</v>
      </c>
      <c r="AL22" t="s">
        <v>1360</v>
      </c>
      <c r="AM22" t="s">
        <v>1361</v>
      </c>
      <c r="AN22" t="s">
        <v>568</v>
      </c>
      <c r="AO22" t="s">
        <v>568</v>
      </c>
      <c r="AP22" t="s">
        <v>1362</v>
      </c>
      <c r="AQ22" t="s">
        <v>1363</v>
      </c>
      <c r="AR22" t="s">
        <v>1364</v>
      </c>
      <c r="AS22" t="s">
        <v>1365</v>
      </c>
      <c r="AT22" t="s">
        <v>1366</v>
      </c>
      <c r="AU22" t="s">
        <v>1367</v>
      </c>
      <c r="AV22" t="s">
        <v>1368</v>
      </c>
      <c r="AW22" t="s">
        <v>568</v>
      </c>
      <c r="AX22" t="s">
        <v>568</v>
      </c>
      <c r="AY22" t="s">
        <v>1269</v>
      </c>
      <c r="AZ22" t="s">
        <v>1369</v>
      </c>
      <c r="BA22" t="s">
        <v>1370</v>
      </c>
      <c r="BB22" t="s">
        <v>1371</v>
      </c>
      <c r="BC22" t="s">
        <v>1372</v>
      </c>
      <c r="BD22" t="s">
        <v>1373</v>
      </c>
      <c r="BE22" t="s">
        <v>1374</v>
      </c>
    </row>
    <row r="23" spans="2:57" x14ac:dyDescent="0.25">
      <c r="C23" t="s">
        <v>833</v>
      </c>
      <c r="D23" t="s">
        <v>568</v>
      </c>
      <c r="E23" t="s">
        <v>1266</v>
      </c>
      <c r="F23" t="s">
        <v>1266</v>
      </c>
      <c r="G23" t="s">
        <v>1266</v>
      </c>
      <c r="H23" t="s">
        <v>568</v>
      </c>
      <c r="I23" t="s">
        <v>1266</v>
      </c>
      <c r="J23" t="s">
        <v>1266</v>
      </c>
      <c r="K23" t="s">
        <v>1266</v>
      </c>
      <c r="L23" t="s">
        <v>1266</v>
      </c>
      <c r="M23" t="s">
        <v>568</v>
      </c>
      <c r="N23" t="s">
        <v>568</v>
      </c>
      <c r="O23" t="s">
        <v>1375</v>
      </c>
      <c r="P23" t="s">
        <v>1376</v>
      </c>
      <c r="Q23" t="s">
        <v>1377</v>
      </c>
      <c r="R23" t="s">
        <v>1378</v>
      </c>
      <c r="S23" t="s">
        <v>1379</v>
      </c>
      <c r="T23" t="s">
        <v>1380</v>
      </c>
      <c r="U23" t="s">
        <v>1381</v>
      </c>
      <c r="V23" t="s">
        <v>568</v>
      </c>
      <c r="W23" t="s">
        <v>1266</v>
      </c>
      <c r="X23" t="s">
        <v>1269</v>
      </c>
      <c r="Y23" t="s">
        <v>1382</v>
      </c>
      <c r="Z23" t="s">
        <v>1383</v>
      </c>
      <c r="AA23" t="s">
        <v>1384</v>
      </c>
      <c r="AB23" t="s">
        <v>1385</v>
      </c>
      <c r="AC23" t="s">
        <v>1386</v>
      </c>
      <c r="AD23" t="s">
        <v>1387</v>
      </c>
      <c r="AE23" t="s">
        <v>568</v>
      </c>
      <c r="AF23" t="s">
        <v>1268</v>
      </c>
      <c r="AG23" t="s">
        <v>568</v>
      </c>
      <c r="AH23" t="s">
        <v>1388</v>
      </c>
      <c r="AI23" t="s">
        <v>1389</v>
      </c>
      <c r="AJ23" t="s">
        <v>1390</v>
      </c>
      <c r="AK23" t="s">
        <v>1391</v>
      </c>
      <c r="AL23" t="s">
        <v>1392</v>
      </c>
      <c r="AM23" t="s">
        <v>1393</v>
      </c>
      <c r="AN23" t="s">
        <v>568</v>
      </c>
      <c r="AO23" t="s">
        <v>568</v>
      </c>
      <c r="AP23" t="s">
        <v>1394</v>
      </c>
      <c r="AQ23" t="s">
        <v>1395</v>
      </c>
      <c r="AR23" t="s">
        <v>1396</v>
      </c>
      <c r="AS23" t="s">
        <v>1397</v>
      </c>
      <c r="AT23" t="s">
        <v>1398</v>
      </c>
      <c r="AU23" t="s">
        <v>1399</v>
      </c>
      <c r="AV23" t="s">
        <v>1400</v>
      </c>
      <c r="AW23" t="s">
        <v>568</v>
      </c>
      <c r="AX23" t="s">
        <v>1266</v>
      </c>
      <c r="AY23" t="s">
        <v>1401</v>
      </c>
      <c r="AZ23" t="s">
        <v>1402</v>
      </c>
      <c r="BA23" t="s">
        <v>1403</v>
      </c>
      <c r="BB23" t="s">
        <v>1404</v>
      </c>
      <c r="BC23" t="s">
        <v>1405</v>
      </c>
      <c r="BD23" t="s">
        <v>1406</v>
      </c>
      <c r="BE23" t="s">
        <v>1407</v>
      </c>
    </row>
    <row r="24" spans="2:57" x14ac:dyDescent="0.25">
      <c r="C24" t="s">
        <v>888</v>
      </c>
      <c r="D24" t="s">
        <v>568</v>
      </c>
      <c r="E24" t="s">
        <v>568</v>
      </c>
      <c r="F24" t="s">
        <v>568</v>
      </c>
      <c r="G24" t="s">
        <v>568</v>
      </c>
      <c r="H24" t="s">
        <v>568</v>
      </c>
      <c r="I24" t="s">
        <v>568</v>
      </c>
      <c r="J24" t="s">
        <v>568</v>
      </c>
      <c r="K24" t="s">
        <v>568</v>
      </c>
      <c r="L24" t="s">
        <v>568</v>
      </c>
      <c r="M24" t="s">
        <v>568</v>
      </c>
      <c r="N24" t="s">
        <v>1408</v>
      </c>
      <c r="O24" t="s">
        <v>1409</v>
      </c>
      <c r="P24" t="s">
        <v>1410</v>
      </c>
      <c r="Q24" t="s">
        <v>1411</v>
      </c>
      <c r="R24" t="s">
        <v>1412</v>
      </c>
      <c r="S24" t="s">
        <v>1413</v>
      </c>
      <c r="T24" t="s">
        <v>1414</v>
      </c>
      <c r="U24" t="s">
        <v>1415</v>
      </c>
      <c r="V24" t="s">
        <v>568</v>
      </c>
      <c r="W24" t="s">
        <v>1416</v>
      </c>
      <c r="X24" t="s">
        <v>1417</v>
      </c>
      <c r="Y24" t="s">
        <v>1418</v>
      </c>
      <c r="Z24" t="s">
        <v>1419</v>
      </c>
      <c r="AA24" t="s">
        <v>1420</v>
      </c>
      <c r="AB24" t="s">
        <v>1421</v>
      </c>
      <c r="AC24" t="s">
        <v>1422</v>
      </c>
      <c r="AD24" t="s">
        <v>1423</v>
      </c>
      <c r="AE24" t="s">
        <v>568</v>
      </c>
      <c r="AF24" t="s">
        <v>1424</v>
      </c>
      <c r="AG24" t="s">
        <v>1425</v>
      </c>
      <c r="AH24" t="s">
        <v>1426</v>
      </c>
      <c r="AI24" t="s">
        <v>1427</v>
      </c>
      <c r="AJ24" t="s">
        <v>1428</v>
      </c>
      <c r="AK24" t="s">
        <v>1429</v>
      </c>
      <c r="AL24" t="s">
        <v>1430</v>
      </c>
      <c r="AM24" t="s">
        <v>1431</v>
      </c>
      <c r="AN24" t="s">
        <v>568</v>
      </c>
      <c r="AO24" t="s">
        <v>1432</v>
      </c>
      <c r="AP24" t="s">
        <v>1433</v>
      </c>
      <c r="AQ24" t="s">
        <v>1434</v>
      </c>
      <c r="AR24" t="s">
        <v>1435</v>
      </c>
      <c r="AS24" t="s">
        <v>1436</v>
      </c>
      <c r="AT24" t="s">
        <v>1437</v>
      </c>
      <c r="AU24" t="s">
        <v>568</v>
      </c>
      <c r="AV24" t="s">
        <v>1438</v>
      </c>
      <c r="AW24" t="s">
        <v>568</v>
      </c>
      <c r="AX24" t="s">
        <v>1424</v>
      </c>
      <c r="AY24" t="s">
        <v>1439</v>
      </c>
      <c r="AZ24" t="s">
        <v>1440</v>
      </c>
      <c r="BA24" t="s">
        <v>1441</v>
      </c>
      <c r="BB24" t="s">
        <v>1442</v>
      </c>
      <c r="BC24" t="s">
        <v>1443</v>
      </c>
      <c r="BD24" t="s">
        <v>1444</v>
      </c>
      <c r="BE24" t="s">
        <v>1445</v>
      </c>
    </row>
    <row r="25" spans="2:57" x14ac:dyDescent="0.25">
      <c r="C25" t="s">
        <v>223</v>
      </c>
      <c r="D25" t="s">
        <v>1446</v>
      </c>
      <c r="E25" t="s">
        <v>1447</v>
      </c>
      <c r="F25" t="s">
        <v>1448</v>
      </c>
      <c r="G25" t="s">
        <v>1449</v>
      </c>
      <c r="H25" t="s">
        <v>1450</v>
      </c>
      <c r="I25" t="s">
        <v>1451</v>
      </c>
      <c r="J25" t="s">
        <v>1452</v>
      </c>
      <c r="K25" t="s">
        <v>1453</v>
      </c>
      <c r="L25" t="s">
        <v>1453</v>
      </c>
      <c r="M25" t="s">
        <v>1454</v>
      </c>
      <c r="N25" t="s">
        <v>1455</v>
      </c>
      <c r="O25" t="s">
        <v>1456</v>
      </c>
      <c r="P25" t="s">
        <v>1457</v>
      </c>
      <c r="Q25" t="s">
        <v>1458</v>
      </c>
      <c r="R25" t="s">
        <v>1459</v>
      </c>
      <c r="S25" t="s">
        <v>1460</v>
      </c>
      <c r="T25" t="s">
        <v>1461</v>
      </c>
      <c r="U25" t="s">
        <v>1462</v>
      </c>
      <c r="V25" t="s">
        <v>1463</v>
      </c>
      <c r="W25" t="s">
        <v>1464</v>
      </c>
      <c r="X25" t="s">
        <v>1465</v>
      </c>
      <c r="Y25" t="s">
        <v>1466</v>
      </c>
      <c r="Z25" t="s">
        <v>1467</v>
      </c>
      <c r="AA25" t="s">
        <v>1468</v>
      </c>
      <c r="AB25" t="s">
        <v>1469</v>
      </c>
      <c r="AC25" t="s">
        <v>1470</v>
      </c>
      <c r="AD25" t="s">
        <v>568</v>
      </c>
      <c r="AE25" t="s">
        <v>1454</v>
      </c>
      <c r="AF25" t="s">
        <v>1471</v>
      </c>
      <c r="AG25" t="s">
        <v>1472</v>
      </c>
      <c r="AH25" t="s">
        <v>1473</v>
      </c>
      <c r="AI25" t="s">
        <v>1474</v>
      </c>
      <c r="AJ25" t="s">
        <v>1475</v>
      </c>
      <c r="AK25" t="s">
        <v>1476</v>
      </c>
      <c r="AL25" t="s">
        <v>1477</v>
      </c>
      <c r="AM25" t="s">
        <v>1478</v>
      </c>
      <c r="AN25" t="s">
        <v>1463</v>
      </c>
      <c r="AO25" t="s">
        <v>1479</v>
      </c>
      <c r="AP25" t="s">
        <v>1480</v>
      </c>
      <c r="AQ25" t="s">
        <v>1481</v>
      </c>
      <c r="AR25" t="s">
        <v>1482</v>
      </c>
      <c r="AS25" t="s">
        <v>1483</v>
      </c>
      <c r="AT25" t="s">
        <v>1484</v>
      </c>
      <c r="AU25" t="s">
        <v>1485</v>
      </c>
      <c r="AV25" t="s">
        <v>1486</v>
      </c>
      <c r="AW25" t="s">
        <v>1463</v>
      </c>
      <c r="AX25" t="s">
        <v>1487</v>
      </c>
      <c r="AY25" t="s">
        <v>1488</v>
      </c>
      <c r="AZ25" t="s">
        <v>1489</v>
      </c>
      <c r="BA25" t="s">
        <v>1490</v>
      </c>
      <c r="BB25" t="s">
        <v>1491</v>
      </c>
      <c r="BC25" t="s">
        <v>1492</v>
      </c>
      <c r="BD25" t="s">
        <v>1493</v>
      </c>
      <c r="BE25" t="s">
        <v>1494</v>
      </c>
    </row>
    <row r="26" spans="2:57" x14ac:dyDescent="0.25">
      <c r="C26" t="s">
        <v>996</v>
      </c>
      <c r="D26" t="s">
        <v>1495</v>
      </c>
      <c r="E26" t="s">
        <v>1496</v>
      </c>
      <c r="F26" t="s">
        <v>1497</v>
      </c>
      <c r="G26" t="s">
        <v>1498</v>
      </c>
      <c r="H26" t="s">
        <v>1499</v>
      </c>
      <c r="I26" t="s">
        <v>1499</v>
      </c>
      <c r="J26" t="s">
        <v>1498</v>
      </c>
      <c r="K26" t="s">
        <v>1498</v>
      </c>
      <c r="L26" t="s">
        <v>1500</v>
      </c>
      <c r="M26" t="s">
        <v>1501</v>
      </c>
      <c r="N26" t="s">
        <v>1502</v>
      </c>
      <c r="O26" t="s">
        <v>1503</v>
      </c>
      <c r="P26" t="s">
        <v>1504</v>
      </c>
      <c r="Q26" t="s">
        <v>1505</v>
      </c>
      <c r="R26" t="s">
        <v>1506</v>
      </c>
      <c r="S26" t="s">
        <v>1300</v>
      </c>
      <c r="T26" t="s">
        <v>1300</v>
      </c>
      <c r="U26" t="s">
        <v>568</v>
      </c>
      <c r="V26" t="s">
        <v>1507</v>
      </c>
      <c r="W26" t="s">
        <v>1508</v>
      </c>
      <c r="X26" t="s">
        <v>1498</v>
      </c>
      <c r="Y26" t="s">
        <v>1509</v>
      </c>
      <c r="Z26" t="s">
        <v>1505</v>
      </c>
      <c r="AA26" t="s">
        <v>1510</v>
      </c>
      <c r="AB26" t="s">
        <v>568</v>
      </c>
      <c r="AC26" t="s">
        <v>568</v>
      </c>
      <c r="AD26" t="s">
        <v>568</v>
      </c>
      <c r="AE26" t="s">
        <v>1511</v>
      </c>
      <c r="AF26" t="s">
        <v>1508</v>
      </c>
      <c r="AG26" t="s">
        <v>1503</v>
      </c>
      <c r="AH26" t="s">
        <v>1512</v>
      </c>
      <c r="AI26" t="s">
        <v>1505</v>
      </c>
      <c r="AJ26" t="s">
        <v>1513</v>
      </c>
      <c r="AK26" t="s">
        <v>1514</v>
      </c>
      <c r="AL26" t="s">
        <v>1268</v>
      </c>
      <c r="AM26" t="s">
        <v>568</v>
      </c>
      <c r="AN26" t="s">
        <v>1515</v>
      </c>
      <c r="AO26" t="s">
        <v>1516</v>
      </c>
      <c r="AP26" t="s">
        <v>1517</v>
      </c>
      <c r="AQ26" t="s">
        <v>1518</v>
      </c>
      <c r="AR26" t="s">
        <v>1519</v>
      </c>
      <c r="AS26" t="s">
        <v>1304</v>
      </c>
      <c r="AT26" t="s">
        <v>1520</v>
      </c>
      <c r="AU26" t="s">
        <v>1521</v>
      </c>
      <c r="AV26" t="s">
        <v>1439</v>
      </c>
      <c r="AW26" t="s">
        <v>1522</v>
      </c>
      <c r="AX26" t="s">
        <v>1523</v>
      </c>
      <c r="AY26" t="s">
        <v>1500</v>
      </c>
      <c r="AZ26" t="s">
        <v>1509</v>
      </c>
      <c r="BA26" t="s">
        <v>1524</v>
      </c>
      <c r="BB26" t="s">
        <v>1525</v>
      </c>
      <c r="BC26" t="s">
        <v>1269</v>
      </c>
      <c r="BD26" t="s">
        <v>1266</v>
      </c>
      <c r="BE26" t="s">
        <v>568</v>
      </c>
    </row>
    <row r="27" spans="2:57" x14ac:dyDescent="0.25">
      <c r="C27" t="s">
        <v>1051</v>
      </c>
      <c r="D27" t="s">
        <v>1526</v>
      </c>
      <c r="E27" t="s">
        <v>1527</v>
      </c>
      <c r="F27" t="s">
        <v>1528</v>
      </c>
      <c r="G27" t="s">
        <v>1529</v>
      </c>
      <c r="H27" t="s">
        <v>1530</v>
      </c>
      <c r="I27" t="s">
        <v>1531</v>
      </c>
      <c r="J27" t="s">
        <v>1532</v>
      </c>
      <c r="K27" t="s">
        <v>1532</v>
      </c>
      <c r="L27" t="s">
        <v>1532</v>
      </c>
      <c r="M27" t="s">
        <v>1533</v>
      </c>
      <c r="N27" t="s">
        <v>1534</v>
      </c>
      <c r="O27" t="s">
        <v>1535</v>
      </c>
      <c r="P27" t="s">
        <v>1536</v>
      </c>
      <c r="Q27" t="s">
        <v>1537</v>
      </c>
      <c r="R27" t="s">
        <v>1538</v>
      </c>
      <c r="S27" t="s">
        <v>1539</v>
      </c>
      <c r="T27" t="s">
        <v>1540</v>
      </c>
      <c r="U27" t="s">
        <v>1541</v>
      </c>
      <c r="V27" t="s">
        <v>1542</v>
      </c>
      <c r="W27" t="s">
        <v>1543</v>
      </c>
      <c r="X27" t="s">
        <v>1544</v>
      </c>
      <c r="Y27" t="s">
        <v>1545</v>
      </c>
      <c r="Z27" t="s">
        <v>1546</v>
      </c>
      <c r="AA27" t="s">
        <v>1547</v>
      </c>
      <c r="AB27" t="s">
        <v>568</v>
      </c>
      <c r="AC27" t="s">
        <v>568</v>
      </c>
      <c r="AD27" t="s">
        <v>568</v>
      </c>
      <c r="AE27" t="s">
        <v>1548</v>
      </c>
      <c r="AF27" t="s">
        <v>1549</v>
      </c>
      <c r="AG27" t="s">
        <v>1550</v>
      </c>
      <c r="AH27" t="s">
        <v>1551</v>
      </c>
      <c r="AI27" t="s">
        <v>1552</v>
      </c>
      <c r="AJ27" t="s">
        <v>1553</v>
      </c>
      <c r="AK27" t="s">
        <v>1554</v>
      </c>
      <c r="AL27" t="s">
        <v>1555</v>
      </c>
      <c r="AM27" t="s">
        <v>1556</v>
      </c>
      <c r="AN27" t="s">
        <v>1557</v>
      </c>
      <c r="AO27" t="s">
        <v>1558</v>
      </c>
      <c r="AP27" t="s">
        <v>1559</v>
      </c>
      <c r="AQ27" t="s">
        <v>1560</v>
      </c>
      <c r="AR27" t="s">
        <v>1561</v>
      </c>
      <c r="AS27" t="s">
        <v>1562</v>
      </c>
      <c r="AT27" t="s">
        <v>1563</v>
      </c>
      <c r="AU27" t="s">
        <v>1564</v>
      </c>
      <c r="AV27" t="s">
        <v>1439</v>
      </c>
      <c r="AW27" t="s">
        <v>1565</v>
      </c>
      <c r="AX27" t="s">
        <v>1566</v>
      </c>
      <c r="AY27" t="s">
        <v>1567</v>
      </c>
      <c r="AZ27" t="s">
        <v>1568</v>
      </c>
      <c r="BA27" t="s">
        <v>1569</v>
      </c>
      <c r="BB27" t="s">
        <v>1570</v>
      </c>
      <c r="BC27" t="s">
        <v>1571</v>
      </c>
      <c r="BD27" t="s">
        <v>1572</v>
      </c>
      <c r="BE27" t="s">
        <v>1573</v>
      </c>
    </row>
    <row r="28" spans="2:57" x14ac:dyDescent="0.25">
      <c r="C28" t="s">
        <v>388</v>
      </c>
      <c r="D28" t="s">
        <v>1574</v>
      </c>
      <c r="E28" t="s">
        <v>1575</v>
      </c>
      <c r="F28" t="s">
        <v>1576</v>
      </c>
      <c r="G28" t="s">
        <v>1577</v>
      </c>
      <c r="H28" t="s">
        <v>1578</v>
      </c>
      <c r="I28" t="s">
        <v>1579</v>
      </c>
      <c r="J28" t="s">
        <v>1579</v>
      </c>
      <c r="K28" t="s">
        <v>1580</v>
      </c>
      <c r="L28" t="s">
        <v>1581</v>
      </c>
      <c r="M28" t="s">
        <v>1574</v>
      </c>
      <c r="N28" t="s">
        <v>1582</v>
      </c>
      <c r="O28" t="s">
        <v>1583</v>
      </c>
      <c r="P28" t="s">
        <v>1584</v>
      </c>
      <c r="Q28" t="s">
        <v>1585</v>
      </c>
      <c r="R28" t="s">
        <v>1586</v>
      </c>
      <c r="S28" t="s">
        <v>1587</v>
      </c>
      <c r="T28" t="s">
        <v>1588</v>
      </c>
      <c r="U28" t="s">
        <v>568</v>
      </c>
      <c r="V28" t="s">
        <v>1589</v>
      </c>
      <c r="W28" t="s">
        <v>1582</v>
      </c>
      <c r="X28" t="s">
        <v>1590</v>
      </c>
      <c r="Y28" t="s">
        <v>1591</v>
      </c>
      <c r="Z28" t="s">
        <v>1592</v>
      </c>
      <c r="AA28" t="s">
        <v>1593</v>
      </c>
      <c r="AB28" t="s">
        <v>1594</v>
      </c>
      <c r="AC28" t="s">
        <v>1595</v>
      </c>
      <c r="AD28" t="s">
        <v>568</v>
      </c>
      <c r="AE28" t="s">
        <v>1589</v>
      </c>
      <c r="AF28" t="s">
        <v>1596</v>
      </c>
      <c r="AG28" t="s">
        <v>1583</v>
      </c>
      <c r="AH28" t="s">
        <v>1597</v>
      </c>
      <c r="AI28" t="s">
        <v>1598</v>
      </c>
      <c r="AJ28" t="s">
        <v>1599</v>
      </c>
      <c r="AK28" t="s">
        <v>1600</v>
      </c>
      <c r="AL28" t="s">
        <v>1601</v>
      </c>
      <c r="AM28" t="s">
        <v>568</v>
      </c>
      <c r="AN28" t="s">
        <v>1602</v>
      </c>
      <c r="AO28" t="s">
        <v>1603</v>
      </c>
      <c r="AP28" t="s">
        <v>1604</v>
      </c>
      <c r="AQ28" t="s">
        <v>1605</v>
      </c>
      <c r="AR28" t="s">
        <v>1606</v>
      </c>
      <c r="AS28" t="s">
        <v>1607</v>
      </c>
      <c r="AT28" t="s">
        <v>1608</v>
      </c>
      <c r="AU28" t="s">
        <v>1609</v>
      </c>
      <c r="AV28" t="s">
        <v>1610</v>
      </c>
      <c r="AW28" t="s">
        <v>1589</v>
      </c>
      <c r="AX28" t="s">
        <v>1611</v>
      </c>
      <c r="AY28" t="s">
        <v>1580</v>
      </c>
      <c r="AZ28" t="s">
        <v>1612</v>
      </c>
      <c r="BA28" t="s">
        <v>1613</v>
      </c>
      <c r="BB28" t="s">
        <v>1614</v>
      </c>
      <c r="BC28" t="s">
        <v>1615</v>
      </c>
      <c r="BD28" t="s">
        <v>1616</v>
      </c>
      <c r="BE28" t="s">
        <v>568</v>
      </c>
    </row>
    <row r="29" spans="2:57" x14ac:dyDescent="0.25">
      <c r="C29" t="s">
        <v>1211</v>
      </c>
      <c r="D29" t="s">
        <v>568</v>
      </c>
      <c r="E29" t="s">
        <v>568</v>
      </c>
      <c r="F29" t="s">
        <v>568</v>
      </c>
      <c r="G29" t="s">
        <v>568</v>
      </c>
      <c r="H29" t="s">
        <v>568</v>
      </c>
      <c r="I29" t="s">
        <v>568</v>
      </c>
      <c r="J29" t="s">
        <v>568</v>
      </c>
      <c r="K29" t="s">
        <v>568</v>
      </c>
      <c r="L29" t="s">
        <v>568</v>
      </c>
      <c r="M29" t="s">
        <v>568</v>
      </c>
      <c r="N29" t="s">
        <v>568</v>
      </c>
      <c r="O29" t="s">
        <v>568</v>
      </c>
      <c r="P29" t="s">
        <v>1617</v>
      </c>
      <c r="Q29" t="s">
        <v>1618</v>
      </c>
      <c r="R29" t="s">
        <v>1619</v>
      </c>
      <c r="S29" t="s">
        <v>1620</v>
      </c>
      <c r="T29" t="s">
        <v>1621</v>
      </c>
      <c r="U29" t="s">
        <v>1622</v>
      </c>
      <c r="V29" t="s">
        <v>568</v>
      </c>
      <c r="W29" t="s">
        <v>568</v>
      </c>
      <c r="X29" t="s">
        <v>568</v>
      </c>
      <c r="Y29" t="s">
        <v>1623</v>
      </c>
      <c r="Z29" t="s">
        <v>1624</v>
      </c>
      <c r="AA29" t="s">
        <v>1625</v>
      </c>
      <c r="AB29" t="s">
        <v>1626</v>
      </c>
      <c r="AC29" t="s">
        <v>1626</v>
      </c>
      <c r="AD29" t="s">
        <v>1627</v>
      </c>
      <c r="AE29" t="s">
        <v>568</v>
      </c>
      <c r="AF29" t="s">
        <v>568</v>
      </c>
      <c r="AG29" t="s">
        <v>568</v>
      </c>
      <c r="AH29" t="s">
        <v>1628</v>
      </c>
      <c r="AI29" t="s">
        <v>1629</v>
      </c>
      <c r="AJ29" t="s">
        <v>1630</v>
      </c>
      <c r="AK29" t="s">
        <v>1631</v>
      </c>
      <c r="AL29" t="s">
        <v>1632</v>
      </c>
      <c r="AM29" t="s">
        <v>1633</v>
      </c>
      <c r="AN29" t="s">
        <v>568</v>
      </c>
      <c r="AO29" t="s">
        <v>568</v>
      </c>
      <c r="AP29" t="s">
        <v>568</v>
      </c>
      <c r="AQ29" t="s">
        <v>1634</v>
      </c>
      <c r="AR29" t="s">
        <v>1635</v>
      </c>
      <c r="AS29" t="s">
        <v>1636</v>
      </c>
      <c r="AT29" t="s">
        <v>1637</v>
      </c>
      <c r="AU29" t="s">
        <v>1638</v>
      </c>
      <c r="AV29" t="s">
        <v>1639</v>
      </c>
      <c r="AW29" t="s">
        <v>568</v>
      </c>
      <c r="AX29" t="s">
        <v>568</v>
      </c>
      <c r="AY29" t="s">
        <v>1343</v>
      </c>
      <c r="AZ29" t="s">
        <v>1640</v>
      </c>
      <c r="BA29" t="s">
        <v>1641</v>
      </c>
      <c r="BB29" t="s">
        <v>1642</v>
      </c>
      <c r="BC29" t="s">
        <v>1643</v>
      </c>
      <c r="BD29" t="s">
        <v>1644</v>
      </c>
      <c r="BE29" t="s">
        <v>1645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E20"/>
  <sheetViews>
    <sheetView workbookViewId="0">
      <selection activeCell="B5" sqref="B5"/>
    </sheetView>
  </sheetViews>
  <sheetFormatPr defaultColWidth="11.42578125" defaultRowHeight="15" x14ac:dyDescent="0.25"/>
  <sheetData>
    <row r="2" spans="2:57" x14ac:dyDescent="0.25">
      <c r="B2" t="s">
        <v>1</v>
      </c>
      <c r="C2" t="s">
        <v>4</v>
      </c>
    </row>
    <row r="3" spans="2:57" x14ac:dyDescent="0.25">
      <c r="B3" t="s">
        <v>2</v>
      </c>
      <c r="C3" t="s">
        <v>9</v>
      </c>
    </row>
    <row r="4" spans="2:57" x14ac:dyDescent="0.25">
      <c r="B4" t="s">
        <v>3</v>
      </c>
      <c r="C4" t="s">
        <v>8</v>
      </c>
    </row>
    <row r="5" spans="2:57" x14ac:dyDescent="0.25">
      <c r="B5" s="4" t="str">
        <f>HYPERLINK("[NZAu_Publiclaunch_20231116.xlsx]'TOC'!A1","(Click to return to TOC)")</f>
        <v>(Click to return to TOC)</v>
      </c>
    </row>
    <row r="7" spans="2:57" x14ac:dyDescent="0.25">
      <c r="D7" t="s">
        <v>152</v>
      </c>
      <c r="M7" t="s">
        <v>153</v>
      </c>
      <c r="V7" t="s">
        <v>154</v>
      </c>
      <c r="AE7" t="s">
        <v>155</v>
      </c>
      <c r="AN7" t="s">
        <v>156</v>
      </c>
      <c r="AW7" t="s">
        <v>157</v>
      </c>
    </row>
    <row r="8" spans="2:57" x14ac:dyDescent="0.25">
      <c r="B8" t="s">
        <v>1646</v>
      </c>
      <c r="C8" t="s">
        <v>1647</v>
      </c>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1648</v>
      </c>
      <c r="C9" t="s">
        <v>1649</v>
      </c>
      <c r="D9" t="s">
        <v>568</v>
      </c>
      <c r="E9" t="s">
        <v>568</v>
      </c>
      <c r="F9" t="s">
        <v>1650</v>
      </c>
      <c r="G9" t="s">
        <v>1651</v>
      </c>
      <c r="H9" t="s">
        <v>1652</v>
      </c>
      <c r="I9" t="s">
        <v>1653</v>
      </c>
      <c r="J9" t="s">
        <v>1654</v>
      </c>
      <c r="K9" t="s">
        <v>1655</v>
      </c>
      <c r="L9" t="s">
        <v>1656</v>
      </c>
      <c r="M9" t="s">
        <v>568</v>
      </c>
      <c r="N9" t="s">
        <v>568</v>
      </c>
      <c r="O9" t="s">
        <v>1657</v>
      </c>
      <c r="P9" t="s">
        <v>1658</v>
      </c>
      <c r="Q9" t="s">
        <v>1659</v>
      </c>
      <c r="R9" t="s">
        <v>1660</v>
      </c>
      <c r="S9" t="s">
        <v>1661</v>
      </c>
      <c r="T9" t="s">
        <v>1662</v>
      </c>
      <c r="U9" t="s">
        <v>1663</v>
      </c>
      <c r="V9" t="s">
        <v>568</v>
      </c>
      <c r="W9" t="s">
        <v>568</v>
      </c>
      <c r="X9" t="s">
        <v>1664</v>
      </c>
      <c r="Y9" t="s">
        <v>1665</v>
      </c>
      <c r="Z9" t="s">
        <v>1666</v>
      </c>
      <c r="AA9" t="s">
        <v>1667</v>
      </c>
      <c r="AB9" t="s">
        <v>1668</v>
      </c>
      <c r="AC9" t="s">
        <v>1669</v>
      </c>
      <c r="AD9" t="s">
        <v>1670</v>
      </c>
      <c r="AE9" t="s">
        <v>568</v>
      </c>
      <c r="AF9" t="s">
        <v>568</v>
      </c>
      <c r="AG9" t="s">
        <v>1671</v>
      </c>
      <c r="AH9" t="s">
        <v>1672</v>
      </c>
      <c r="AI9" t="s">
        <v>1673</v>
      </c>
      <c r="AJ9" t="s">
        <v>1674</v>
      </c>
      <c r="AK9" t="s">
        <v>1675</v>
      </c>
      <c r="AL9" t="s">
        <v>1676</v>
      </c>
      <c r="AM9" t="s">
        <v>1677</v>
      </c>
      <c r="AN9" t="s">
        <v>568</v>
      </c>
      <c r="AO9" t="s">
        <v>568</v>
      </c>
      <c r="AP9" t="s">
        <v>1678</v>
      </c>
      <c r="AQ9" t="s">
        <v>1679</v>
      </c>
      <c r="AR9" t="s">
        <v>1680</v>
      </c>
      <c r="AS9" t="s">
        <v>1681</v>
      </c>
      <c r="AT9" t="s">
        <v>1682</v>
      </c>
      <c r="AU9" t="s">
        <v>1683</v>
      </c>
      <c r="AV9" t="s">
        <v>1684</v>
      </c>
      <c r="AW9" t="s">
        <v>568</v>
      </c>
      <c r="AX9" t="s">
        <v>568</v>
      </c>
      <c r="AY9" t="s">
        <v>1685</v>
      </c>
      <c r="AZ9" t="s">
        <v>1686</v>
      </c>
      <c r="BA9" t="s">
        <v>1687</v>
      </c>
      <c r="BB9" t="s">
        <v>1688</v>
      </c>
      <c r="BC9" t="s">
        <v>1689</v>
      </c>
      <c r="BD9" t="s">
        <v>1690</v>
      </c>
      <c r="BE9" t="s">
        <v>1691</v>
      </c>
    </row>
    <row r="10" spans="2:57" x14ac:dyDescent="0.25">
      <c r="B10" t="s">
        <v>1692</v>
      </c>
      <c r="C10" t="s">
        <v>1693</v>
      </c>
      <c r="D10" t="s">
        <v>568</v>
      </c>
      <c r="E10" t="s">
        <v>1694</v>
      </c>
      <c r="F10" t="s">
        <v>1695</v>
      </c>
      <c r="G10" t="s">
        <v>1696</v>
      </c>
      <c r="H10" t="s">
        <v>1697</v>
      </c>
      <c r="I10" t="s">
        <v>1698</v>
      </c>
      <c r="J10" t="s">
        <v>1699</v>
      </c>
      <c r="K10" t="s">
        <v>1700</v>
      </c>
      <c r="L10" t="s">
        <v>1701</v>
      </c>
      <c r="M10" t="s">
        <v>568</v>
      </c>
      <c r="N10" t="s">
        <v>1702</v>
      </c>
      <c r="O10" t="s">
        <v>1703</v>
      </c>
      <c r="P10" t="s">
        <v>1704</v>
      </c>
      <c r="Q10" t="s">
        <v>1705</v>
      </c>
      <c r="R10" t="s">
        <v>1706</v>
      </c>
      <c r="S10" t="s">
        <v>1707</v>
      </c>
      <c r="T10" t="s">
        <v>1708</v>
      </c>
      <c r="U10" t="s">
        <v>1709</v>
      </c>
      <c r="V10" t="s">
        <v>568</v>
      </c>
      <c r="W10" t="s">
        <v>1710</v>
      </c>
      <c r="X10" t="s">
        <v>1711</v>
      </c>
      <c r="Y10" t="s">
        <v>1712</v>
      </c>
      <c r="Z10" t="s">
        <v>1713</v>
      </c>
      <c r="AA10" t="s">
        <v>1714</v>
      </c>
      <c r="AB10" t="s">
        <v>1715</v>
      </c>
      <c r="AC10" t="s">
        <v>1716</v>
      </c>
      <c r="AD10" t="s">
        <v>1717</v>
      </c>
      <c r="AE10" t="s">
        <v>568</v>
      </c>
      <c r="AF10" t="s">
        <v>1718</v>
      </c>
      <c r="AG10" t="s">
        <v>1719</v>
      </c>
      <c r="AH10" t="s">
        <v>1720</v>
      </c>
      <c r="AI10" t="s">
        <v>1721</v>
      </c>
      <c r="AJ10" t="s">
        <v>1722</v>
      </c>
      <c r="AK10" t="s">
        <v>1723</v>
      </c>
      <c r="AL10" t="s">
        <v>1724</v>
      </c>
      <c r="AM10" t="s">
        <v>1725</v>
      </c>
      <c r="AN10" t="s">
        <v>568</v>
      </c>
      <c r="AO10" t="s">
        <v>1726</v>
      </c>
      <c r="AP10" t="s">
        <v>1727</v>
      </c>
      <c r="AQ10" t="s">
        <v>1728</v>
      </c>
      <c r="AR10" t="s">
        <v>1729</v>
      </c>
      <c r="AS10" t="s">
        <v>1730</v>
      </c>
      <c r="AT10" t="s">
        <v>1731</v>
      </c>
      <c r="AU10" t="s">
        <v>1732</v>
      </c>
      <c r="AV10" t="s">
        <v>1733</v>
      </c>
      <c r="AW10" t="s">
        <v>568</v>
      </c>
      <c r="AX10" t="s">
        <v>1734</v>
      </c>
      <c r="AY10" t="s">
        <v>1735</v>
      </c>
      <c r="AZ10" t="s">
        <v>1736</v>
      </c>
      <c r="BA10" t="s">
        <v>1737</v>
      </c>
      <c r="BB10" t="s">
        <v>1738</v>
      </c>
      <c r="BC10" t="s">
        <v>1739</v>
      </c>
      <c r="BD10" t="s">
        <v>1740</v>
      </c>
      <c r="BE10" t="s">
        <v>1741</v>
      </c>
    </row>
    <row r="11" spans="2:57" x14ac:dyDescent="0.25">
      <c r="B11" t="s">
        <v>1742</v>
      </c>
      <c r="C11" t="s">
        <v>1743</v>
      </c>
      <c r="D11" t="s">
        <v>568</v>
      </c>
      <c r="E11" t="s">
        <v>1744</v>
      </c>
      <c r="F11" t="s">
        <v>1745</v>
      </c>
      <c r="G11" t="s">
        <v>1746</v>
      </c>
      <c r="H11" t="s">
        <v>1747</v>
      </c>
      <c r="I11" t="s">
        <v>1748</v>
      </c>
      <c r="J11" t="s">
        <v>1749</v>
      </c>
      <c r="K11" t="s">
        <v>1750</v>
      </c>
      <c r="L11" t="s">
        <v>1751</v>
      </c>
      <c r="M11" t="s">
        <v>568</v>
      </c>
      <c r="N11" t="s">
        <v>1752</v>
      </c>
      <c r="O11" t="s">
        <v>1753</v>
      </c>
      <c r="P11" t="s">
        <v>1754</v>
      </c>
      <c r="Q11" t="s">
        <v>1755</v>
      </c>
      <c r="R11" t="s">
        <v>1756</v>
      </c>
      <c r="S11" t="s">
        <v>1757</v>
      </c>
      <c r="T11" t="s">
        <v>1758</v>
      </c>
      <c r="U11" t="s">
        <v>1759</v>
      </c>
      <c r="V11" t="s">
        <v>568</v>
      </c>
      <c r="W11" t="s">
        <v>1760</v>
      </c>
      <c r="X11" t="s">
        <v>1761</v>
      </c>
      <c r="Y11" t="s">
        <v>1762</v>
      </c>
      <c r="Z11" t="s">
        <v>1763</v>
      </c>
      <c r="AA11" t="s">
        <v>1764</v>
      </c>
      <c r="AB11" t="s">
        <v>1765</v>
      </c>
      <c r="AC11" t="s">
        <v>1766</v>
      </c>
      <c r="AD11" t="s">
        <v>1767</v>
      </c>
      <c r="AE11" t="s">
        <v>568</v>
      </c>
      <c r="AF11" t="s">
        <v>1768</v>
      </c>
      <c r="AG11" t="s">
        <v>1769</v>
      </c>
      <c r="AH11" t="s">
        <v>1770</v>
      </c>
      <c r="AI11" t="s">
        <v>1771</v>
      </c>
      <c r="AJ11" t="s">
        <v>1772</v>
      </c>
      <c r="AK11" t="s">
        <v>1773</v>
      </c>
      <c r="AL11" t="s">
        <v>1774</v>
      </c>
      <c r="AM11" t="s">
        <v>1775</v>
      </c>
      <c r="AN11" t="s">
        <v>568</v>
      </c>
      <c r="AO11" t="s">
        <v>1776</v>
      </c>
      <c r="AP11" t="s">
        <v>1777</v>
      </c>
      <c r="AQ11" t="s">
        <v>1778</v>
      </c>
      <c r="AR11" t="s">
        <v>1779</v>
      </c>
      <c r="AS11" t="s">
        <v>1780</v>
      </c>
      <c r="AT11" t="s">
        <v>1781</v>
      </c>
      <c r="AU11" t="s">
        <v>1782</v>
      </c>
      <c r="AV11" t="s">
        <v>1783</v>
      </c>
      <c r="AW11" t="s">
        <v>568</v>
      </c>
      <c r="AX11" t="s">
        <v>1784</v>
      </c>
      <c r="AY11" t="s">
        <v>1785</v>
      </c>
      <c r="AZ11" t="s">
        <v>1786</v>
      </c>
      <c r="BA11" t="s">
        <v>1787</v>
      </c>
      <c r="BB11" t="s">
        <v>1788</v>
      </c>
      <c r="BC11" t="s">
        <v>1789</v>
      </c>
      <c r="BD11" t="s">
        <v>1790</v>
      </c>
      <c r="BE11" t="s">
        <v>1791</v>
      </c>
    </row>
    <row r="12" spans="2:57" x14ac:dyDescent="0.25">
      <c r="C12" t="s">
        <v>1792</v>
      </c>
      <c r="D12" t="s">
        <v>568</v>
      </c>
      <c r="E12" t="s">
        <v>1793</v>
      </c>
      <c r="F12" t="s">
        <v>1794</v>
      </c>
      <c r="G12" t="s">
        <v>1795</v>
      </c>
      <c r="H12" t="s">
        <v>1796</v>
      </c>
      <c r="I12" t="s">
        <v>1797</v>
      </c>
      <c r="J12" t="s">
        <v>1798</v>
      </c>
      <c r="K12" t="s">
        <v>1799</v>
      </c>
      <c r="L12" t="s">
        <v>1800</v>
      </c>
      <c r="M12" t="s">
        <v>568</v>
      </c>
      <c r="N12" t="s">
        <v>1801</v>
      </c>
      <c r="O12" t="s">
        <v>1802</v>
      </c>
      <c r="P12" t="s">
        <v>1803</v>
      </c>
      <c r="Q12" t="s">
        <v>1804</v>
      </c>
      <c r="R12" t="s">
        <v>1805</v>
      </c>
      <c r="S12" t="s">
        <v>1806</v>
      </c>
      <c r="T12" t="s">
        <v>1807</v>
      </c>
      <c r="U12" t="s">
        <v>1808</v>
      </c>
      <c r="V12" t="s">
        <v>568</v>
      </c>
      <c r="W12" t="s">
        <v>1809</v>
      </c>
      <c r="X12" t="s">
        <v>1810</v>
      </c>
      <c r="Y12" t="s">
        <v>1811</v>
      </c>
      <c r="Z12" t="s">
        <v>1812</v>
      </c>
      <c r="AA12" t="s">
        <v>1813</v>
      </c>
      <c r="AB12" t="s">
        <v>1814</v>
      </c>
      <c r="AC12" t="s">
        <v>1815</v>
      </c>
      <c r="AD12" t="s">
        <v>1816</v>
      </c>
      <c r="AE12" t="s">
        <v>568</v>
      </c>
      <c r="AF12" t="s">
        <v>1817</v>
      </c>
      <c r="AG12" t="s">
        <v>1818</v>
      </c>
      <c r="AH12" t="s">
        <v>1819</v>
      </c>
      <c r="AI12" t="s">
        <v>1820</v>
      </c>
      <c r="AJ12" t="s">
        <v>1821</v>
      </c>
      <c r="AK12" t="s">
        <v>1822</v>
      </c>
      <c r="AL12" t="s">
        <v>1823</v>
      </c>
      <c r="AM12" t="s">
        <v>1824</v>
      </c>
      <c r="AN12" t="s">
        <v>568</v>
      </c>
      <c r="AO12" t="s">
        <v>1825</v>
      </c>
      <c r="AP12" t="s">
        <v>1826</v>
      </c>
      <c r="AQ12" t="s">
        <v>1827</v>
      </c>
      <c r="AR12" t="s">
        <v>1828</v>
      </c>
      <c r="AS12" t="s">
        <v>1829</v>
      </c>
      <c r="AT12" t="s">
        <v>1830</v>
      </c>
      <c r="AU12" t="s">
        <v>1831</v>
      </c>
      <c r="AV12" t="s">
        <v>1832</v>
      </c>
      <c r="AW12" t="s">
        <v>568</v>
      </c>
      <c r="AX12" t="s">
        <v>1833</v>
      </c>
      <c r="AY12" t="s">
        <v>1834</v>
      </c>
      <c r="AZ12" t="s">
        <v>1835</v>
      </c>
      <c r="BA12" t="s">
        <v>1836</v>
      </c>
      <c r="BB12" t="s">
        <v>1837</v>
      </c>
      <c r="BC12" t="s">
        <v>1838</v>
      </c>
      <c r="BD12" t="s">
        <v>1839</v>
      </c>
      <c r="BE12" t="s">
        <v>1840</v>
      </c>
    </row>
    <row r="13" spans="2:57" x14ac:dyDescent="0.25">
      <c r="B13" t="s">
        <v>1841</v>
      </c>
      <c r="C13" t="s">
        <v>1842</v>
      </c>
      <c r="D13" t="s">
        <v>568</v>
      </c>
      <c r="E13" t="s">
        <v>568</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c r="AR13" t="s">
        <v>568</v>
      </c>
      <c r="AS13" t="s">
        <v>568</v>
      </c>
      <c r="AT13" t="s">
        <v>568</v>
      </c>
      <c r="AU13" t="s">
        <v>568</v>
      </c>
      <c r="AV13" t="s">
        <v>568</v>
      </c>
      <c r="AW13" t="s">
        <v>568</v>
      </c>
      <c r="AX13" t="s">
        <v>568</v>
      </c>
      <c r="AY13" t="s">
        <v>1843</v>
      </c>
      <c r="AZ13" t="s">
        <v>1844</v>
      </c>
      <c r="BA13" t="s">
        <v>1845</v>
      </c>
      <c r="BB13" t="s">
        <v>1846</v>
      </c>
      <c r="BC13" t="s">
        <v>1847</v>
      </c>
      <c r="BD13" t="s">
        <v>1848</v>
      </c>
      <c r="BE13" t="s">
        <v>1849</v>
      </c>
    </row>
    <row r="14" spans="2:57" x14ac:dyDescent="0.25">
      <c r="B14" t="s">
        <v>1850</v>
      </c>
      <c r="C14" t="s">
        <v>1851</v>
      </c>
      <c r="D14" t="s">
        <v>568</v>
      </c>
      <c r="E14" t="s">
        <v>568</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c r="AR14" t="s">
        <v>568</v>
      </c>
      <c r="AS14" t="s">
        <v>568</v>
      </c>
      <c r="AT14" t="s">
        <v>568</v>
      </c>
      <c r="AU14" t="s">
        <v>568</v>
      </c>
      <c r="AV14" t="s">
        <v>568</v>
      </c>
      <c r="AW14" t="s">
        <v>568</v>
      </c>
      <c r="AX14" t="s">
        <v>568</v>
      </c>
      <c r="AY14" t="s">
        <v>1852</v>
      </c>
      <c r="AZ14" t="s">
        <v>1853</v>
      </c>
      <c r="BA14" t="s">
        <v>1854</v>
      </c>
      <c r="BB14" t="s">
        <v>1855</v>
      </c>
      <c r="BC14" t="s">
        <v>1856</v>
      </c>
      <c r="BD14" t="s">
        <v>1857</v>
      </c>
      <c r="BE14" t="s">
        <v>1858</v>
      </c>
    </row>
    <row r="15" spans="2:57" x14ac:dyDescent="0.25">
      <c r="B15" t="s">
        <v>1859</v>
      </c>
      <c r="C15" t="s">
        <v>1860</v>
      </c>
      <c r="D15" t="s">
        <v>568</v>
      </c>
      <c r="E15" t="s">
        <v>568</v>
      </c>
      <c r="F15" t="s">
        <v>1861</v>
      </c>
      <c r="G15" t="s">
        <v>1862</v>
      </c>
      <c r="H15" t="s">
        <v>1863</v>
      </c>
      <c r="I15" t="s">
        <v>1864</v>
      </c>
      <c r="J15" t="s">
        <v>1865</v>
      </c>
      <c r="K15" t="s">
        <v>1866</v>
      </c>
      <c r="L15" t="s">
        <v>1867</v>
      </c>
      <c r="M15" t="s">
        <v>568</v>
      </c>
      <c r="N15" t="s">
        <v>568</v>
      </c>
      <c r="O15" t="s">
        <v>1868</v>
      </c>
      <c r="P15" t="s">
        <v>1869</v>
      </c>
      <c r="Q15" t="s">
        <v>1870</v>
      </c>
      <c r="R15" t="s">
        <v>1871</v>
      </c>
      <c r="S15" t="s">
        <v>1872</v>
      </c>
      <c r="T15" t="s">
        <v>1873</v>
      </c>
      <c r="U15" t="s">
        <v>1874</v>
      </c>
      <c r="V15" t="s">
        <v>568</v>
      </c>
      <c r="W15" t="s">
        <v>568</v>
      </c>
      <c r="X15" t="s">
        <v>1875</v>
      </c>
      <c r="Y15" t="s">
        <v>1876</v>
      </c>
      <c r="Z15" t="s">
        <v>1877</v>
      </c>
      <c r="AA15" t="s">
        <v>1878</v>
      </c>
      <c r="AB15" t="s">
        <v>1879</v>
      </c>
      <c r="AC15" t="s">
        <v>1880</v>
      </c>
      <c r="AD15" t="s">
        <v>1881</v>
      </c>
      <c r="AE15" t="s">
        <v>568</v>
      </c>
      <c r="AF15" t="s">
        <v>568</v>
      </c>
      <c r="AG15" t="s">
        <v>1882</v>
      </c>
      <c r="AH15" t="s">
        <v>1883</v>
      </c>
      <c r="AI15" t="s">
        <v>1884</v>
      </c>
      <c r="AJ15" t="s">
        <v>1885</v>
      </c>
      <c r="AK15" t="s">
        <v>1886</v>
      </c>
      <c r="AL15" t="s">
        <v>1887</v>
      </c>
      <c r="AM15" t="s">
        <v>1888</v>
      </c>
      <c r="AN15" t="s">
        <v>568</v>
      </c>
      <c r="AO15" t="s">
        <v>568</v>
      </c>
      <c r="AP15" t="s">
        <v>1889</v>
      </c>
      <c r="AQ15" t="s">
        <v>1890</v>
      </c>
      <c r="AR15" t="s">
        <v>1891</v>
      </c>
      <c r="AS15" t="s">
        <v>1892</v>
      </c>
      <c r="AT15" t="s">
        <v>1893</v>
      </c>
      <c r="AU15" t="s">
        <v>1894</v>
      </c>
      <c r="AV15" t="s">
        <v>1895</v>
      </c>
      <c r="AW15" t="s">
        <v>568</v>
      </c>
      <c r="AX15" t="s">
        <v>568</v>
      </c>
      <c r="AY15" t="s">
        <v>1896</v>
      </c>
      <c r="AZ15" t="s">
        <v>1897</v>
      </c>
      <c r="BA15" t="s">
        <v>1898</v>
      </c>
      <c r="BB15" t="s">
        <v>1899</v>
      </c>
      <c r="BC15" t="s">
        <v>1900</v>
      </c>
      <c r="BD15" t="s">
        <v>1901</v>
      </c>
      <c r="BE15" t="s">
        <v>1902</v>
      </c>
    </row>
    <row r="16" spans="2:57" x14ac:dyDescent="0.25">
      <c r="C16" t="s">
        <v>1903</v>
      </c>
      <c r="D16" t="s">
        <v>1904</v>
      </c>
      <c r="E16" t="s">
        <v>1905</v>
      </c>
      <c r="F16" t="s">
        <v>1906</v>
      </c>
      <c r="G16" t="s">
        <v>1907</v>
      </c>
      <c r="H16" t="s">
        <v>1908</v>
      </c>
      <c r="I16" t="s">
        <v>1909</v>
      </c>
      <c r="J16" t="s">
        <v>1910</v>
      </c>
      <c r="K16" t="s">
        <v>1911</v>
      </c>
      <c r="L16" t="s">
        <v>1912</v>
      </c>
      <c r="M16" t="s">
        <v>1904</v>
      </c>
      <c r="N16" t="s">
        <v>1913</v>
      </c>
      <c r="O16" t="s">
        <v>1914</v>
      </c>
      <c r="P16" t="s">
        <v>1915</v>
      </c>
      <c r="Q16" t="s">
        <v>1916</v>
      </c>
      <c r="R16" t="s">
        <v>1917</v>
      </c>
      <c r="S16" t="s">
        <v>1918</v>
      </c>
      <c r="T16" t="s">
        <v>1919</v>
      </c>
      <c r="U16" t="s">
        <v>568</v>
      </c>
      <c r="V16" t="s">
        <v>1904</v>
      </c>
      <c r="W16" t="s">
        <v>1920</v>
      </c>
      <c r="X16" t="s">
        <v>1921</v>
      </c>
      <c r="Y16" t="s">
        <v>1922</v>
      </c>
      <c r="Z16" t="s">
        <v>1923</v>
      </c>
      <c r="AA16" t="s">
        <v>1924</v>
      </c>
      <c r="AB16" t="s">
        <v>1925</v>
      </c>
      <c r="AC16" t="s">
        <v>1926</v>
      </c>
      <c r="AD16" t="s">
        <v>568</v>
      </c>
      <c r="AE16" t="s">
        <v>1904</v>
      </c>
      <c r="AF16" t="s">
        <v>1927</v>
      </c>
      <c r="AG16" t="s">
        <v>1928</v>
      </c>
      <c r="AH16" t="s">
        <v>1929</v>
      </c>
      <c r="AI16" t="s">
        <v>1930</v>
      </c>
      <c r="AJ16" t="s">
        <v>1931</v>
      </c>
      <c r="AK16" t="s">
        <v>1932</v>
      </c>
      <c r="AL16" t="s">
        <v>1933</v>
      </c>
      <c r="AM16" t="s">
        <v>568</v>
      </c>
      <c r="AN16" t="s">
        <v>1904</v>
      </c>
      <c r="AO16" t="s">
        <v>1934</v>
      </c>
      <c r="AP16" t="s">
        <v>1935</v>
      </c>
      <c r="AQ16" t="s">
        <v>1936</v>
      </c>
      <c r="AR16" t="s">
        <v>1937</v>
      </c>
      <c r="AS16" t="s">
        <v>1938</v>
      </c>
      <c r="AT16" t="s">
        <v>1939</v>
      </c>
      <c r="AU16" t="s">
        <v>1940</v>
      </c>
      <c r="AV16" t="s">
        <v>568</v>
      </c>
      <c r="AW16" t="s">
        <v>1904</v>
      </c>
      <c r="AX16" t="s">
        <v>1941</v>
      </c>
      <c r="AY16" t="s">
        <v>1942</v>
      </c>
      <c r="AZ16" t="s">
        <v>1943</v>
      </c>
      <c r="BA16" t="s">
        <v>1944</v>
      </c>
      <c r="BB16" t="s">
        <v>1945</v>
      </c>
      <c r="BC16" t="s">
        <v>1946</v>
      </c>
      <c r="BD16" t="s">
        <v>1947</v>
      </c>
      <c r="BE16" t="s">
        <v>568</v>
      </c>
    </row>
    <row r="17" spans="2:57" x14ac:dyDescent="0.25">
      <c r="C17" t="s">
        <v>1948</v>
      </c>
      <c r="D17" t="s">
        <v>568</v>
      </c>
      <c r="E17" t="s">
        <v>568</v>
      </c>
      <c r="F17" t="s">
        <v>1949</v>
      </c>
      <c r="G17" t="s">
        <v>568</v>
      </c>
      <c r="H17" t="s">
        <v>568</v>
      </c>
      <c r="I17" t="s">
        <v>568</v>
      </c>
      <c r="J17" t="s">
        <v>568</v>
      </c>
      <c r="K17" t="s">
        <v>568</v>
      </c>
      <c r="L17" t="s">
        <v>568</v>
      </c>
      <c r="M17" t="s">
        <v>568</v>
      </c>
      <c r="N17" t="s">
        <v>568</v>
      </c>
      <c r="O17" t="s">
        <v>1950</v>
      </c>
      <c r="P17" t="s">
        <v>568</v>
      </c>
      <c r="Q17" t="s">
        <v>568</v>
      </c>
      <c r="R17" t="s">
        <v>568</v>
      </c>
      <c r="S17" t="s">
        <v>568</v>
      </c>
      <c r="T17" t="s">
        <v>568</v>
      </c>
      <c r="U17" t="s">
        <v>568</v>
      </c>
      <c r="V17" t="s">
        <v>568</v>
      </c>
      <c r="W17" t="s">
        <v>568</v>
      </c>
      <c r="X17" t="s">
        <v>1951</v>
      </c>
      <c r="Y17" t="s">
        <v>568</v>
      </c>
      <c r="Z17" t="s">
        <v>568</v>
      </c>
      <c r="AA17" t="s">
        <v>568</v>
      </c>
      <c r="AB17" t="s">
        <v>568</v>
      </c>
      <c r="AC17" t="s">
        <v>568</v>
      </c>
      <c r="AD17" t="s">
        <v>568</v>
      </c>
      <c r="AE17" t="s">
        <v>568</v>
      </c>
      <c r="AF17" t="s">
        <v>568</v>
      </c>
      <c r="AG17" t="s">
        <v>1952</v>
      </c>
      <c r="AH17" t="s">
        <v>568</v>
      </c>
      <c r="AI17" t="s">
        <v>568</v>
      </c>
      <c r="AJ17" t="s">
        <v>568</v>
      </c>
      <c r="AK17" t="s">
        <v>568</v>
      </c>
      <c r="AL17" t="s">
        <v>568</v>
      </c>
      <c r="AM17" t="s">
        <v>568</v>
      </c>
      <c r="AN17" t="s">
        <v>568</v>
      </c>
      <c r="AO17" t="s">
        <v>568</v>
      </c>
      <c r="AP17" t="s">
        <v>1953</v>
      </c>
      <c r="AQ17" t="s">
        <v>568</v>
      </c>
      <c r="AR17" t="s">
        <v>568</v>
      </c>
      <c r="AS17" t="s">
        <v>568</v>
      </c>
      <c r="AT17" t="s">
        <v>568</v>
      </c>
      <c r="AU17" t="s">
        <v>568</v>
      </c>
      <c r="AV17" t="s">
        <v>568</v>
      </c>
      <c r="AW17" t="s">
        <v>568</v>
      </c>
      <c r="AX17" t="s">
        <v>568</v>
      </c>
      <c r="AY17" t="s">
        <v>1954</v>
      </c>
      <c r="AZ17" t="s">
        <v>568</v>
      </c>
      <c r="BA17" t="s">
        <v>568</v>
      </c>
      <c r="BB17" t="s">
        <v>568</v>
      </c>
      <c r="BC17" t="s">
        <v>568</v>
      </c>
      <c r="BD17" t="s">
        <v>568</v>
      </c>
      <c r="BE17" t="s">
        <v>568</v>
      </c>
    </row>
    <row r="18" spans="2:57" x14ac:dyDescent="0.25">
      <c r="C18" t="s">
        <v>1955</v>
      </c>
      <c r="D18" t="s">
        <v>568</v>
      </c>
      <c r="E18" t="s">
        <v>568</v>
      </c>
      <c r="F18" t="s">
        <v>1956</v>
      </c>
      <c r="G18" t="s">
        <v>568</v>
      </c>
      <c r="H18" t="s">
        <v>568</v>
      </c>
      <c r="I18" t="s">
        <v>568</v>
      </c>
      <c r="J18" t="s">
        <v>568</v>
      </c>
      <c r="K18" t="s">
        <v>568</v>
      </c>
      <c r="L18" t="s">
        <v>568</v>
      </c>
      <c r="M18" t="s">
        <v>568</v>
      </c>
      <c r="N18" t="s">
        <v>568</v>
      </c>
      <c r="O18" t="s">
        <v>1957</v>
      </c>
      <c r="P18" t="s">
        <v>568</v>
      </c>
      <c r="Q18" t="s">
        <v>568</v>
      </c>
      <c r="R18" t="s">
        <v>568</v>
      </c>
      <c r="S18" t="s">
        <v>568</v>
      </c>
      <c r="T18" t="s">
        <v>568</v>
      </c>
      <c r="U18" t="s">
        <v>568</v>
      </c>
      <c r="V18" t="s">
        <v>568</v>
      </c>
      <c r="W18" t="s">
        <v>568</v>
      </c>
      <c r="X18" t="s">
        <v>1958</v>
      </c>
      <c r="Y18" t="s">
        <v>568</v>
      </c>
      <c r="Z18" t="s">
        <v>568</v>
      </c>
      <c r="AA18" t="s">
        <v>568</v>
      </c>
      <c r="AB18" t="s">
        <v>568</v>
      </c>
      <c r="AC18" t="s">
        <v>568</v>
      </c>
      <c r="AD18" t="s">
        <v>568</v>
      </c>
      <c r="AE18" t="s">
        <v>568</v>
      </c>
      <c r="AF18" t="s">
        <v>568</v>
      </c>
      <c r="AG18" t="s">
        <v>1959</v>
      </c>
      <c r="AH18" t="s">
        <v>568</v>
      </c>
      <c r="AI18" t="s">
        <v>568</v>
      </c>
      <c r="AJ18" t="s">
        <v>568</v>
      </c>
      <c r="AK18" t="s">
        <v>568</v>
      </c>
      <c r="AL18" t="s">
        <v>568</v>
      </c>
      <c r="AM18" t="s">
        <v>568</v>
      </c>
      <c r="AN18" t="s">
        <v>568</v>
      </c>
      <c r="AO18" t="s">
        <v>568</v>
      </c>
      <c r="AP18" t="s">
        <v>1960</v>
      </c>
      <c r="AQ18" t="s">
        <v>568</v>
      </c>
      <c r="AR18" t="s">
        <v>568</v>
      </c>
      <c r="AS18" t="s">
        <v>568</v>
      </c>
      <c r="AT18" t="s">
        <v>568</v>
      </c>
      <c r="AU18" t="s">
        <v>568</v>
      </c>
      <c r="AV18" t="s">
        <v>568</v>
      </c>
      <c r="AW18" t="s">
        <v>568</v>
      </c>
      <c r="AX18" t="s">
        <v>568</v>
      </c>
      <c r="AY18" t="s">
        <v>1961</v>
      </c>
      <c r="AZ18" t="s">
        <v>568</v>
      </c>
      <c r="BA18" t="s">
        <v>568</v>
      </c>
      <c r="BB18" t="s">
        <v>568</v>
      </c>
      <c r="BC18" t="s">
        <v>568</v>
      </c>
      <c r="BD18" t="s">
        <v>568</v>
      </c>
      <c r="BE18" t="s">
        <v>568</v>
      </c>
    </row>
    <row r="19" spans="2:57" x14ac:dyDescent="0.25">
      <c r="B19" t="s">
        <v>1962</v>
      </c>
      <c r="C19" t="s">
        <v>1963</v>
      </c>
      <c r="D19" t="s">
        <v>1964</v>
      </c>
      <c r="E19" t="s">
        <v>1965</v>
      </c>
      <c r="F19" t="s">
        <v>1966</v>
      </c>
      <c r="G19" t="s">
        <v>1967</v>
      </c>
      <c r="H19" t="s">
        <v>1968</v>
      </c>
      <c r="I19" t="s">
        <v>1969</v>
      </c>
      <c r="J19" t="s">
        <v>1970</v>
      </c>
      <c r="K19" t="s">
        <v>1971</v>
      </c>
      <c r="L19" t="s">
        <v>1972</v>
      </c>
      <c r="M19" t="s">
        <v>1973</v>
      </c>
      <c r="N19" t="s">
        <v>1974</v>
      </c>
      <c r="O19" t="s">
        <v>1975</v>
      </c>
      <c r="P19" t="s">
        <v>1976</v>
      </c>
      <c r="Q19" t="s">
        <v>1977</v>
      </c>
      <c r="R19" t="s">
        <v>1978</v>
      </c>
      <c r="S19" t="s">
        <v>1979</v>
      </c>
      <c r="T19" t="s">
        <v>1980</v>
      </c>
      <c r="U19" t="s">
        <v>568</v>
      </c>
      <c r="V19" t="s">
        <v>1981</v>
      </c>
      <c r="W19" t="s">
        <v>1982</v>
      </c>
      <c r="X19" t="s">
        <v>1983</v>
      </c>
      <c r="Y19" t="s">
        <v>1984</v>
      </c>
      <c r="Z19" t="s">
        <v>1985</v>
      </c>
      <c r="AA19" t="s">
        <v>1986</v>
      </c>
      <c r="AB19" t="s">
        <v>1987</v>
      </c>
      <c r="AC19" t="s">
        <v>1988</v>
      </c>
      <c r="AD19" t="s">
        <v>568</v>
      </c>
      <c r="AE19" t="s">
        <v>1989</v>
      </c>
      <c r="AF19" t="s">
        <v>1990</v>
      </c>
      <c r="AG19" t="s">
        <v>1991</v>
      </c>
      <c r="AH19" t="s">
        <v>1992</v>
      </c>
      <c r="AI19" t="s">
        <v>1993</v>
      </c>
      <c r="AJ19" t="s">
        <v>1994</v>
      </c>
      <c r="AK19" t="s">
        <v>1995</v>
      </c>
      <c r="AL19" t="s">
        <v>1996</v>
      </c>
      <c r="AM19" t="s">
        <v>568</v>
      </c>
      <c r="AN19" t="s">
        <v>1997</v>
      </c>
      <c r="AO19" t="s">
        <v>1998</v>
      </c>
      <c r="AP19" t="s">
        <v>1999</v>
      </c>
      <c r="AQ19" t="s">
        <v>2000</v>
      </c>
      <c r="AR19" t="s">
        <v>2001</v>
      </c>
      <c r="AS19" t="s">
        <v>2002</v>
      </c>
      <c r="AT19" t="s">
        <v>2003</v>
      </c>
      <c r="AU19" t="s">
        <v>2004</v>
      </c>
      <c r="AV19" t="s">
        <v>568</v>
      </c>
      <c r="AW19" t="s">
        <v>2005</v>
      </c>
      <c r="AX19" t="s">
        <v>2006</v>
      </c>
      <c r="AY19" t="s">
        <v>2007</v>
      </c>
      <c r="AZ19" t="s">
        <v>2008</v>
      </c>
      <c r="BA19" t="s">
        <v>2009</v>
      </c>
      <c r="BB19" t="s">
        <v>2010</v>
      </c>
      <c r="BC19" t="s">
        <v>2011</v>
      </c>
      <c r="BD19" t="s">
        <v>2012</v>
      </c>
      <c r="BE19" t="s">
        <v>568</v>
      </c>
    </row>
    <row r="20" spans="2:57" x14ac:dyDescent="0.25">
      <c r="C20" t="s">
        <v>2013</v>
      </c>
      <c r="D20" t="s">
        <v>2014</v>
      </c>
      <c r="E20" t="s">
        <v>2015</v>
      </c>
      <c r="F20" t="s">
        <v>2016</v>
      </c>
      <c r="G20" t="s">
        <v>2017</v>
      </c>
      <c r="H20" t="s">
        <v>2018</v>
      </c>
      <c r="I20" t="s">
        <v>2019</v>
      </c>
      <c r="J20" t="s">
        <v>2020</v>
      </c>
      <c r="K20" t="s">
        <v>2021</v>
      </c>
      <c r="L20" t="s">
        <v>2022</v>
      </c>
      <c r="M20" t="s">
        <v>2023</v>
      </c>
      <c r="N20" t="s">
        <v>2024</v>
      </c>
      <c r="O20" t="s">
        <v>2025</v>
      </c>
      <c r="P20" t="s">
        <v>2026</v>
      </c>
      <c r="Q20" t="s">
        <v>2027</v>
      </c>
      <c r="R20" t="s">
        <v>2028</v>
      </c>
      <c r="S20" t="s">
        <v>2029</v>
      </c>
      <c r="T20" t="s">
        <v>2030</v>
      </c>
      <c r="U20" t="s">
        <v>568</v>
      </c>
      <c r="V20" t="s">
        <v>2031</v>
      </c>
      <c r="W20" t="s">
        <v>2032</v>
      </c>
      <c r="X20" t="s">
        <v>2033</v>
      </c>
      <c r="Y20" t="s">
        <v>2034</v>
      </c>
      <c r="Z20" t="s">
        <v>2035</v>
      </c>
      <c r="AA20" t="s">
        <v>2036</v>
      </c>
      <c r="AB20" t="s">
        <v>2037</v>
      </c>
      <c r="AC20" t="s">
        <v>2038</v>
      </c>
      <c r="AD20" t="s">
        <v>568</v>
      </c>
      <c r="AE20" t="s">
        <v>2039</v>
      </c>
      <c r="AF20" t="s">
        <v>2040</v>
      </c>
      <c r="AG20" t="s">
        <v>2041</v>
      </c>
      <c r="AH20" t="s">
        <v>2042</v>
      </c>
      <c r="AI20" t="s">
        <v>2043</v>
      </c>
      <c r="AJ20" t="s">
        <v>2044</v>
      </c>
      <c r="AK20" t="s">
        <v>2045</v>
      </c>
      <c r="AL20" t="s">
        <v>2046</v>
      </c>
      <c r="AM20" t="s">
        <v>568</v>
      </c>
      <c r="AN20" t="s">
        <v>2047</v>
      </c>
      <c r="AO20" t="s">
        <v>2048</v>
      </c>
      <c r="AP20" t="s">
        <v>2049</v>
      </c>
      <c r="AQ20" t="s">
        <v>2050</v>
      </c>
      <c r="AR20" t="s">
        <v>2051</v>
      </c>
      <c r="AS20" t="s">
        <v>2052</v>
      </c>
      <c r="AT20" t="s">
        <v>2053</v>
      </c>
      <c r="AU20" t="s">
        <v>2054</v>
      </c>
      <c r="AV20" t="s">
        <v>568</v>
      </c>
      <c r="AW20" t="s">
        <v>2055</v>
      </c>
      <c r="AX20" t="s">
        <v>2056</v>
      </c>
      <c r="AY20" t="s">
        <v>2057</v>
      </c>
      <c r="AZ20" t="s">
        <v>2058</v>
      </c>
      <c r="BA20" t="s">
        <v>2059</v>
      </c>
      <c r="BB20" t="s">
        <v>2060</v>
      </c>
      <c r="BC20" t="s">
        <v>2061</v>
      </c>
      <c r="BD20" t="s">
        <v>2062</v>
      </c>
      <c r="BE20" t="s">
        <v>568</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M25"/>
  <sheetViews>
    <sheetView workbookViewId="0">
      <selection activeCell="B5" sqref="B5"/>
    </sheetView>
  </sheetViews>
  <sheetFormatPr defaultColWidth="11.42578125" defaultRowHeight="15" x14ac:dyDescent="0.25"/>
  <sheetData>
    <row r="2" spans="2:65" x14ac:dyDescent="0.25">
      <c r="B2" t="s">
        <v>1</v>
      </c>
      <c r="C2" t="s">
        <v>4</v>
      </c>
    </row>
    <row r="3" spans="2:65" x14ac:dyDescent="0.25">
      <c r="B3" t="s">
        <v>2</v>
      </c>
      <c r="C3" t="s">
        <v>10</v>
      </c>
    </row>
    <row r="4" spans="2:65" x14ac:dyDescent="0.25">
      <c r="B4" t="s">
        <v>3</v>
      </c>
      <c r="C4" t="s">
        <v>8</v>
      </c>
    </row>
    <row r="5" spans="2:65" x14ac:dyDescent="0.25">
      <c r="B5" s="4" t="str">
        <f>HYPERLINK("[NZAu_Publiclaunch_20231116.xlsx]'TOC'!A1","(Click to return to TOC)")</f>
        <v>(Click to return to TOC)</v>
      </c>
    </row>
    <row r="7" spans="2:65" x14ac:dyDescent="0.25">
      <c r="E7" t="s">
        <v>2063</v>
      </c>
      <c r="F7" t="s">
        <v>2063</v>
      </c>
      <c r="G7" t="s">
        <v>2063</v>
      </c>
      <c r="H7" t="s">
        <v>2063</v>
      </c>
      <c r="I7" t="s">
        <v>2063</v>
      </c>
      <c r="J7" t="s">
        <v>2063</v>
      </c>
      <c r="K7" t="s">
        <v>2063</v>
      </c>
      <c r="L7" t="s">
        <v>2063</v>
      </c>
      <c r="M7" t="s">
        <v>2063</v>
      </c>
      <c r="N7" t="s">
        <v>2064</v>
      </c>
      <c r="O7" t="s">
        <v>2064</v>
      </c>
      <c r="P7" t="s">
        <v>2064</v>
      </c>
      <c r="Q7" t="s">
        <v>2064</v>
      </c>
      <c r="R7" t="s">
        <v>2064</v>
      </c>
      <c r="S7" t="s">
        <v>2064</v>
      </c>
      <c r="T7" t="s">
        <v>2064</v>
      </c>
      <c r="U7" t="s">
        <v>2064</v>
      </c>
      <c r="V7" t="s">
        <v>2064</v>
      </c>
      <c r="W7" t="s">
        <v>2065</v>
      </c>
      <c r="X7" t="s">
        <v>2065</v>
      </c>
      <c r="Y7" t="s">
        <v>2065</v>
      </c>
      <c r="Z7" t="s">
        <v>2065</v>
      </c>
      <c r="AA7" t="s">
        <v>2065</v>
      </c>
      <c r="AB7" t="s">
        <v>2065</v>
      </c>
      <c r="AC7" t="s">
        <v>2065</v>
      </c>
      <c r="AD7" t="s">
        <v>2065</v>
      </c>
      <c r="AE7" t="s">
        <v>2065</v>
      </c>
      <c r="AF7" t="s">
        <v>2066</v>
      </c>
      <c r="AG7" t="s">
        <v>2066</v>
      </c>
      <c r="AH7" t="s">
        <v>2066</v>
      </c>
      <c r="AI7" t="s">
        <v>2066</v>
      </c>
      <c r="AJ7" t="s">
        <v>2066</v>
      </c>
      <c r="AK7" t="s">
        <v>2066</v>
      </c>
      <c r="AL7" t="s">
        <v>2066</v>
      </c>
      <c r="AM7" t="s">
        <v>2066</v>
      </c>
      <c r="AN7" t="s">
        <v>2066</v>
      </c>
      <c r="AO7" t="s">
        <v>2067</v>
      </c>
      <c r="AP7" t="s">
        <v>2067</v>
      </c>
      <c r="AQ7" t="s">
        <v>2067</v>
      </c>
      <c r="AR7" t="s">
        <v>2067</v>
      </c>
      <c r="AS7" t="s">
        <v>2067</v>
      </c>
      <c r="AT7" t="s">
        <v>2067</v>
      </c>
      <c r="AU7" t="s">
        <v>2067</v>
      </c>
      <c r="AV7" t="s">
        <v>2067</v>
      </c>
      <c r="AW7" t="s">
        <v>2068</v>
      </c>
      <c r="AX7" t="s">
        <v>2068</v>
      </c>
      <c r="AY7" t="s">
        <v>2068</v>
      </c>
      <c r="AZ7" t="s">
        <v>2068</v>
      </c>
      <c r="BA7" t="s">
        <v>2068</v>
      </c>
      <c r="BB7" t="s">
        <v>2068</v>
      </c>
      <c r="BC7" t="s">
        <v>2068</v>
      </c>
      <c r="BD7" t="s">
        <v>2068</v>
      </c>
      <c r="BE7" t="s">
        <v>2069</v>
      </c>
      <c r="BF7" t="s">
        <v>2069</v>
      </c>
      <c r="BG7" t="s">
        <v>2069</v>
      </c>
      <c r="BH7" t="s">
        <v>2069</v>
      </c>
      <c r="BI7" t="s">
        <v>2069</v>
      </c>
      <c r="BJ7" t="s">
        <v>2069</v>
      </c>
      <c r="BK7" t="s">
        <v>2069</v>
      </c>
      <c r="BL7" t="s">
        <v>2069</v>
      </c>
      <c r="BM7" t="s">
        <v>2069</v>
      </c>
    </row>
    <row r="8" spans="2:65" x14ac:dyDescent="0.25">
      <c r="E8" t="s">
        <v>158</v>
      </c>
      <c r="F8" t="s">
        <v>159</v>
      </c>
      <c r="G8" t="s">
        <v>160</v>
      </c>
      <c r="H8" t="s">
        <v>161</v>
      </c>
      <c r="I8" t="s">
        <v>162</v>
      </c>
      <c r="J8" t="s">
        <v>163</v>
      </c>
      <c r="K8" t="s">
        <v>164</v>
      </c>
      <c r="L8" t="s">
        <v>165</v>
      </c>
      <c r="M8" t="s">
        <v>166</v>
      </c>
      <c r="N8" t="s">
        <v>158</v>
      </c>
      <c r="O8" t="s">
        <v>159</v>
      </c>
      <c r="P8" t="s">
        <v>160</v>
      </c>
      <c r="Q8" t="s">
        <v>161</v>
      </c>
      <c r="R8" t="s">
        <v>162</v>
      </c>
      <c r="S8" t="s">
        <v>163</v>
      </c>
      <c r="T8" t="s">
        <v>164</v>
      </c>
      <c r="U8" t="s">
        <v>165</v>
      </c>
      <c r="V8" t="s">
        <v>166</v>
      </c>
      <c r="W8" t="s">
        <v>158</v>
      </c>
      <c r="X8" t="s">
        <v>159</v>
      </c>
      <c r="Y8" t="s">
        <v>160</v>
      </c>
      <c r="Z8" t="s">
        <v>161</v>
      </c>
      <c r="AA8" t="s">
        <v>162</v>
      </c>
      <c r="AB8" t="s">
        <v>163</v>
      </c>
      <c r="AC8" t="s">
        <v>164</v>
      </c>
      <c r="AD8" t="s">
        <v>165</v>
      </c>
      <c r="AE8" t="s">
        <v>166</v>
      </c>
      <c r="AF8" t="s">
        <v>158</v>
      </c>
      <c r="AG8" t="s">
        <v>159</v>
      </c>
      <c r="AH8" t="s">
        <v>160</v>
      </c>
      <c r="AI8" t="s">
        <v>161</v>
      </c>
      <c r="AJ8" t="s">
        <v>162</v>
      </c>
      <c r="AK8" t="s">
        <v>163</v>
      </c>
      <c r="AL8" t="s">
        <v>164</v>
      </c>
      <c r="AM8" t="s">
        <v>165</v>
      </c>
      <c r="AN8" t="s">
        <v>166</v>
      </c>
      <c r="AO8" t="s">
        <v>159</v>
      </c>
      <c r="AP8" t="s">
        <v>160</v>
      </c>
      <c r="AQ8" t="s">
        <v>161</v>
      </c>
      <c r="AR8" t="s">
        <v>162</v>
      </c>
      <c r="AS8" t="s">
        <v>163</v>
      </c>
      <c r="AT8" t="s">
        <v>164</v>
      </c>
      <c r="AU8" t="s">
        <v>165</v>
      </c>
      <c r="AV8" t="s">
        <v>166</v>
      </c>
      <c r="AW8" t="s">
        <v>159</v>
      </c>
      <c r="AX8" t="s">
        <v>160</v>
      </c>
      <c r="AY8" t="s">
        <v>161</v>
      </c>
      <c r="AZ8" t="s">
        <v>162</v>
      </c>
      <c r="BA8" t="s">
        <v>163</v>
      </c>
      <c r="BB8" t="s">
        <v>164</v>
      </c>
      <c r="BC8" t="s">
        <v>165</v>
      </c>
      <c r="BD8" t="s">
        <v>166</v>
      </c>
      <c r="BE8" t="s">
        <v>158</v>
      </c>
      <c r="BF8" t="s">
        <v>159</v>
      </c>
      <c r="BG8" t="s">
        <v>160</v>
      </c>
      <c r="BH8" t="s">
        <v>161</v>
      </c>
      <c r="BI8" t="s">
        <v>162</v>
      </c>
      <c r="BJ8" t="s">
        <v>163</v>
      </c>
      <c r="BK8" t="s">
        <v>164</v>
      </c>
      <c r="BL8" t="s">
        <v>165</v>
      </c>
      <c r="BM8" t="s">
        <v>166</v>
      </c>
    </row>
    <row r="9" spans="2:65" x14ac:dyDescent="0.25">
      <c r="B9" t="s">
        <v>2070</v>
      </c>
      <c r="C9" t="s">
        <v>153</v>
      </c>
      <c r="D9" t="s">
        <v>1648</v>
      </c>
      <c r="E9" t="s">
        <v>568</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568</v>
      </c>
      <c r="W9" t="s">
        <v>568</v>
      </c>
      <c r="X9" t="s">
        <v>568</v>
      </c>
      <c r="Y9" t="s">
        <v>2071</v>
      </c>
      <c r="Z9" t="s">
        <v>2072</v>
      </c>
      <c r="AA9" t="s">
        <v>2073</v>
      </c>
      <c r="AB9" t="s">
        <v>2074</v>
      </c>
      <c r="AC9" t="s">
        <v>2075</v>
      </c>
      <c r="AD9" t="s">
        <v>2076</v>
      </c>
      <c r="AE9" t="s">
        <v>2077</v>
      </c>
      <c r="AF9" t="s">
        <v>568</v>
      </c>
      <c r="AG9" t="s">
        <v>568</v>
      </c>
      <c r="AH9" t="s">
        <v>568</v>
      </c>
      <c r="AI9" t="s">
        <v>568</v>
      </c>
      <c r="AJ9" t="s">
        <v>568</v>
      </c>
      <c r="AK9" t="s">
        <v>568</v>
      </c>
      <c r="AL9" t="s">
        <v>568</v>
      </c>
      <c r="AM9" t="s">
        <v>568</v>
      </c>
      <c r="AN9" t="s">
        <v>568</v>
      </c>
      <c r="AO9" t="s">
        <v>568</v>
      </c>
      <c r="AP9" t="s">
        <v>568</v>
      </c>
      <c r="AQ9" t="s">
        <v>568</v>
      </c>
      <c r="AR9" t="s">
        <v>568</v>
      </c>
      <c r="AS9" t="s">
        <v>568</v>
      </c>
      <c r="AT9" t="s">
        <v>568</v>
      </c>
      <c r="AU9" t="s">
        <v>568</v>
      </c>
      <c r="AV9" t="s">
        <v>568</v>
      </c>
      <c r="AW9" t="s">
        <v>568</v>
      </c>
      <c r="AX9" t="s">
        <v>568</v>
      </c>
      <c r="AY9" t="s">
        <v>568</v>
      </c>
      <c r="AZ9" t="s">
        <v>568</v>
      </c>
      <c r="BA9" t="s">
        <v>568</v>
      </c>
      <c r="BB9" t="s">
        <v>568</v>
      </c>
      <c r="BC9" t="s">
        <v>568</v>
      </c>
      <c r="BD9" t="s">
        <v>568</v>
      </c>
      <c r="BE9" t="s">
        <v>568</v>
      </c>
      <c r="BF9" t="s">
        <v>568</v>
      </c>
      <c r="BG9" t="s">
        <v>568</v>
      </c>
      <c r="BH9" t="s">
        <v>568</v>
      </c>
      <c r="BI9" t="s">
        <v>568</v>
      </c>
      <c r="BJ9" t="s">
        <v>568</v>
      </c>
      <c r="BK9" t="s">
        <v>568</v>
      </c>
      <c r="BL9" t="s">
        <v>568</v>
      </c>
      <c r="BM9" t="s">
        <v>568</v>
      </c>
    </row>
    <row r="10" spans="2:65" x14ac:dyDescent="0.25">
      <c r="B10" t="s">
        <v>2070</v>
      </c>
      <c r="C10" t="s">
        <v>153</v>
      </c>
      <c r="D10" t="s">
        <v>1692</v>
      </c>
      <c r="E10" t="s">
        <v>568</v>
      </c>
      <c r="F10" t="s">
        <v>568</v>
      </c>
      <c r="G10" t="s">
        <v>568</v>
      </c>
      <c r="H10" t="s">
        <v>2078</v>
      </c>
      <c r="I10" t="s">
        <v>2078</v>
      </c>
      <c r="J10" t="s">
        <v>2078</v>
      </c>
      <c r="K10" t="s">
        <v>2079</v>
      </c>
      <c r="L10" t="s">
        <v>2078</v>
      </c>
      <c r="M10" t="s">
        <v>2078</v>
      </c>
      <c r="N10" t="s">
        <v>568</v>
      </c>
      <c r="O10" t="s">
        <v>568</v>
      </c>
      <c r="P10" t="s">
        <v>568</v>
      </c>
      <c r="Q10" t="s">
        <v>2079</v>
      </c>
      <c r="R10" t="s">
        <v>2079</v>
      </c>
      <c r="S10" t="s">
        <v>2079</v>
      </c>
      <c r="T10" t="s">
        <v>2080</v>
      </c>
      <c r="U10" t="s">
        <v>2079</v>
      </c>
      <c r="V10" t="s">
        <v>2078</v>
      </c>
      <c r="W10" t="s">
        <v>568</v>
      </c>
      <c r="X10" t="s">
        <v>568</v>
      </c>
      <c r="Y10" t="s">
        <v>568</v>
      </c>
      <c r="Z10" t="s">
        <v>568</v>
      </c>
      <c r="AA10" t="s">
        <v>568</v>
      </c>
      <c r="AB10" t="s">
        <v>568</v>
      </c>
      <c r="AC10" t="s">
        <v>568</v>
      </c>
      <c r="AD10" t="s">
        <v>568</v>
      </c>
      <c r="AE10" t="s">
        <v>568</v>
      </c>
      <c r="AF10" t="s">
        <v>568</v>
      </c>
      <c r="AG10" t="s">
        <v>568</v>
      </c>
      <c r="AH10" t="s">
        <v>568</v>
      </c>
      <c r="AI10" t="s">
        <v>2078</v>
      </c>
      <c r="AJ10" t="s">
        <v>2078</v>
      </c>
      <c r="AK10" t="s">
        <v>2078</v>
      </c>
      <c r="AL10" t="s">
        <v>2080</v>
      </c>
      <c r="AM10" t="s">
        <v>2078</v>
      </c>
      <c r="AN10" t="s">
        <v>2081</v>
      </c>
      <c r="AO10" t="s">
        <v>568</v>
      </c>
      <c r="AP10" t="s">
        <v>568</v>
      </c>
      <c r="AQ10" t="s">
        <v>2082</v>
      </c>
      <c r="AR10" t="s">
        <v>2082</v>
      </c>
      <c r="AS10" t="s">
        <v>2082</v>
      </c>
      <c r="AT10" t="s">
        <v>568</v>
      </c>
      <c r="AU10" t="s">
        <v>2082</v>
      </c>
      <c r="AV10" t="s">
        <v>2082</v>
      </c>
      <c r="AW10" t="s">
        <v>568</v>
      </c>
      <c r="AX10" t="s">
        <v>568</v>
      </c>
      <c r="AY10" t="s">
        <v>568</v>
      </c>
      <c r="AZ10" t="s">
        <v>568</v>
      </c>
      <c r="BA10" t="s">
        <v>568</v>
      </c>
      <c r="BB10" t="s">
        <v>568</v>
      </c>
      <c r="BC10" t="s">
        <v>568</v>
      </c>
      <c r="BD10" t="s">
        <v>568</v>
      </c>
      <c r="BE10" t="s">
        <v>568</v>
      </c>
      <c r="BF10" t="s">
        <v>568</v>
      </c>
      <c r="BG10" t="s">
        <v>568</v>
      </c>
      <c r="BH10" t="s">
        <v>568</v>
      </c>
      <c r="BI10" t="s">
        <v>568</v>
      </c>
      <c r="BJ10" t="s">
        <v>568</v>
      </c>
      <c r="BK10" t="s">
        <v>568</v>
      </c>
      <c r="BL10" t="s">
        <v>568</v>
      </c>
      <c r="BM10" t="s">
        <v>2080</v>
      </c>
    </row>
    <row r="11" spans="2:65" x14ac:dyDescent="0.25">
      <c r="B11" t="s">
        <v>2070</v>
      </c>
      <c r="C11" t="s">
        <v>153</v>
      </c>
      <c r="D11" t="s">
        <v>1742</v>
      </c>
      <c r="E11" t="s">
        <v>568</v>
      </c>
      <c r="F11" t="s">
        <v>568</v>
      </c>
      <c r="G11" t="s">
        <v>568</v>
      </c>
      <c r="H11" t="s">
        <v>2079</v>
      </c>
      <c r="I11" t="s">
        <v>2082</v>
      </c>
      <c r="J11" t="s">
        <v>2083</v>
      </c>
      <c r="K11" t="s">
        <v>2084</v>
      </c>
      <c r="L11" t="s">
        <v>2085</v>
      </c>
      <c r="M11" t="s">
        <v>2086</v>
      </c>
      <c r="N11" t="s">
        <v>568</v>
      </c>
      <c r="O11" t="s">
        <v>568</v>
      </c>
      <c r="P11" t="s">
        <v>568</v>
      </c>
      <c r="Q11" t="s">
        <v>2075</v>
      </c>
      <c r="R11" t="s">
        <v>2087</v>
      </c>
      <c r="S11" t="s">
        <v>2088</v>
      </c>
      <c r="T11" t="s">
        <v>2089</v>
      </c>
      <c r="U11" t="s">
        <v>2090</v>
      </c>
      <c r="V11" t="s">
        <v>2091</v>
      </c>
      <c r="W11" t="s">
        <v>568</v>
      </c>
      <c r="X11" t="s">
        <v>568</v>
      </c>
      <c r="Y11" t="s">
        <v>568</v>
      </c>
      <c r="Z11" t="s">
        <v>2092</v>
      </c>
      <c r="AA11" t="s">
        <v>2093</v>
      </c>
      <c r="AB11" t="s">
        <v>2094</v>
      </c>
      <c r="AC11" t="s">
        <v>2095</v>
      </c>
      <c r="AD11" t="s">
        <v>2096</v>
      </c>
      <c r="AE11" t="s">
        <v>2097</v>
      </c>
      <c r="AF11" t="s">
        <v>568</v>
      </c>
      <c r="AG11" t="s">
        <v>568</v>
      </c>
      <c r="AH11" t="s">
        <v>568</v>
      </c>
      <c r="AI11" t="s">
        <v>568</v>
      </c>
      <c r="AJ11" t="s">
        <v>568</v>
      </c>
      <c r="AK11" t="s">
        <v>568</v>
      </c>
      <c r="AL11" t="s">
        <v>568</v>
      </c>
      <c r="AM11" t="s">
        <v>568</v>
      </c>
      <c r="AN11" t="s">
        <v>568</v>
      </c>
      <c r="AO11" t="s">
        <v>568</v>
      </c>
      <c r="AP11" t="s">
        <v>568</v>
      </c>
      <c r="AQ11" t="s">
        <v>2098</v>
      </c>
      <c r="AR11" t="s">
        <v>2099</v>
      </c>
      <c r="AS11" t="s">
        <v>2099</v>
      </c>
      <c r="AT11" t="s">
        <v>2099</v>
      </c>
      <c r="AU11" t="s">
        <v>2099</v>
      </c>
      <c r="AV11" t="s">
        <v>2078</v>
      </c>
      <c r="AW11" t="s">
        <v>568</v>
      </c>
      <c r="AX11" t="s">
        <v>568</v>
      </c>
      <c r="AY11" t="s">
        <v>568</v>
      </c>
      <c r="AZ11" t="s">
        <v>568</v>
      </c>
      <c r="BA11" t="s">
        <v>568</v>
      </c>
      <c r="BB11" t="s">
        <v>568</v>
      </c>
      <c r="BC11" t="s">
        <v>568</v>
      </c>
      <c r="BD11" t="s">
        <v>568</v>
      </c>
      <c r="BE11" t="s">
        <v>568</v>
      </c>
      <c r="BF11" t="s">
        <v>568</v>
      </c>
      <c r="BG11" t="s">
        <v>568</v>
      </c>
      <c r="BH11" t="s">
        <v>568</v>
      </c>
      <c r="BI11" t="s">
        <v>568</v>
      </c>
      <c r="BJ11" t="s">
        <v>568</v>
      </c>
      <c r="BK11" t="s">
        <v>568</v>
      </c>
      <c r="BL11" t="s">
        <v>568</v>
      </c>
      <c r="BM11" t="s">
        <v>568</v>
      </c>
    </row>
    <row r="12" spans="2:65" x14ac:dyDescent="0.25">
      <c r="B12" t="s">
        <v>2070</v>
      </c>
      <c r="C12" t="s">
        <v>153</v>
      </c>
      <c r="D12" t="s">
        <v>1859</v>
      </c>
      <c r="E12" t="s">
        <v>2100</v>
      </c>
      <c r="F12" t="s">
        <v>2101</v>
      </c>
      <c r="G12" t="s">
        <v>2101</v>
      </c>
      <c r="H12" t="s">
        <v>2100</v>
      </c>
      <c r="I12" t="s">
        <v>2100</v>
      </c>
      <c r="J12" t="s">
        <v>2102</v>
      </c>
      <c r="K12" t="s">
        <v>2087</v>
      </c>
      <c r="L12" t="s">
        <v>2103</v>
      </c>
      <c r="M12" t="s">
        <v>2073</v>
      </c>
      <c r="N12" t="s">
        <v>2104</v>
      </c>
      <c r="O12" t="s">
        <v>2104</v>
      </c>
      <c r="P12" t="s">
        <v>2104</v>
      </c>
      <c r="Q12" t="s">
        <v>2104</v>
      </c>
      <c r="R12" t="s">
        <v>2104</v>
      </c>
      <c r="S12" t="s">
        <v>2104</v>
      </c>
      <c r="T12" t="s">
        <v>2105</v>
      </c>
      <c r="U12" t="s">
        <v>2105</v>
      </c>
      <c r="V12" t="s">
        <v>2106</v>
      </c>
      <c r="W12" t="s">
        <v>2107</v>
      </c>
      <c r="X12" t="s">
        <v>2108</v>
      </c>
      <c r="Y12" t="s">
        <v>2108</v>
      </c>
      <c r="Z12" t="s">
        <v>2108</v>
      </c>
      <c r="AA12" t="s">
        <v>2108</v>
      </c>
      <c r="AB12" t="s">
        <v>2108</v>
      </c>
      <c r="AC12" t="s">
        <v>2082</v>
      </c>
      <c r="AD12" t="s">
        <v>2082</v>
      </c>
      <c r="AE12" t="s">
        <v>2082</v>
      </c>
      <c r="AF12" t="s">
        <v>568</v>
      </c>
      <c r="AG12" t="s">
        <v>568</v>
      </c>
      <c r="AH12" t="s">
        <v>568</v>
      </c>
      <c r="AI12" t="s">
        <v>568</v>
      </c>
      <c r="AJ12" t="s">
        <v>568</v>
      </c>
      <c r="AK12" t="s">
        <v>568</v>
      </c>
      <c r="AL12" t="s">
        <v>568</v>
      </c>
      <c r="AM12" t="s">
        <v>568</v>
      </c>
      <c r="AN12" t="s">
        <v>568</v>
      </c>
      <c r="AO12" t="s">
        <v>568</v>
      </c>
      <c r="AP12" t="s">
        <v>568</v>
      </c>
      <c r="AQ12" t="s">
        <v>568</v>
      </c>
      <c r="AR12" t="s">
        <v>568</v>
      </c>
      <c r="AS12" t="s">
        <v>568</v>
      </c>
      <c r="AT12" t="s">
        <v>568</v>
      </c>
      <c r="AU12" t="s">
        <v>568</v>
      </c>
      <c r="AV12" t="s">
        <v>568</v>
      </c>
      <c r="AW12" t="s">
        <v>568</v>
      </c>
      <c r="AX12" t="s">
        <v>568</v>
      </c>
      <c r="AY12" t="s">
        <v>568</v>
      </c>
      <c r="AZ12" t="s">
        <v>568</v>
      </c>
      <c r="BA12" t="s">
        <v>568</v>
      </c>
      <c r="BB12" t="s">
        <v>568</v>
      </c>
      <c r="BC12" t="s">
        <v>568</v>
      </c>
      <c r="BD12" t="s">
        <v>568</v>
      </c>
      <c r="BE12" t="s">
        <v>568</v>
      </c>
      <c r="BF12" t="s">
        <v>568</v>
      </c>
      <c r="BG12" t="s">
        <v>568</v>
      </c>
      <c r="BH12" t="s">
        <v>568</v>
      </c>
      <c r="BI12" t="s">
        <v>568</v>
      </c>
      <c r="BJ12" t="s">
        <v>568</v>
      </c>
      <c r="BK12" t="s">
        <v>568</v>
      </c>
      <c r="BL12" t="s">
        <v>568</v>
      </c>
      <c r="BM12" t="s">
        <v>568</v>
      </c>
    </row>
    <row r="13" spans="2:65" x14ac:dyDescent="0.25">
      <c r="B13" t="s">
        <v>2070</v>
      </c>
      <c r="C13" t="s">
        <v>153</v>
      </c>
      <c r="D13" t="s">
        <v>1962</v>
      </c>
      <c r="E13" t="s">
        <v>2109</v>
      </c>
      <c r="F13" t="s">
        <v>2110</v>
      </c>
      <c r="G13" t="s">
        <v>2111</v>
      </c>
      <c r="H13" t="s">
        <v>2112</v>
      </c>
      <c r="I13" t="s">
        <v>2113</v>
      </c>
      <c r="J13" t="s">
        <v>2114</v>
      </c>
      <c r="K13" t="s">
        <v>2115</v>
      </c>
      <c r="L13" t="s">
        <v>2116</v>
      </c>
      <c r="M13" t="s">
        <v>568</v>
      </c>
      <c r="N13" t="s">
        <v>568</v>
      </c>
      <c r="O13" t="s">
        <v>2106</v>
      </c>
      <c r="P13" t="s">
        <v>2117</v>
      </c>
      <c r="Q13" t="s">
        <v>2071</v>
      </c>
      <c r="R13" t="s">
        <v>568</v>
      </c>
      <c r="S13" t="s">
        <v>568</v>
      </c>
      <c r="T13" t="s">
        <v>568</v>
      </c>
      <c r="U13" t="s">
        <v>568</v>
      </c>
      <c r="V13" t="s">
        <v>568</v>
      </c>
      <c r="W13" t="s">
        <v>568</v>
      </c>
      <c r="X13" t="s">
        <v>568</v>
      </c>
      <c r="Y13" t="s">
        <v>568</v>
      </c>
      <c r="Z13" t="s">
        <v>568</v>
      </c>
      <c r="AA13" t="s">
        <v>568</v>
      </c>
      <c r="AB13" t="s">
        <v>568</v>
      </c>
      <c r="AC13" t="s">
        <v>568</v>
      </c>
      <c r="AD13" t="s">
        <v>568</v>
      </c>
      <c r="AE13" t="s">
        <v>568</v>
      </c>
      <c r="AF13" t="s">
        <v>2118</v>
      </c>
      <c r="AG13" t="s">
        <v>2119</v>
      </c>
      <c r="AH13" t="s">
        <v>2120</v>
      </c>
      <c r="AI13" t="s">
        <v>2121</v>
      </c>
      <c r="AJ13" t="s">
        <v>568</v>
      </c>
      <c r="AK13" t="s">
        <v>568</v>
      </c>
      <c r="AL13" t="s">
        <v>568</v>
      </c>
      <c r="AM13" t="s">
        <v>568</v>
      </c>
      <c r="AN13" t="s">
        <v>568</v>
      </c>
      <c r="AO13" t="s">
        <v>568</v>
      </c>
      <c r="AP13" t="s">
        <v>568</v>
      </c>
      <c r="AQ13" t="s">
        <v>568</v>
      </c>
      <c r="AR13" t="s">
        <v>568</v>
      </c>
      <c r="AS13" t="s">
        <v>568</v>
      </c>
      <c r="AT13" t="s">
        <v>568</v>
      </c>
      <c r="AU13" t="s">
        <v>568</v>
      </c>
      <c r="AV13" t="s">
        <v>568</v>
      </c>
      <c r="AW13" t="s">
        <v>568</v>
      </c>
      <c r="AX13" t="s">
        <v>568</v>
      </c>
      <c r="AY13" t="s">
        <v>568</v>
      </c>
      <c r="AZ13" t="s">
        <v>568</v>
      </c>
      <c r="BA13" t="s">
        <v>568</v>
      </c>
      <c r="BB13" t="s">
        <v>568</v>
      </c>
      <c r="BC13" t="s">
        <v>568</v>
      </c>
      <c r="BD13" t="s">
        <v>568</v>
      </c>
      <c r="BE13" t="s">
        <v>568</v>
      </c>
      <c r="BF13" t="s">
        <v>568</v>
      </c>
      <c r="BG13" t="s">
        <v>568</v>
      </c>
      <c r="BH13" t="s">
        <v>568</v>
      </c>
      <c r="BI13" t="s">
        <v>568</v>
      </c>
      <c r="BJ13" t="s">
        <v>568</v>
      </c>
      <c r="BK13" t="s">
        <v>568</v>
      </c>
      <c r="BL13" t="s">
        <v>568</v>
      </c>
      <c r="BM13" t="s">
        <v>568</v>
      </c>
    </row>
    <row r="14" spans="2:65" x14ac:dyDescent="0.25">
      <c r="B14" t="s">
        <v>2070</v>
      </c>
      <c r="C14" t="s">
        <v>155</v>
      </c>
      <c r="D14" t="s">
        <v>1648</v>
      </c>
      <c r="E14" t="s">
        <v>568</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2071</v>
      </c>
      <c r="Z14" t="s">
        <v>2122</v>
      </c>
      <c r="AA14" t="s">
        <v>2123</v>
      </c>
      <c r="AB14" t="s">
        <v>2074</v>
      </c>
      <c r="AC14" t="s">
        <v>2075</v>
      </c>
      <c r="AD14" t="s">
        <v>2076</v>
      </c>
      <c r="AE14" t="s">
        <v>2124</v>
      </c>
      <c r="AF14" t="s">
        <v>568</v>
      </c>
      <c r="AG14" t="s">
        <v>568</v>
      </c>
      <c r="AH14" t="s">
        <v>568</v>
      </c>
      <c r="AI14" t="s">
        <v>568</v>
      </c>
      <c r="AJ14" t="s">
        <v>568</v>
      </c>
      <c r="AK14" t="s">
        <v>568</v>
      </c>
      <c r="AL14" t="s">
        <v>568</v>
      </c>
      <c r="AM14" t="s">
        <v>568</v>
      </c>
      <c r="AN14" t="s">
        <v>568</v>
      </c>
      <c r="AO14" t="s">
        <v>568</v>
      </c>
      <c r="AP14" t="s">
        <v>568</v>
      </c>
      <c r="AQ14" t="s">
        <v>568</v>
      </c>
      <c r="AR14" t="s">
        <v>568</v>
      </c>
      <c r="AS14" t="s">
        <v>568</v>
      </c>
      <c r="AT14" t="s">
        <v>568</v>
      </c>
      <c r="AU14" t="s">
        <v>568</v>
      </c>
      <c r="AV14" t="s">
        <v>568</v>
      </c>
      <c r="AW14" t="s">
        <v>568</v>
      </c>
      <c r="AX14" t="s">
        <v>568</v>
      </c>
      <c r="AY14" t="s">
        <v>568</v>
      </c>
      <c r="AZ14" t="s">
        <v>568</v>
      </c>
      <c r="BA14" t="s">
        <v>568</v>
      </c>
      <c r="BB14" t="s">
        <v>568</v>
      </c>
      <c r="BC14" t="s">
        <v>568</v>
      </c>
      <c r="BD14" t="s">
        <v>568</v>
      </c>
      <c r="BE14" t="s">
        <v>568</v>
      </c>
      <c r="BF14" t="s">
        <v>568</v>
      </c>
      <c r="BG14" t="s">
        <v>568</v>
      </c>
      <c r="BH14" t="s">
        <v>568</v>
      </c>
      <c r="BI14" t="s">
        <v>568</v>
      </c>
      <c r="BJ14" t="s">
        <v>568</v>
      </c>
      <c r="BK14" t="s">
        <v>568</v>
      </c>
      <c r="BL14" t="s">
        <v>568</v>
      </c>
      <c r="BM14" t="s">
        <v>568</v>
      </c>
    </row>
    <row r="15" spans="2:65" x14ac:dyDescent="0.25">
      <c r="B15" t="s">
        <v>2070</v>
      </c>
      <c r="C15" t="s">
        <v>155</v>
      </c>
      <c r="D15" t="s">
        <v>1692</v>
      </c>
      <c r="E15" t="s">
        <v>568</v>
      </c>
      <c r="F15" t="s">
        <v>568</v>
      </c>
      <c r="G15" t="s">
        <v>568</v>
      </c>
      <c r="H15" t="s">
        <v>568</v>
      </c>
      <c r="I15" t="s">
        <v>2080</v>
      </c>
      <c r="J15" t="s">
        <v>2080</v>
      </c>
      <c r="K15" t="s">
        <v>2079</v>
      </c>
      <c r="L15" t="s">
        <v>2079</v>
      </c>
      <c r="M15" t="s">
        <v>2078</v>
      </c>
      <c r="N15" t="s">
        <v>568</v>
      </c>
      <c r="O15" t="s">
        <v>568</v>
      </c>
      <c r="P15" t="s">
        <v>568</v>
      </c>
      <c r="Q15" t="s">
        <v>568</v>
      </c>
      <c r="R15" t="s">
        <v>2080</v>
      </c>
      <c r="S15" t="s">
        <v>2080</v>
      </c>
      <c r="T15" t="s">
        <v>2080</v>
      </c>
      <c r="U15" t="s">
        <v>2080</v>
      </c>
      <c r="V15" t="s">
        <v>2117</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2081</v>
      </c>
      <c r="AO15" t="s">
        <v>568</v>
      </c>
      <c r="AP15" t="s">
        <v>568</v>
      </c>
      <c r="AQ15" t="s">
        <v>568</v>
      </c>
      <c r="AR15" t="s">
        <v>2080</v>
      </c>
      <c r="AS15" t="s">
        <v>2080</v>
      </c>
      <c r="AT15" t="s">
        <v>2079</v>
      </c>
      <c r="AU15" t="s">
        <v>2079</v>
      </c>
      <c r="AV15" t="s">
        <v>2106</v>
      </c>
      <c r="AW15" t="s">
        <v>568</v>
      </c>
      <c r="AX15" t="s">
        <v>568</v>
      </c>
      <c r="AY15" t="s">
        <v>568</v>
      </c>
      <c r="AZ15" t="s">
        <v>568</v>
      </c>
      <c r="BA15" t="s">
        <v>568</v>
      </c>
      <c r="BB15" t="s">
        <v>568</v>
      </c>
      <c r="BC15" t="s">
        <v>568</v>
      </c>
      <c r="BD15" t="s">
        <v>568</v>
      </c>
      <c r="BE15" t="s">
        <v>568</v>
      </c>
      <c r="BF15" t="s">
        <v>568</v>
      </c>
      <c r="BG15" t="s">
        <v>568</v>
      </c>
      <c r="BH15" t="s">
        <v>568</v>
      </c>
      <c r="BI15" t="s">
        <v>2080</v>
      </c>
      <c r="BJ15" t="s">
        <v>2080</v>
      </c>
      <c r="BK15" t="s">
        <v>2079</v>
      </c>
      <c r="BL15" t="s">
        <v>2079</v>
      </c>
      <c r="BM15" t="s">
        <v>2106</v>
      </c>
    </row>
    <row r="16" spans="2:65" x14ac:dyDescent="0.25">
      <c r="B16" t="s">
        <v>2070</v>
      </c>
      <c r="C16" t="s">
        <v>155</v>
      </c>
      <c r="D16" t="s">
        <v>1742</v>
      </c>
      <c r="E16" t="s">
        <v>568</v>
      </c>
      <c r="F16" t="s">
        <v>568</v>
      </c>
      <c r="G16" t="s">
        <v>568</v>
      </c>
      <c r="H16" t="s">
        <v>568</v>
      </c>
      <c r="I16" t="s">
        <v>568</v>
      </c>
      <c r="J16" t="s">
        <v>2082</v>
      </c>
      <c r="K16" t="s">
        <v>2125</v>
      </c>
      <c r="L16" t="s">
        <v>2126</v>
      </c>
      <c r="M16" t="s">
        <v>2127</v>
      </c>
      <c r="N16" t="s">
        <v>568</v>
      </c>
      <c r="O16" t="s">
        <v>568</v>
      </c>
      <c r="P16" t="s">
        <v>568</v>
      </c>
      <c r="Q16" t="s">
        <v>2128</v>
      </c>
      <c r="R16" t="s">
        <v>2129</v>
      </c>
      <c r="S16" t="s">
        <v>2130</v>
      </c>
      <c r="T16" t="s">
        <v>2131</v>
      </c>
      <c r="U16" t="s">
        <v>2132</v>
      </c>
      <c r="V16" t="s">
        <v>2133</v>
      </c>
      <c r="W16" t="s">
        <v>568</v>
      </c>
      <c r="X16" t="s">
        <v>568</v>
      </c>
      <c r="Y16" t="s">
        <v>568</v>
      </c>
      <c r="Z16" t="s">
        <v>2080</v>
      </c>
      <c r="AA16" t="s">
        <v>2083</v>
      </c>
      <c r="AB16" t="s">
        <v>2123</v>
      </c>
      <c r="AC16" t="s">
        <v>2134</v>
      </c>
      <c r="AD16" t="s">
        <v>2135</v>
      </c>
      <c r="AE16" t="s">
        <v>2136</v>
      </c>
      <c r="AF16" t="s">
        <v>568</v>
      </c>
      <c r="AG16" t="s">
        <v>568</v>
      </c>
      <c r="AH16" t="s">
        <v>568</v>
      </c>
      <c r="AI16" t="s">
        <v>568</v>
      </c>
      <c r="AJ16" t="s">
        <v>568</v>
      </c>
      <c r="AK16" t="s">
        <v>568</v>
      </c>
      <c r="AL16" t="s">
        <v>568</v>
      </c>
      <c r="AM16" t="s">
        <v>568</v>
      </c>
      <c r="AN16" t="s">
        <v>568</v>
      </c>
      <c r="AO16" t="s">
        <v>568</v>
      </c>
      <c r="AP16" t="s">
        <v>568</v>
      </c>
      <c r="AQ16" t="s">
        <v>568</v>
      </c>
      <c r="AR16" t="s">
        <v>568</v>
      </c>
      <c r="AS16" t="s">
        <v>2137</v>
      </c>
      <c r="AT16" t="s">
        <v>2138</v>
      </c>
      <c r="AU16" t="s">
        <v>2139</v>
      </c>
      <c r="AV16" t="s">
        <v>2127</v>
      </c>
      <c r="AW16" t="s">
        <v>568</v>
      </c>
      <c r="AX16" t="s">
        <v>568</v>
      </c>
      <c r="AY16" t="s">
        <v>568</v>
      </c>
      <c r="AZ16" t="s">
        <v>568</v>
      </c>
      <c r="BA16" t="s">
        <v>568</v>
      </c>
      <c r="BB16" t="s">
        <v>568</v>
      </c>
      <c r="BC16" t="s">
        <v>568</v>
      </c>
      <c r="BD16" t="s">
        <v>568</v>
      </c>
      <c r="BE16" t="s">
        <v>568</v>
      </c>
      <c r="BF16" t="s">
        <v>568</v>
      </c>
      <c r="BG16" t="s">
        <v>568</v>
      </c>
      <c r="BH16" t="s">
        <v>568</v>
      </c>
      <c r="BI16" t="s">
        <v>568</v>
      </c>
      <c r="BJ16" t="s">
        <v>568</v>
      </c>
      <c r="BK16" t="s">
        <v>568</v>
      </c>
      <c r="BL16" t="s">
        <v>568</v>
      </c>
      <c r="BM16" t="s">
        <v>568</v>
      </c>
    </row>
    <row r="17" spans="2:65" x14ac:dyDescent="0.25">
      <c r="B17" t="s">
        <v>2070</v>
      </c>
      <c r="C17" t="s">
        <v>155</v>
      </c>
      <c r="D17" t="s">
        <v>1859</v>
      </c>
      <c r="E17" t="s">
        <v>2100</v>
      </c>
      <c r="F17" t="s">
        <v>2101</v>
      </c>
      <c r="G17" t="s">
        <v>2101</v>
      </c>
      <c r="H17" t="s">
        <v>2100</v>
      </c>
      <c r="I17" t="s">
        <v>2100</v>
      </c>
      <c r="J17" t="s">
        <v>2100</v>
      </c>
      <c r="K17" t="s">
        <v>2100</v>
      </c>
      <c r="L17" t="s">
        <v>2100</v>
      </c>
      <c r="M17" t="s">
        <v>2140</v>
      </c>
      <c r="N17" t="s">
        <v>2104</v>
      </c>
      <c r="O17" t="s">
        <v>2104</v>
      </c>
      <c r="P17" t="s">
        <v>2104</v>
      </c>
      <c r="Q17" t="s">
        <v>2104</v>
      </c>
      <c r="R17" t="s">
        <v>2104</v>
      </c>
      <c r="S17" t="s">
        <v>2104</v>
      </c>
      <c r="T17" t="s">
        <v>2104</v>
      </c>
      <c r="U17" t="s">
        <v>2104</v>
      </c>
      <c r="V17" t="s">
        <v>568</v>
      </c>
      <c r="W17" t="s">
        <v>2107</v>
      </c>
      <c r="X17" t="s">
        <v>2108</v>
      </c>
      <c r="Y17" t="s">
        <v>2108</v>
      </c>
      <c r="Z17" t="s">
        <v>2108</v>
      </c>
      <c r="AA17" t="s">
        <v>2108</v>
      </c>
      <c r="AB17" t="s">
        <v>2108</v>
      </c>
      <c r="AC17" t="s">
        <v>2108</v>
      </c>
      <c r="AD17" t="s">
        <v>2108</v>
      </c>
      <c r="AE17" t="s">
        <v>2099</v>
      </c>
      <c r="AF17" t="s">
        <v>568</v>
      </c>
      <c r="AG17" t="s">
        <v>568</v>
      </c>
      <c r="AH17" t="s">
        <v>568</v>
      </c>
      <c r="AI17" t="s">
        <v>568</v>
      </c>
      <c r="AJ17" t="s">
        <v>568</v>
      </c>
      <c r="AK17" t="s">
        <v>568</v>
      </c>
      <c r="AL17" t="s">
        <v>568</v>
      </c>
      <c r="AM17" t="s">
        <v>568</v>
      </c>
      <c r="AN17" t="s">
        <v>568</v>
      </c>
      <c r="AO17" t="s">
        <v>568</v>
      </c>
      <c r="AP17" t="s">
        <v>568</v>
      </c>
      <c r="AQ17" t="s">
        <v>568</v>
      </c>
      <c r="AR17" t="s">
        <v>568</v>
      </c>
      <c r="AS17" t="s">
        <v>568</v>
      </c>
      <c r="AT17" t="s">
        <v>568</v>
      </c>
      <c r="AU17" t="s">
        <v>568</v>
      </c>
      <c r="AV17" t="s">
        <v>568</v>
      </c>
      <c r="AW17" t="s">
        <v>568</v>
      </c>
      <c r="AX17" t="s">
        <v>568</v>
      </c>
      <c r="AY17" t="s">
        <v>568</v>
      </c>
      <c r="AZ17" t="s">
        <v>568</v>
      </c>
      <c r="BA17" t="s">
        <v>568</v>
      </c>
      <c r="BB17" t="s">
        <v>568</v>
      </c>
      <c r="BC17" t="s">
        <v>568</v>
      </c>
      <c r="BD17" t="s">
        <v>568</v>
      </c>
      <c r="BE17" t="s">
        <v>568</v>
      </c>
      <c r="BF17" t="s">
        <v>568</v>
      </c>
      <c r="BG17" t="s">
        <v>568</v>
      </c>
      <c r="BH17" t="s">
        <v>568</v>
      </c>
      <c r="BI17" t="s">
        <v>568</v>
      </c>
      <c r="BJ17" t="s">
        <v>568</v>
      </c>
      <c r="BK17" t="s">
        <v>568</v>
      </c>
      <c r="BL17" t="s">
        <v>568</v>
      </c>
      <c r="BM17" t="s">
        <v>568</v>
      </c>
    </row>
    <row r="18" spans="2:65" x14ac:dyDescent="0.25">
      <c r="B18" t="s">
        <v>2070</v>
      </c>
      <c r="C18" t="s">
        <v>155</v>
      </c>
      <c r="D18" t="s">
        <v>1962</v>
      </c>
      <c r="E18" t="s">
        <v>2109</v>
      </c>
      <c r="F18" t="s">
        <v>2141</v>
      </c>
      <c r="G18" t="s">
        <v>2142</v>
      </c>
      <c r="H18" t="s">
        <v>2143</v>
      </c>
      <c r="I18" t="s">
        <v>2144</v>
      </c>
      <c r="J18" t="s">
        <v>2145</v>
      </c>
      <c r="K18" t="s">
        <v>2146</v>
      </c>
      <c r="L18" t="s">
        <v>2147</v>
      </c>
      <c r="M18" t="s">
        <v>568</v>
      </c>
      <c r="N18" t="s">
        <v>568</v>
      </c>
      <c r="O18" t="s">
        <v>2081</v>
      </c>
      <c r="P18" t="s">
        <v>2117</v>
      </c>
      <c r="Q18" t="s">
        <v>2071</v>
      </c>
      <c r="R18" t="s">
        <v>568</v>
      </c>
      <c r="S18" t="s">
        <v>568</v>
      </c>
      <c r="T18" t="s">
        <v>568</v>
      </c>
      <c r="U18" t="s">
        <v>568</v>
      </c>
      <c r="V18" t="s">
        <v>568</v>
      </c>
      <c r="W18" t="s">
        <v>568</v>
      </c>
      <c r="X18" t="s">
        <v>568</v>
      </c>
      <c r="Y18" t="s">
        <v>568</v>
      </c>
      <c r="Z18" t="s">
        <v>568</v>
      </c>
      <c r="AA18" t="s">
        <v>568</v>
      </c>
      <c r="AB18" t="s">
        <v>568</v>
      </c>
      <c r="AC18" t="s">
        <v>568</v>
      </c>
      <c r="AD18" t="s">
        <v>568</v>
      </c>
      <c r="AE18" t="s">
        <v>568</v>
      </c>
      <c r="AF18" t="s">
        <v>2118</v>
      </c>
      <c r="AG18" t="s">
        <v>2148</v>
      </c>
      <c r="AH18" t="s">
        <v>2120</v>
      </c>
      <c r="AI18" t="s">
        <v>2149</v>
      </c>
      <c r="AJ18" t="s">
        <v>568</v>
      </c>
      <c r="AK18" t="s">
        <v>568</v>
      </c>
      <c r="AL18" t="s">
        <v>568</v>
      </c>
      <c r="AM18" t="s">
        <v>568</v>
      </c>
      <c r="AN18" t="s">
        <v>568</v>
      </c>
      <c r="AO18" t="s">
        <v>568</v>
      </c>
      <c r="AP18" t="s">
        <v>568</v>
      </c>
      <c r="AQ18" t="s">
        <v>568</v>
      </c>
      <c r="AR18" t="s">
        <v>568</v>
      </c>
      <c r="AS18" t="s">
        <v>568</v>
      </c>
      <c r="AT18" t="s">
        <v>568</v>
      </c>
      <c r="AU18" t="s">
        <v>568</v>
      </c>
      <c r="AV18" t="s">
        <v>568</v>
      </c>
      <c r="AW18" t="s">
        <v>568</v>
      </c>
      <c r="AX18" t="s">
        <v>568</v>
      </c>
      <c r="AY18" t="s">
        <v>568</v>
      </c>
      <c r="AZ18" t="s">
        <v>568</v>
      </c>
      <c r="BA18" t="s">
        <v>568</v>
      </c>
      <c r="BB18" t="s">
        <v>568</v>
      </c>
      <c r="BC18" t="s">
        <v>568</v>
      </c>
      <c r="BD18" t="s">
        <v>568</v>
      </c>
      <c r="BE18" t="s">
        <v>568</v>
      </c>
      <c r="BF18" t="s">
        <v>568</v>
      </c>
      <c r="BG18" t="s">
        <v>568</v>
      </c>
      <c r="BH18" t="s">
        <v>568</v>
      </c>
      <c r="BI18" t="s">
        <v>568</v>
      </c>
      <c r="BJ18" t="s">
        <v>568</v>
      </c>
      <c r="BK18" t="s">
        <v>568</v>
      </c>
      <c r="BL18" t="s">
        <v>568</v>
      </c>
      <c r="BM18" t="s">
        <v>568</v>
      </c>
    </row>
    <row r="19" spans="2:65" x14ac:dyDescent="0.25">
      <c r="B19" t="s">
        <v>2070</v>
      </c>
      <c r="C19" t="s">
        <v>157</v>
      </c>
      <c r="D19" t="s">
        <v>1648</v>
      </c>
      <c r="E19" t="s">
        <v>568</v>
      </c>
      <c r="F19" t="s">
        <v>568</v>
      </c>
      <c r="G19" t="s">
        <v>568</v>
      </c>
      <c r="H19" t="s">
        <v>568</v>
      </c>
      <c r="I19" t="s">
        <v>568</v>
      </c>
      <c r="J19" t="s">
        <v>568</v>
      </c>
      <c r="K19" t="s">
        <v>568</v>
      </c>
      <c r="L19" t="s">
        <v>568</v>
      </c>
      <c r="M19" t="s">
        <v>568</v>
      </c>
      <c r="N19" t="s">
        <v>568</v>
      </c>
      <c r="O19" t="s">
        <v>568</v>
      </c>
      <c r="P19" t="s">
        <v>568</v>
      </c>
      <c r="Q19" t="s">
        <v>568</v>
      </c>
      <c r="R19" t="s">
        <v>568</v>
      </c>
      <c r="S19" t="s">
        <v>568</v>
      </c>
      <c r="T19" t="s">
        <v>568</v>
      </c>
      <c r="U19" t="s">
        <v>568</v>
      </c>
      <c r="V19" t="s">
        <v>568</v>
      </c>
      <c r="W19" t="s">
        <v>568</v>
      </c>
      <c r="X19" t="s">
        <v>568</v>
      </c>
      <c r="Y19" t="s">
        <v>2071</v>
      </c>
      <c r="Z19" t="s">
        <v>2150</v>
      </c>
      <c r="AA19" t="s">
        <v>2123</v>
      </c>
      <c r="AB19" t="s">
        <v>2074</v>
      </c>
      <c r="AC19" t="s">
        <v>2075</v>
      </c>
      <c r="AD19" t="s">
        <v>2076</v>
      </c>
      <c r="AE19" t="s">
        <v>2124</v>
      </c>
      <c r="AF19" t="s">
        <v>568</v>
      </c>
      <c r="AG19" t="s">
        <v>568</v>
      </c>
      <c r="AH19" t="s">
        <v>568</v>
      </c>
      <c r="AI19" t="s">
        <v>568</v>
      </c>
      <c r="AJ19" t="s">
        <v>568</v>
      </c>
      <c r="AK19" t="s">
        <v>568</v>
      </c>
      <c r="AL19" t="s">
        <v>568</v>
      </c>
      <c r="AM19" t="s">
        <v>568</v>
      </c>
      <c r="AN19" t="s">
        <v>568</v>
      </c>
      <c r="AO19" t="s">
        <v>568</v>
      </c>
      <c r="AP19" t="s">
        <v>568</v>
      </c>
      <c r="AQ19" t="s">
        <v>568</v>
      </c>
      <c r="AR19" t="s">
        <v>568</v>
      </c>
      <c r="AS19" t="s">
        <v>568</v>
      </c>
      <c r="AT19" t="s">
        <v>568</v>
      </c>
      <c r="AU19" t="s">
        <v>568</v>
      </c>
      <c r="AV19" t="s">
        <v>568</v>
      </c>
      <c r="AW19" t="s">
        <v>568</v>
      </c>
      <c r="AX19" t="s">
        <v>568</v>
      </c>
      <c r="AY19" t="s">
        <v>568</v>
      </c>
      <c r="AZ19" t="s">
        <v>568</v>
      </c>
      <c r="BA19" t="s">
        <v>568</v>
      </c>
      <c r="BB19" t="s">
        <v>568</v>
      </c>
      <c r="BC19" t="s">
        <v>568</v>
      </c>
      <c r="BD19" t="s">
        <v>568</v>
      </c>
      <c r="BE19" t="s">
        <v>568</v>
      </c>
      <c r="BF19" t="s">
        <v>568</v>
      </c>
      <c r="BG19" t="s">
        <v>568</v>
      </c>
      <c r="BH19" t="s">
        <v>568</v>
      </c>
      <c r="BI19" t="s">
        <v>568</v>
      </c>
      <c r="BJ19" t="s">
        <v>568</v>
      </c>
      <c r="BK19" t="s">
        <v>568</v>
      </c>
      <c r="BL19" t="s">
        <v>568</v>
      </c>
      <c r="BM19" t="s">
        <v>568</v>
      </c>
    </row>
    <row r="20" spans="2:65" x14ac:dyDescent="0.25">
      <c r="B20" t="s">
        <v>2070</v>
      </c>
      <c r="C20" t="s">
        <v>157</v>
      </c>
      <c r="D20" t="s">
        <v>1692</v>
      </c>
      <c r="E20" t="s">
        <v>568</v>
      </c>
      <c r="F20" t="s">
        <v>568</v>
      </c>
      <c r="G20" t="s">
        <v>568</v>
      </c>
      <c r="H20" t="s">
        <v>568</v>
      </c>
      <c r="I20" t="s">
        <v>2082</v>
      </c>
      <c r="J20" t="s">
        <v>2078</v>
      </c>
      <c r="K20" t="s">
        <v>568</v>
      </c>
      <c r="L20" t="s">
        <v>2079</v>
      </c>
      <c r="M20" t="s">
        <v>2078</v>
      </c>
      <c r="N20" t="s">
        <v>568</v>
      </c>
      <c r="O20" t="s">
        <v>568</v>
      </c>
      <c r="P20" t="s">
        <v>568</v>
      </c>
      <c r="Q20" t="s">
        <v>568</v>
      </c>
      <c r="R20" t="s">
        <v>568</v>
      </c>
      <c r="S20" t="s">
        <v>2079</v>
      </c>
      <c r="T20" t="s">
        <v>568</v>
      </c>
      <c r="U20" t="s">
        <v>2080</v>
      </c>
      <c r="V20" t="s">
        <v>2078</v>
      </c>
      <c r="W20" t="s">
        <v>568</v>
      </c>
      <c r="X20" t="s">
        <v>568</v>
      </c>
      <c r="Y20" t="s">
        <v>568</v>
      </c>
      <c r="Z20" t="s">
        <v>568</v>
      </c>
      <c r="AA20" t="s">
        <v>568</v>
      </c>
      <c r="AB20" t="s">
        <v>568</v>
      </c>
      <c r="AC20" t="s">
        <v>568</v>
      </c>
      <c r="AD20" t="s">
        <v>568</v>
      </c>
      <c r="AE20" t="s">
        <v>568</v>
      </c>
      <c r="AF20" t="s">
        <v>568</v>
      </c>
      <c r="AG20" t="s">
        <v>568</v>
      </c>
      <c r="AH20" t="s">
        <v>568</v>
      </c>
      <c r="AI20" t="s">
        <v>568</v>
      </c>
      <c r="AJ20" t="s">
        <v>2082</v>
      </c>
      <c r="AK20" t="s">
        <v>2106</v>
      </c>
      <c r="AL20" t="s">
        <v>568</v>
      </c>
      <c r="AM20" t="s">
        <v>2079</v>
      </c>
      <c r="AN20" t="s">
        <v>2151</v>
      </c>
      <c r="AO20" t="s">
        <v>568</v>
      </c>
      <c r="AP20" t="s">
        <v>568</v>
      </c>
      <c r="AQ20" t="s">
        <v>568</v>
      </c>
      <c r="AR20" t="s">
        <v>2079</v>
      </c>
      <c r="AS20" t="s">
        <v>2082</v>
      </c>
      <c r="AT20" t="s">
        <v>568</v>
      </c>
      <c r="AU20" t="s">
        <v>568</v>
      </c>
      <c r="AV20" t="s">
        <v>2082</v>
      </c>
      <c r="AW20" t="s">
        <v>568</v>
      </c>
      <c r="AX20" t="s">
        <v>568</v>
      </c>
      <c r="AY20" t="s">
        <v>568</v>
      </c>
      <c r="AZ20" t="s">
        <v>568</v>
      </c>
      <c r="BA20" t="s">
        <v>568</v>
      </c>
      <c r="BB20" t="s">
        <v>568</v>
      </c>
      <c r="BC20" t="s">
        <v>568</v>
      </c>
      <c r="BD20" t="s">
        <v>568</v>
      </c>
      <c r="BE20" t="s">
        <v>568</v>
      </c>
      <c r="BF20" t="s">
        <v>568</v>
      </c>
      <c r="BG20" t="s">
        <v>568</v>
      </c>
      <c r="BH20" t="s">
        <v>568</v>
      </c>
      <c r="BI20" t="s">
        <v>2080</v>
      </c>
      <c r="BJ20" t="s">
        <v>2080</v>
      </c>
      <c r="BK20" t="s">
        <v>568</v>
      </c>
      <c r="BL20" t="s">
        <v>2080</v>
      </c>
      <c r="BM20" t="s">
        <v>2079</v>
      </c>
    </row>
    <row r="21" spans="2:65" x14ac:dyDescent="0.25">
      <c r="B21" t="s">
        <v>2070</v>
      </c>
      <c r="C21" t="s">
        <v>157</v>
      </c>
      <c r="D21" t="s">
        <v>1742</v>
      </c>
      <c r="E21" t="s">
        <v>568</v>
      </c>
      <c r="F21" t="s">
        <v>568</v>
      </c>
      <c r="G21" t="s">
        <v>568</v>
      </c>
      <c r="H21" t="s">
        <v>568</v>
      </c>
      <c r="I21" t="s">
        <v>568</v>
      </c>
      <c r="J21" t="s">
        <v>2106</v>
      </c>
      <c r="K21" t="s">
        <v>2152</v>
      </c>
      <c r="L21" t="s">
        <v>2153</v>
      </c>
      <c r="M21" t="s">
        <v>2154</v>
      </c>
      <c r="N21" t="s">
        <v>568</v>
      </c>
      <c r="O21" t="s">
        <v>568</v>
      </c>
      <c r="P21" t="s">
        <v>568</v>
      </c>
      <c r="Q21" t="s">
        <v>568</v>
      </c>
      <c r="R21" t="s">
        <v>568</v>
      </c>
      <c r="S21" t="s">
        <v>568</v>
      </c>
      <c r="T21" t="s">
        <v>568</v>
      </c>
      <c r="U21" t="s">
        <v>568</v>
      </c>
      <c r="V21" t="s">
        <v>568</v>
      </c>
      <c r="W21" t="s">
        <v>568</v>
      </c>
      <c r="X21" t="s">
        <v>568</v>
      </c>
      <c r="Y21" t="s">
        <v>568</v>
      </c>
      <c r="Z21" t="s">
        <v>568</v>
      </c>
      <c r="AA21" t="s">
        <v>2078</v>
      </c>
      <c r="AB21" t="s">
        <v>2083</v>
      </c>
      <c r="AC21" t="s">
        <v>2155</v>
      </c>
      <c r="AD21" t="s">
        <v>2092</v>
      </c>
      <c r="AE21" t="s">
        <v>2156</v>
      </c>
      <c r="AF21" t="s">
        <v>568</v>
      </c>
      <c r="AG21" t="s">
        <v>568</v>
      </c>
      <c r="AH21" t="s">
        <v>568</v>
      </c>
      <c r="AI21" t="s">
        <v>568</v>
      </c>
      <c r="AJ21" t="s">
        <v>568</v>
      </c>
      <c r="AK21" t="s">
        <v>568</v>
      </c>
      <c r="AL21" t="s">
        <v>568</v>
      </c>
      <c r="AM21" t="s">
        <v>568</v>
      </c>
      <c r="AN21" t="s">
        <v>568</v>
      </c>
      <c r="AO21" t="s">
        <v>568</v>
      </c>
      <c r="AP21" t="s">
        <v>568</v>
      </c>
      <c r="AQ21" t="s">
        <v>568</v>
      </c>
      <c r="AR21" t="s">
        <v>568</v>
      </c>
      <c r="AS21" t="s">
        <v>568</v>
      </c>
      <c r="AT21" t="s">
        <v>568</v>
      </c>
      <c r="AU21" t="s">
        <v>568</v>
      </c>
      <c r="AV21" t="s">
        <v>568</v>
      </c>
      <c r="AW21" t="s">
        <v>568</v>
      </c>
      <c r="AX21" t="s">
        <v>568</v>
      </c>
      <c r="AY21" t="s">
        <v>568</v>
      </c>
      <c r="AZ21" t="s">
        <v>568</v>
      </c>
      <c r="BA21" t="s">
        <v>568</v>
      </c>
      <c r="BB21" t="s">
        <v>568</v>
      </c>
      <c r="BC21" t="s">
        <v>568</v>
      </c>
      <c r="BD21" t="s">
        <v>568</v>
      </c>
      <c r="BE21" t="s">
        <v>568</v>
      </c>
      <c r="BF21" t="s">
        <v>568</v>
      </c>
      <c r="BG21" t="s">
        <v>568</v>
      </c>
      <c r="BH21" t="s">
        <v>568</v>
      </c>
      <c r="BI21" t="s">
        <v>568</v>
      </c>
      <c r="BJ21" t="s">
        <v>568</v>
      </c>
      <c r="BK21" t="s">
        <v>568</v>
      </c>
      <c r="BL21" t="s">
        <v>568</v>
      </c>
      <c r="BM21" t="s">
        <v>568</v>
      </c>
    </row>
    <row r="22" spans="2:65" x14ac:dyDescent="0.25">
      <c r="B22" t="s">
        <v>2070</v>
      </c>
      <c r="C22" t="s">
        <v>157</v>
      </c>
      <c r="D22" t="s">
        <v>1841</v>
      </c>
      <c r="E22" t="s">
        <v>568</v>
      </c>
      <c r="F22" t="s">
        <v>568</v>
      </c>
      <c r="G22" t="s">
        <v>2082</v>
      </c>
      <c r="H22" t="s">
        <v>2157</v>
      </c>
      <c r="I22" t="s">
        <v>2158</v>
      </c>
      <c r="J22" t="s">
        <v>2123</v>
      </c>
      <c r="K22" t="s">
        <v>2123</v>
      </c>
      <c r="L22" t="s">
        <v>2123</v>
      </c>
      <c r="M22" t="s">
        <v>2123</v>
      </c>
      <c r="N22" t="s">
        <v>568</v>
      </c>
      <c r="O22" t="s">
        <v>568</v>
      </c>
      <c r="P22" t="s">
        <v>568</v>
      </c>
      <c r="Q22" t="s">
        <v>568</v>
      </c>
      <c r="R22" t="s">
        <v>568</v>
      </c>
      <c r="S22" t="s">
        <v>568</v>
      </c>
      <c r="T22" t="s">
        <v>568</v>
      </c>
      <c r="U22" t="s">
        <v>568</v>
      </c>
      <c r="V22" t="s">
        <v>568</v>
      </c>
      <c r="W22" t="s">
        <v>568</v>
      </c>
      <c r="X22" t="s">
        <v>568</v>
      </c>
      <c r="Y22" t="s">
        <v>568</v>
      </c>
      <c r="Z22" t="s">
        <v>568</v>
      </c>
      <c r="AA22" t="s">
        <v>568</v>
      </c>
      <c r="AB22" t="s">
        <v>568</v>
      </c>
      <c r="AC22" t="s">
        <v>568</v>
      </c>
      <c r="AD22" t="s">
        <v>568</v>
      </c>
      <c r="AE22" t="s">
        <v>568</v>
      </c>
      <c r="AF22" t="s">
        <v>568</v>
      </c>
      <c r="AG22" t="s">
        <v>568</v>
      </c>
      <c r="AH22" t="s">
        <v>568</v>
      </c>
      <c r="AI22" t="s">
        <v>568</v>
      </c>
      <c r="AJ22" t="s">
        <v>568</v>
      </c>
      <c r="AK22" t="s">
        <v>2099</v>
      </c>
      <c r="AL22" t="s">
        <v>2159</v>
      </c>
      <c r="AM22" t="s">
        <v>2123</v>
      </c>
      <c r="AN22" t="s">
        <v>2160</v>
      </c>
      <c r="AO22" t="s">
        <v>568</v>
      </c>
      <c r="AP22" t="s">
        <v>568</v>
      </c>
      <c r="AQ22" t="s">
        <v>568</v>
      </c>
      <c r="AR22" t="s">
        <v>568</v>
      </c>
      <c r="AS22" t="s">
        <v>568</v>
      </c>
      <c r="AT22" t="s">
        <v>568</v>
      </c>
      <c r="AU22" t="s">
        <v>2161</v>
      </c>
      <c r="AV22" t="s">
        <v>2122</v>
      </c>
      <c r="AW22" t="s">
        <v>568</v>
      </c>
      <c r="AX22" t="s">
        <v>568</v>
      </c>
      <c r="AY22" t="s">
        <v>568</v>
      </c>
      <c r="AZ22" t="s">
        <v>568</v>
      </c>
      <c r="BA22" t="s">
        <v>568</v>
      </c>
      <c r="BB22" t="s">
        <v>568</v>
      </c>
      <c r="BC22" t="s">
        <v>568</v>
      </c>
      <c r="BD22" t="s">
        <v>568</v>
      </c>
      <c r="BE22" t="s">
        <v>568</v>
      </c>
      <c r="BF22" t="s">
        <v>568</v>
      </c>
      <c r="BG22" t="s">
        <v>2080</v>
      </c>
      <c r="BH22" t="s">
        <v>2151</v>
      </c>
      <c r="BI22" t="s">
        <v>2162</v>
      </c>
      <c r="BJ22" t="s">
        <v>2162</v>
      </c>
      <c r="BK22" t="s">
        <v>2162</v>
      </c>
      <c r="BL22" t="s">
        <v>2162</v>
      </c>
      <c r="BM22" t="s">
        <v>2162</v>
      </c>
    </row>
    <row r="23" spans="2:65" x14ac:dyDescent="0.25">
      <c r="B23" t="s">
        <v>2070</v>
      </c>
      <c r="C23" t="s">
        <v>157</v>
      </c>
      <c r="D23" t="s">
        <v>1850</v>
      </c>
      <c r="E23" t="s">
        <v>568</v>
      </c>
      <c r="F23" t="s">
        <v>568</v>
      </c>
      <c r="G23" t="s">
        <v>568</v>
      </c>
      <c r="H23" t="s">
        <v>568</v>
      </c>
      <c r="I23" t="s">
        <v>568</v>
      </c>
      <c r="J23" t="s">
        <v>568</v>
      </c>
      <c r="K23" t="s">
        <v>568</v>
      </c>
      <c r="L23" t="s">
        <v>568</v>
      </c>
      <c r="M23" t="s">
        <v>568</v>
      </c>
      <c r="N23" t="s">
        <v>568</v>
      </c>
      <c r="O23" t="s">
        <v>568</v>
      </c>
      <c r="P23" t="s">
        <v>2163</v>
      </c>
      <c r="Q23" t="s">
        <v>2164</v>
      </c>
      <c r="R23" t="s">
        <v>2165</v>
      </c>
      <c r="S23" t="s">
        <v>2166</v>
      </c>
      <c r="T23" t="s">
        <v>2167</v>
      </c>
      <c r="U23" t="s">
        <v>2168</v>
      </c>
      <c r="V23" t="s">
        <v>2169</v>
      </c>
      <c r="W23" t="s">
        <v>568</v>
      </c>
      <c r="X23" t="s">
        <v>568</v>
      </c>
      <c r="Y23" t="s">
        <v>568</v>
      </c>
      <c r="Z23" t="s">
        <v>568</v>
      </c>
      <c r="AA23" t="s">
        <v>568</v>
      </c>
      <c r="AB23" t="s">
        <v>568</v>
      </c>
      <c r="AC23" t="s">
        <v>568</v>
      </c>
      <c r="AD23" t="s">
        <v>568</v>
      </c>
      <c r="AE23" t="s">
        <v>568</v>
      </c>
      <c r="AF23" t="s">
        <v>568</v>
      </c>
      <c r="AG23" t="s">
        <v>568</v>
      </c>
      <c r="AH23" t="s">
        <v>568</v>
      </c>
      <c r="AI23" t="s">
        <v>568</v>
      </c>
      <c r="AJ23" t="s">
        <v>568</v>
      </c>
      <c r="AK23" t="s">
        <v>568</v>
      </c>
      <c r="AL23" t="s">
        <v>568</v>
      </c>
      <c r="AM23" t="s">
        <v>568</v>
      </c>
      <c r="AN23" t="s">
        <v>568</v>
      </c>
      <c r="AO23" t="s">
        <v>568</v>
      </c>
      <c r="AP23" t="s">
        <v>568</v>
      </c>
      <c r="AQ23" t="s">
        <v>568</v>
      </c>
      <c r="AR23" t="s">
        <v>568</v>
      </c>
      <c r="AS23" t="s">
        <v>568</v>
      </c>
      <c r="AT23" t="s">
        <v>568</v>
      </c>
      <c r="AU23" t="s">
        <v>568</v>
      </c>
      <c r="AV23" t="s">
        <v>568</v>
      </c>
      <c r="AW23" t="s">
        <v>568</v>
      </c>
      <c r="AX23" t="s">
        <v>568</v>
      </c>
      <c r="AY23" t="s">
        <v>568</v>
      </c>
      <c r="AZ23" t="s">
        <v>568</v>
      </c>
      <c r="BA23" t="s">
        <v>568</v>
      </c>
      <c r="BB23" t="s">
        <v>568</v>
      </c>
      <c r="BC23" t="s">
        <v>568</v>
      </c>
      <c r="BD23" t="s">
        <v>568</v>
      </c>
      <c r="BE23" t="s">
        <v>568</v>
      </c>
      <c r="BF23" t="s">
        <v>568</v>
      </c>
      <c r="BG23" t="s">
        <v>568</v>
      </c>
      <c r="BH23" t="s">
        <v>568</v>
      </c>
      <c r="BI23" t="s">
        <v>568</v>
      </c>
      <c r="BJ23" t="s">
        <v>568</v>
      </c>
      <c r="BK23" t="s">
        <v>568</v>
      </c>
      <c r="BL23" t="s">
        <v>568</v>
      </c>
      <c r="BM23" t="s">
        <v>568</v>
      </c>
    </row>
    <row r="24" spans="2:65" x14ac:dyDescent="0.25">
      <c r="B24" t="s">
        <v>2070</v>
      </c>
      <c r="C24" t="s">
        <v>157</v>
      </c>
      <c r="D24" t="s">
        <v>1859</v>
      </c>
      <c r="E24" t="s">
        <v>2100</v>
      </c>
      <c r="F24" t="s">
        <v>2101</v>
      </c>
      <c r="G24" t="s">
        <v>2170</v>
      </c>
      <c r="H24" t="s">
        <v>2171</v>
      </c>
      <c r="I24" t="s">
        <v>2155</v>
      </c>
      <c r="J24" t="s">
        <v>2172</v>
      </c>
      <c r="K24" t="s">
        <v>2173</v>
      </c>
      <c r="L24" t="s">
        <v>2174</v>
      </c>
      <c r="M24" t="s">
        <v>2175</v>
      </c>
      <c r="N24" t="s">
        <v>2104</v>
      </c>
      <c r="O24" t="s">
        <v>2104</v>
      </c>
      <c r="P24" t="s">
        <v>2104</v>
      </c>
      <c r="Q24" t="s">
        <v>2104</v>
      </c>
      <c r="R24" t="s">
        <v>2104</v>
      </c>
      <c r="S24" t="s">
        <v>2104</v>
      </c>
      <c r="T24" t="s">
        <v>2104</v>
      </c>
      <c r="U24" t="s">
        <v>2104</v>
      </c>
      <c r="V24" t="s">
        <v>2151</v>
      </c>
      <c r="W24" t="s">
        <v>2107</v>
      </c>
      <c r="X24" t="s">
        <v>2108</v>
      </c>
      <c r="Y24" t="s">
        <v>2108</v>
      </c>
      <c r="Z24" t="s">
        <v>2140</v>
      </c>
      <c r="AA24" t="s">
        <v>2108</v>
      </c>
      <c r="AB24" t="s">
        <v>2108</v>
      </c>
      <c r="AC24" t="s">
        <v>2082</v>
      </c>
      <c r="AD24" t="s">
        <v>568</v>
      </c>
      <c r="AE24" t="s">
        <v>568</v>
      </c>
      <c r="AF24" t="s">
        <v>568</v>
      </c>
      <c r="AG24" t="s">
        <v>568</v>
      </c>
      <c r="AH24" t="s">
        <v>568</v>
      </c>
      <c r="AI24" t="s">
        <v>568</v>
      </c>
      <c r="AJ24" t="s">
        <v>568</v>
      </c>
      <c r="AK24" t="s">
        <v>568</v>
      </c>
      <c r="AL24" t="s">
        <v>568</v>
      </c>
      <c r="AM24" t="s">
        <v>568</v>
      </c>
      <c r="AN24" t="s">
        <v>568</v>
      </c>
      <c r="AO24" t="s">
        <v>568</v>
      </c>
      <c r="AP24" t="s">
        <v>568</v>
      </c>
      <c r="AQ24" t="s">
        <v>568</v>
      </c>
      <c r="AR24" t="s">
        <v>568</v>
      </c>
      <c r="AS24" t="s">
        <v>568</v>
      </c>
      <c r="AT24" t="s">
        <v>568</v>
      </c>
      <c r="AU24" t="s">
        <v>568</v>
      </c>
      <c r="AV24" t="s">
        <v>568</v>
      </c>
      <c r="AW24" t="s">
        <v>568</v>
      </c>
      <c r="AX24" t="s">
        <v>568</v>
      </c>
      <c r="AY24" t="s">
        <v>568</v>
      </c>
      <c r="AZ24" t="s">
        <v>568</v>
      </c>
      <c r="BA24" t="s">
        <v>568</v>
      </c>
      <c r="BB24" t="s">
        <v>568</v>
      </c>
      <c r="BC24" t="s">
        <v>568</v>
      </c>
      <c r="BD24" t="s">
        <v>568</v>
      </c>
      <c r="BE24" t="s">
        <v>568</v>
      </c>
      <c r="BF24" t="s">
        <v>568</v>
      </c>
      <c r="BG24" t="s">
        <v>568</v>
      </c>
      <c r="BH24" t="s">
        <v>568</v>
      </c>
      <c r="BI24" t="s">
        <v>568</v>
      </c>
      <c r="BJ24" t="s">
        <v>568</v>
      </c>
      <c r="BK24" t="s">
        <v>568</v>
      </c>
      <c r="BL24" t="s">
        <v>568</v>
      </c>
      <c r="BM24" t="s">
        <v>568</v>
      </c>
    </row>
    <row r="25" spans="2:65" x14ac:dyDescent="0.25">
      <c r="B25" t="s">
        <v>2070</v>
      </c>
      <c r="C25" t="s">
        <v>157</v>
      </c>
      <c r="D25" t="s">
        <v>1962</v>
      </c>
      <c r="E25" t="s">
        <v>2109</v>
      </c>
      <c r="F25" t="s">
        <v>2176</v>
      </c>
      <c r="G25" t="s">
        <v>2142</v>
      </c>
      <c r="H25" t="s">
        <v>2111</v>
      </c>
      <c r="I25" t="s">
        <v>2177</v>
      </c>
      <c r="J25" t="s">
        <v>2130</v>
      </c>
      <c r="K25" t="s">
        <v>2178</v>
      </c>
      <c r="L25" t="s">
        <v>2076</v>
      </c>
      <c r="M25" t="s">
        <v>568</v>
      </c>
      <c r="N25" t="s">
        <v>568</v>
      </c>
      <c r="O25" t="s">
        <v>2081</v>
      </c>
      <c r="P25" t="s">
        <v>2117</v>
      </c>
      <c r="Q25" t="s">
        <v>2071</v>
      </c>
      <c r="R25" t="s">
        <v>2151</v>
      </c>
      <c r="S25" t="s">
        <v>568</v>
      </c>
      <c r="T25" t="s">
        <v>568</v>
      </c>
      <c r="U25" t="s">
        <v>568</v>
      </c>
      <c r="V25" t="s">
        <v>568</v>
      </c>
      <c r="W25" t="s">
        <v>568</v>
      </c>
      <c r="X25" t="s">
        <v>568</v>
      </c>
      <c r="Y25" t="s">
        <v>568</v>
      </c>
      <c r="Z25" t="s">
        <v>568</v>
      </c>
      <c r="AA25" t="s">
        <v>568</v>
      </c>
      <c r="AB25" t="s">
        <v>568</v>
      </c>
      <c r="AC25" t="s">
        <v>568</v>
      </c>
      <c r="AD25" t="s">
        <v>568</v>
      </c>
      <c r="AE25" t="s">
        <v>568</v>
      </c>
      <c r="AF25" t="s">
        <v>2118</v>
      </c>
      <c r="AG25" t="s">
        <v>2179</v>
      </c>
      <c r="AH25" t="s">
        <v>2180</v>
      </c>
      <c r="AI25" t="s">
        <v>2181</v>
      </c>
      <c r="AJ25" t="s">
        <v>2170</v>
      </c>
      <c r="AK25" t="s">
        <v>568</v>
      </c>
      <c r="AL25" t="s">
        <v>568</v>
      </c>
      <c r="AM25" t="s">
        <v>568</v>
      </c>
      <c r="AN25" t="s">
        <v>568</v>
      </c>
      <c r="AO25" t="s">
        <v>568</v>
      </c>
      <c r="AP25" t="s">
        <v>568</v>
      </c>
      <c r="AQ25" t="s">
        <v>568</v>
      </c>
      <c r="AR25" t="s">
        <v>568</v>
      </c>
      <c r="AS25" t="s">
        <v>568</v>
      </c>
      <c r="AT25" t="s">
        <v>568</v>
      </c>
      <c r="AU25" t="s">
        <v>568</v>
      </c>
      <c r="AV25" t="s">
        <v>568</v>
      </c>
      <c r="AW25" t="s">
        <v>568</v>
      </c>
      <c r="AX25" t="s">
        <v>568</v>
      </c>
      <c r="AY25" t="s">
        <v>568</v>
      </c>
      <c r="AZ25" t="s">
        <v>568</v>
      </c>
      <c r="BA25" t="s">
        <v>568</v>
      </c>
      <c r="BB25" t="s">
        <v>568</v>
      </c>
      <c r="BC25" t="s">
        <v>568</v>
      </c>
      <c r="BD25" t="s">
        <v>568</v>
      </c>
      <c r="BE25" t="s">
        <v>568</v>
      </c>
      <c r="BF25" t="s">
        <v>568</v>
      </c>
      <c r="BG25" t="s">
        <v>568</v>
      </c>
      <c r="BH25" t="s">
        <v>568</v>
      </c>
      <c r="BI25" t="s">
        <v>2080</v>
      </c>
      <c r="BJ25" t="s">
        <v>2080</v>
      </c>
      <c r="BK25" t="s">
        <v>2080</v>
      </c>
      <c r="BL25" t="s">
        <v>568</v>
      </c>
      <c r="BM25" t="s">
        <v>568</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DU21"/>
  <sheetViews>
    <sheetView workbookViewId="0"/>
  </sheetViews>
  <sheetFormatPr defaultColWidth="11.42578125" defaultRowHeight="15" x14ac:dyDescent="0.25"/>
  <sheetData>
    <row r="2" spans="2:125" x14ac:dyDescent="0.25">
      <c r="B2" t="s">
        <v>1</v>
      </c>
      <c r="C2" t="s">
        <v>11</v>
      </c>
    </row>
    <row r="3" spans="2:125" x14ac:dyDescent="0.25">
      <c r="B3" t="s">
        <v>2</v>
      </c>
      <c r="C3" t="s">
        <v>12</v>
      </c>
    </row>
    <row r="4" spans="2:125" x14ac:dyDescent="0.25">
      <c r="B4" t="s">
        <v>3</v>
      </c>
      <c r="C4" t="s">
        <v>8</v>
      </c>
    </row>
    <row r="5" spans="2:125" x14ac:dyDescent="0.25">
      <c r="B5" s="4" t="str">
        <f>HYPERLINK("[NZAu_Publiclaunch_20231116.xlsx]'TOC'!A1","(Click to return to TOC)")</f>
        <v>(Click to return to TOC)</v>
      </c>
    </row>
    <row r="7" spans="2:125" x14ac:dyDescent="0.25">
      <c r="C7" t="s">
        <v>152</v>
      </c>
      <c r="AR7" t="s">
        <v>153</v>
      </c>
      <c r="CG7" t="s">
        <v>156</v>
      </c>
    </row>
    <row r="8" spans="2:125" x14ac:dyDescent="0.25">
      <c r="C8" t="s">
        <v>158</v>
      </c>
      <c r="D8" t="s">
        <v>2182</v>
      </c>
      <c r="E8" t="s">
        <v>2183</v>
      </c>
      <c r="F8" t="s">
        <v>2184</v>
      </c>
      <c r="G8" t="s">
        <v>2185</v>
      </c>
      <c r="H8" t="s">
        <v>159</v>
      </c>
      <c r="I8" t="s">
        <v>2186</v>
      </c>
      <c r="J8" t="s">
        <v>2187</v>
      </c>
      <c r="K8" t="s">
        <v>2188</v>
      </c>
      <c r="L8" t="s">
        <v>2189</v>
      </c>
      <c r="M8" t="s">
        <v>160</v>
      </c>
      <c r="N8" t="s">
        <v>2190</v>
      </c>
      <c r="O8" t="s">
        <v>2191</v>
      </c>
      <c r="P8" t="s">
        <v>2192</v>
      </c>
      <c r="Q8" t="s">
        <v>2193</v>
      </c>
      <c r="R8" t="s">
        <v>161</v>
      </c>
      <c r="S8" t="s">
        <v>2194</v>
      </c>
      <c r="T8" t="s">
        <v>2195</v>
      </c>
      <c r="U8" t="s">
        <v>2196</v>
      </c>
      <c r="V8" t="s">
        <v>2197</v>
      </c>
      <c r="W8" t="s">
        <v>162</v>
      </c>
      <c r="X8" t="s">
        <v>2198</v>
      </c>
      <c r="Y8" t="s">
        <v>2199</v>
      </c>
      <c r="Z8" t="s">
        <v>2200</v>
      </c>
      <c r="AA8" t="s">
        <v>2201</v>
      </c>
      <c r="AB8" t="s">
        <v>163</v>
      </c>
      <c r="AC8" t="s">
        <v>2202</v>
      </c>
      <c r="AD8" t="s">
        <v>2203</v>
      </c>
      <c r="AE8" t="s">
        <v>2204</v>
      </c>
      <c r="AF8" t="s">
        <v>2205</v>
      </c>
      <c r="AG8" t="s">
        <v>164</v>
      </c>
      <c r="AH8" t="s">
        <v>2206</v>
      </c>
      <c r="AI8" t="s">
        <v>2207</v>
      </c>
      <c r="AJ8" t="s">
        <v>2208</v>
      </c>
      <c r="AK8" t="s">
        <v>2209</v>
      </c>
      <c r="AL8" t="s">
        <v>165</v>
      </c>
      <c r="AM8" t="s">
        <v>2210</v>
      </c>
      <c r="AN8" t="s">
        <v>2211</v>
      </c>
      <c r="AO8" t="s">
        <v>2212</v>
      </c>
      <c r="AP8" t="s">
        <v>2213</v>
      </c>
      <c r="AQ8" t="s">
        <v>166</v>
      </c>
      <c r="AR8" t="s">
        <v>158</v>
      </c>
      <c r="AS8" t="s">
        <v>2182</v>
      </c>
      <c r="AT8" t="s">
        <v>2183</v>
      </c>
      <c r="AU8" t="s">
        <v>2184</v>
      </c>
      <c r="AV8" t="s">
        <v>2185</v>
      </c>
      <c r="AW8" t="s">
        <v>159</v>
      </c>
      <c r="AX8" t="s">
        <v>2186</v>
      </c>
      <c r="AY8" t="s">
        <v>2187</v>
      </c>
      <c r="AZ8" t="s">
        <v>2188</v>
      </c>
      <c r="BA8" t="s">
        <v>2189</v>
      </c>
      <c r="BB8" t="s">
        <v>160</v>
      </c>
      <c r="BC8" t="s">
        <v>2190</v>
      </c>
      <c r="BD8" t="s">
        <v>2191</v>
      </c>
      <c r="BE8" t="s">
        <v>2192</v>
      </c>
      <c r="BF8" t="s">
        <v>2193</v>
      </c>
      <c r="BG8" t="s">
        <v>161</v>
      </c>
      <c r="BH8" t="s">
        <v>2194</v>
      </c>
      <c r="BI8" t="s">
        <v>2195</v>
      </c>
      <c r="BJ8" t="s">
        <v>2196</v>
      </c>
      <c r="BK8" t="s">
        <v>2197</v>
      </c>
      <c r="BL8" t="s">
        <v>162</v>
      </c>
      <c r="BM8" t="s">
        <v>2198</v>
      </c>
      <c r="BN8" t="s">
        <v>2199</v>
      </c>
      <c r="BO8" t="s">
        <v>2200</v>
      </c>
      <c r="BP8" t="s">
        <v>2201</v>
      </c>
      <c r="BQ8" t="s">
        <v>163</v>
      </c>
      <c r="BR8" t="s">
        <v>2202</v>
      </c>
      <c r="BS8" t="s">
        <v>2203</v>
      </c>
      <c r="BT8" t="s">
        <v>2204</v>
      </c>
      <c r="BU8" t="s">
        <v>2205</v>
      </c>
      <c r="BV8" t="s">
        <v>164</v>
      </c>
      <c r="BW8" t="s">
        <v>2206</v>
      </c>
      <c r="BX8" t="s">
        <v>2207</v>
      </c>
      <c r="BY8" t="s">
        <v>2208</v>
      </c>
      <c r="BZ8" t="s">
        <v>2209</v>
      </c>
      <c r="CA8" t="s">
        <v>165</v>
      </c>
      <c r="CB8" t="s">
        <v>2210</v>
      </c>
      <c r="CC8" t="s">
        <v>2211</v>
      </c>
      <c r="CD8" t="s">
        <v>2212</v>
      </c>
      <c r="CE8" t="s">
        <v>2213</v>
      </c>
      <c r="CF8" t="s">
        <v>166</v>
      </c>
      <c r="CG8" t="s">
        <v>158</v>
      </c>
      <c r="CH8" t="s">
        <v>2182</v>
      </c>
      <c r="CI8" t="s">
        <v>2183</v>
      </c>
      <c r="CJ8" t="s">
        <v>2184</v>
      </c>
      <c r="CK8" t="s">
        <v>2185</v>
      </c>
      <c r="CL8" t="s">
        <v>159</v>
      </c>
      <c r="CM8" t="s">
        <v>2186</v>
      </c>
      <c r="CN8" t="s">
        <v>2187</v>
      </c>
      <c r="CO8" t="s">
        <v>2188</v>
      </c>
      <c r="CP8" t="s">
        <v>2189</v>
      </c>
      <c r="CQ8" t="s">
        <v>160</v>
      </c>
      <c r="CR8" t="s">
        <v>2190</v>
      </c>
      <c r="CS8" t="s">
        <v>2191</v>
      </c>
      <c r="CT8" t="s">
        <v>2192</v>
      </c>
      <c r="CU8" t="s">
        <v>2193</v>
      </c>
      <c r="CV8" t="s">
        <v>161</v>
      </c>
      <c r="CW8" t="s">
        <v>2194</v>
      </c>
      <c r="CX8" t="s">
        <v>2195</v>
      </c>
      <c r="CY8" t="s">
        <v>2196</v>
      </c>
      <c r="CZ8" t="s">
        <v>2197</v>
      </c>
      <c r="DA8" t="s">
        <v>162</v>
      </c>
      <c r="DB8" t="s">
        <v>2198</v>
      </c>
      <c r="DC8" t="s">
        <v>2199</v>
      </c>
      <c r="DD8" t="s">
        <v>2200</v>
      </c>
      <c r="DE8" t="s">
        <v>2201</v>
      </c>
      <c r="DF8" t="s">
        <v>163</v>
      </c>
      <c r="DG8" t="s">
        <v>2202</v>
      </c>
      <c r="DH8" t="s">
        <v>2203</v>
      </c>
      <c r="DI8" t="s">
        <v>2204</v>
      </c>
      <c r="DJ8" t="s">
        <v>2205</v>
      </c>
      <c r="DK8" t="s">
        <v>164</v>
      </c>
      <c r="DL8" t="s">
        <v>2206</v>
      </c>
      <c r="DM8" t="s">
        <v>2207</v>
      </c>
      <c r="DN8" t="s">
        <v>2208</v>
      </c>
      <c r="DO8" t="s">
        <v>2209</v>
      </c>
      <c r="DP8" t="s">
        <v>165</v>
      </c>
      <c r="DQ8" t="s">
        <v>2210</v>
      </c>
      <c r="DR8" t="s">
        <v>2211</v>
      </c>
      <c r="DS8" t="s">
        <v>2212</v>
      </c>
      <c r="DT8" t="s">
        <v>2213</v>
      </c>
      <c r="DU8" t="s">
        <v>166</v>
      </c>
    </row>
    <row r="9" spans="2:125" x14ac:dyDescent="0.25">
      <c r="B9" t="s">
        <v>2214</v>
      </c>
      <c r="C9" t="s">
        <v>2215</v>
      </c>
      <c r="D9" t="s">
        <v>2216</v>
      </c>
      <c r="E9" t="s">
        <v>2217</v>
      </c>
      <c r="F9" t="s">
        <v>2218</v>
      </c>
      <c r="G9" t="s">
        <v>2219</v>
      </c>
      <c r="H9" t="s">
        <v>2220</v>
      </c>
      <c r="I9" t="s">
        <v>2221</v>
      </c>
      <c r="J9" t="s">
        <v>2222</v>
      </c>
      <c r="K9" t="s">
        <v>2223</v>
      </c>
      <c r="L9" t="s">
        <v>2224</v>
      </c>
      <c r="M9" t="s">
        <v>2225</v>
      </c>
      <c r="N9" t="s">
        <v>2226</v>
      </c>
      <c r="O9" t="s">
        <v>2227</v>
      </c>
      <c r="P9" t="s">
        <v>2228</v>
      </c>
      <c r="Q9" t="s">
        <v>2229</v>
      </c>
      <c r="R9" t="s">
        <v>2230</v>
      </c>
      <c r="S9" t="s">
        <v>2231</v>
      </c>
      <c r="T9" t="s">
        <v>2232</v>
      </c>
      <c r="U9" t="s">
        <v>2233</v>
      </c>
      <c r="V9" t="s">
        <v>2234</v>
      </c>
      <c r="W9" t="s">
        <v>2235</v>
      </c>
      <c r="X9" t="s">
        <v>2236</v>
      </c>
      <c r="Y9" t="s">
        <v>2237</v>
      </c>
      <c r="Z9" t="s">
        <v>2238</v>
      </c>
      <c r="AA9" t="s">
        <v>2239</v>
      </c>
      <c r="AB9" t="s">
        <v>2240</v>
      </c>
      <c r="AC9" t="s">
        <v>2241</v>
      </c>
      <c r="AD9" t="s">
        <v>2242</v>
      </c>
      <c r="AE9" t="s">
        <v>2243</v>
      </c>
      <c r="AF9" t="s">
        <v>2244</v>
      </c>
      <c r="AG9" t="s">
        <v>2245</v>
      </c>
      <c r="AH9" t="s">
        <v>2246</v>
      </c>
      <c r="AI9" t="s">
        <v>2247</v>
      </c>
      <c r="AJ9" t="s">
        <v>2248</v>
      </c>
      <c r="AK9" t="s">
        <v>2249</v>
      </c>
      <c r="AL9" t="s">
        <v>2250</v>
      </c>
      <c r="AM9" t="s">
        <v>2251</v>
      </c>
      <c r="AN9" t="s">
        <v>2252</v>
      </c>
      <c r="AO9" t="s">
        <v>2253</v>
      </c>
      <c r="AP9" t="s">
        <v>2254</v>
      </c>
      <c r="AQ9" t="s">
        <v>2255</v>
      </c>
      <c r="AR9" t="s">
        <v>2215</v>
      </c>
      <c r="AS9" t="s">
        <v>2256</v>
      </c>
      <c r="AT9" t="s">
        <v>2257</v>
      </c>
      <c r="AU9" t="s">
        <v>2258</v>
      </c>
      <c r="AV9" t="s">
        <v>2259</v>
      </c>
      <c r="AW9" t="s">
        <v>2260</v>
      </c>
      <c r="AX9" t="s">
        <v>2261</v>
      </c>
      <c r="AY9" t="s">
        <v>2262</v>
      </c>
      <c r="AZ9" t="s">
        <v>2263</v>
      </c>
      <c r="BA9" t="s">
        <v>2264</v>
      </c>
      <c r="BB9" t="s">
        <v>2265</v>
      </c>
      <c r="BC9" t="s">
        <v>2266</v>
      </c>
      <c r="BD9" t="s">
        <v>2267</v>
      </c>
      <c r="BE9" t="s">
        <v>2268</v>
      </c>
      <c r="BF9" t="s">
        <v>2269</v>
      </c>
      <c r="BG9" t="s">
        <v>2270</v>
      </c>
      <c r="BH9" t="s">
        <v>2271</v>
      </c>
      <c r="BI9" t="s">
        <v>2272</v>
      </c>
      <c r="BJ9" t="s">
        <v>2273</v>
      </c>
      <c r="BK9" t="s">
        <v>2274</v>
      </c>
      <c r="BL9" t="s">
        <v>2275</v>
      </c>
      <c r="BM9" t="s">
        <v>2276</v>
      </c>
      <c r="BN9" t="s">
        <v>2277</v>
      </c>
      <c r="BO9" t="s">
        <v>2278</v>
      </c>
      <c r="BP9" t="s">
        <v>2279</v>
      </c>
      <c r="BQ9" t="s">
        <v>2280</v>
      </c>
      <c r="BR9" t="s">
        <v>2281</v>
      </c>
      <c r="BS9" t="s">
        <v>2282</v>
      </c>
      <c r="BT9" t="s">
        <v>2283</v>
      </c>
      <c r="BU9" t="s">
        <v>2284</v>
      </c>
      <c r="BV9" t="s">
        <v>2285</v>
      </c>
      <c r="BW9" t="s">
        <v>2286</v>
      </c>
      <c r="BX9" t="s">
        <v>2287</v>
      </c>
      <c r="BY9" t="s">
        <v>2288</v>
      </c>
      <c r="BZ9" t="s">
        <v>2289</v>
      </c>
      <c r="CA9" t="s">
        <v>2290</v>
      </c>
      <c r="CB9" t="s">
        <v>2291</v>
      </c>
      <c r="CC9" t="s">
        <v>2292</v>
      </c>
      <c r="CD9" t="s">
        <v>2293</v>
      </c>
      <c r="CE9" t="s">
        <v>2294</v>
      </c>
      <c r="CF9" t="s">
        <v>2295</v>
      </c>
      <c r="CG9" t="s">
        <v>2215</v>
      </c>
      <c r="CH9" t="s">
        <v>2256</v>
      </c>
      <c r="CI9" t="s">
        <v>2296</v>
      </c>
      <c r="CJ9" t="s">
        <v>2297</v>
      </c>
      <c r="CK9" t="s">
        <v>2298</v>
      </c>
      <c r="CL9" t="s">
        <v>2299</v>
      </c>
      <c r="CM9" t="s">
        <v>2300</v>
      </c>
      <c r="CN9" t="s">
        <v>2301</v>
      </c>
      <c r="CO9" t="s">
        <v>2302</v>
      </c>
      <c r="CP9" t="s">
        <v>2303</v>
      </c>
      <c r="CQ9" t="s">
        <v>2304</v>
      </c>
      <c r="CR9" t="s">
        <v>2305</v>
      </c>
      <c r="CS9" t="s">
        <v>2306</v>
      </c>
      <c r="CT9" t="s">
        <v>2307</v>
      </c>
      <c r="CU9" t="s">
        <v>2308</v>
      </c>
      <c r="CV9" t="s">
        <v>2309</v>
      </c>
      <c r="CW9" t="s">
        <v>2310</v>
      </c>
      <c r="CX9" t="s">
        <v>2311</v>
      </c>
      <c r="CY9" t="s">
        <v>2312</v>
      </c>
      <c r="CZ9" t="s">
        <v>2313</v>
      </c>
      <c r="DA9" t="s">
        <v>2314</v>
      </c>
      <c r="DB9" t="s">
        <v>2315</v>
      </c>
      <c r="DC9" t="s">
        <v>2316</v>
      </c>
      <c r="DD9" t="s">
        <v>2317</v>
      </c>
      <c r="DE9" t="s">
        <v>2318</v>
      </c>
      <c r="DF9" t="s">
        <v>2319</v>
      </c>
      <c r="DG9" t="s">
        <v>2320</v>
      </c>
      <c r="DH9" t="s">
        <v>2321</v>
      </c>
      <c r="DI9" t="s">
        <v>2322</v>
      </c>
      <c r="DJ9" t="s">
        <v>2323</v>
      </c>
      <c r="DK9" t="s">
        <v>2324</v>
      </c>
      <c r="DL9" t="s">
        <v>2325</v>
      </c>
      <c r="DM9" t="s">
        <v>2326</v>
      </c>
      <c r="DN9" t="s">
        <v>2327</v>
      </c>
      <c r="DO9" t="s">
        <v>2328</v>
      </c>
      <c r="DP9" t="s">
        <v>2329</v>
      </c>
      <c r="DQ9" t="s">
        <v>2330</v>
      </c>
      <c r="DR9" t="s">
        <v>2331</v>
      </c>
      <c r="DS9" t="s">
        <v>2332</v>
      </c>
      <c r="DT9" t="s">
        <v>2333</v>
      </c>
      <c r="DU9" t="s">
        <v>2334</v>
      </c>
    </row>
    <row r="10" spans="2:125" x14ac:dyDescent="0.25">
      <c r="B10" t="s">
        <v>888</v>
      </c>
      <c r="C10" t="s">
        <v>2335</v>
      </c>
      <c r="D10" t="s">
        <v>2336</v>
      </c>
      <c r="E10" t="s">
        <v>2337</v>
      </c>
      <c r="F10" t="s">
        <v>2338</v>
      </c>
      <c r="G10" t="s">
        <v>2339</v>
      </c>
      <c r="H10" t="s">
        <v>2340</v>
      </c>
      <c r="I10" t="s">
        <v>2341</v>
      </c>
      <c r="J10" t="s">
        <v>2342</v>
      </c>
      <c r="K10" t="s">
        <v>2343</v>
      </c>
      <c r="L10" t="s">
        <v>2344</v>
      </c>
      <c r="M10" t="s">
        <v>2345</v>
      </c>
      <c r="N10" t="s">
        <v>2346</v>
      </c>
      <c r="O10" t="s">
        <v>2347</v>
      </c>
      <c r="P10" t="s">
        <v>2348</v>
      </c>
      <c r="Q10" t="s">
        <v>2349</v>
      </c>
      <c r="R10" t="s">
        <v>2350</v>
      </c>
      <c r="S10" t="s">
        <v>2351</v>
      </c>
      <c r="T10" t="s">
        <v>2352</v>
      </c>
      <c r="U10" t="s">
        <v>2353</v>
      </c>
      <c r="V10" t="s">
        <v>2354</v>
      </c>
      <c r="W10" t="s">
        <v>2355</v>
      </c>
      <c r="X10" t="s">
        <v>2356</v>
      </c>
      <c r="Y10" t="s">
        <v>2357</v>
      </c>
      <c r="Z10" t="s">
        <v>2358</v>
      </c>
      <c r="AA10" t="s">
        <v>2359</v>
      </c>
      <c r="AB10" t="s">
        <v>2360</v>
      </c>
      <c r="AC10" t="s">
        <v>2361</v>
      </c>
      <c r="AD10" t="s">
        <v>2362</v>
      </c>
      <c r="AE10" t="s">
        <v>2363</v>
      </c>
      <c r="AF10" t="s">
        <v>2364</v>
      </c>
      <c r="AG10" t="s">
        <v>2365</v>
      </c>
      <c r="AH10" t="s">
        <v>2366</v>
      </c>
      <c r="AI10" t="s">
        <v>2367</v>
      </c>
      <c r="AJ10" t="s">
        <v>2368</v>
      </c>
      <c r="AK10" t="s">
        <v>2369</v>
      </c>
      <c r="AL10" t="s">
        <v>2370</v>
      </c>
      <c r="AM10" t="s">
        <v>2371</v>
      </c>
      <c r="AN10" t="s">
        <v>2372</v>
      </c>
      <c r="AO10" t="s">
        <v>2373</v>
      </c>
      <c r="AP10" t="s">
        <v>2374</v>
      </c>
      <c r="AQ10" t="s">
        <v>2375</v>
      </c>
      <c r="AR10" t="s">
        <v>2376</v>
      </c>
      <c r="AS10" t="s">
        <v>2377</v>
      </c>
      <c r="AT10" t="s">
        <v>2378</v>
      </c>
      <c r="AU10" t="s">
        <v>2379</v>
      </c>
      <c r="AV10" t="s">
        <v>2380</v>
      </c>
      <c r="AW10" t="s">
        <v>2381</v>
      </c>
      <c r="AX10" t="s">
        <v>2382</v>
      </c>
      <c r="AY10" t="s">
        <v>2383</v>
      </c>
      <c r="AZ10" t="s">
        <v>2384</v>
      </c>
      <c r="BA10" t="s">
        <v>2385</v>
      </c>
      <c r="BB10" t="s">
        <v>2386</v>
      </c>
      <c r="BC10" t="s">
        <v>2387</v>
      </c>
      <c r="BD10" t="s">
        <v>2388</v>
      </c>
      <c r="BE10" t="s">
        <v>2389</v>
      </c>
      <c r="BF10" t="s">
        <v>2390</v>
      </c>
      <c r="BG10" t="s">
        <v>2391</v>
      </c>
      <c r="BH10" t="s">
        <v>2392</v>
      </c>
      <c r="BI10" t="s">
        <v>2393</v>
      </c>
      <c r="BJ10" t="s">
        <v>2394</v>
      </c>
      <c r="BK10" t="s">
        <v>2395</v>
      </c>
      <c r="BL10" t="s">
        <v>2396</v>
      </c>
      <c r="BM10" t="s">
        <v>2397</v>
      </c>
      <c r="BN10" t="s">
        <v>2398</v>
      </c>
      <c r="BO10" t="s">
        <v>2399</v>
      </c>
      <c r="BP10" t="s">
        <v>2400</v>
      </c>
      <c r="BQ10" t="s">
        <v>2401</v>
      </c>
      <c r="BR10" t="s">
        <v>2402</v>
      </c>
      <c r="BS10" t="s">
        <v>2403</v>
      </c>
      <c r="BT10" t="s">
        <v>2404</v>
      </c>
      <c r="BU10" t="s">
        <v>2405</v>
      </c>
      <c r="BV10" t="s">
        <v>2406</v>
      </c>
      <c r="BW10" t="s">
        <v>2407</v>
      </c>
      <c r="BX10" t="s">
        <v>2408</v>
      </c>
      <c r="BY10" t="s">
        <v>2409</v>
      </c>
      <c r="BZ10" t="s">
        <v>2410</v>
      </c>
      <c r="CA10" t="s">
        <v>2411</v>
      </c>
      <c r="CB10" t="s">
        <v>2412</v>
      </c>
      <c r="CC10" t="s">
        <v>2413</v>
      </c>
      <c r="CD10" t="s">
        <v>2414</v>
      </c>
      <c r="CE10" t="s">
        <v>2415</v>
      </c>
      <c r="CF10" t="s">
        <v>2416</v>
      </c>
      <c r="CG10" t="s">
        <v>2417</v>
      </c>
      <c r="CH10" t="s">
        <v>2377</v>
      </c>
      <c r="CI10" t="s">
        <v>2418</v>
      </c>
      <c r="CJ10" t="s">
        <v>2419</v>
      </c>
      <c r="CK10" t="s">
        <v>2420</v>
      </c>
      <c r="CL10" t="s">
        <v>2421</v>
      </c>
      <c r="CM10" t="s">
        <v>2422</v>
      </c>
      <c r="CN10" t="s">
        <v>2423</v>
      </c>
      <c r="CO10" t="s">
        <v>2424</v>
      </c>
      <c r="CP10" t="s">
        <v>2425</v>
      </c>
      <c r="CQ10" t="s">
        <v>2426</v>
      </c>
      <c r="CR10" t="s">
        <v>2427</v>
      </c>
      <c r="CS10" t="s">
        <v>2428</v>
      </c>
      <c r="CT10" t="s">
        <v>2429</v>
      </c>
      <c r="CU10" t="s">
        <v>2430</v>
      </c>
      <c r="CV10" t="s">
        <v>2431</v>
      </c>
      <c r="CW10" t="s">
        <v>2432</v>
      </c>
      <c r="CX10" t="s">
        <v>2433</v>
      </c>
      <c r="CY10" t="s">
        <v>2434</v>
      </c>
      <c r="CZ10" t="s">
        <v>2435</v>
      </c>
      <c r="DA10" t="s">
        <v>2436</v>
      </c>
      <c r="DB10" t="s">
        <v>2437</v>
      </c>
      <c r="DC10" t="s">
        <v>2438</v>
      </c>
      <c r="DD10" t="s">
        <v>2439</v>
      </c>
      <c r="DE10" t="s">
        <v>2440</v>
      </c>
      <c r="DF10" t="s">
        <v>2441</v>
      </c>
      <c r="DG10" t="s">
        <v>2442</v>
      </c>
      <c r="DH10" t="s">
        <v>2443</v>
      </c>
      <c r="DI10" t="s">
        <v>2444</v>
      </c>
      <c r="DJ10" t="s">
        <v>2445</v>
      </c>
      <c r="DK10" t="s">
        <v>2446</v>
      </c>
      <c r="DL10" t="s">
        <v>2447</v>
      </c>
      <c r="DM10" t="s">
        <v>2448</v>
      </c>
      <c r="DN10" t="s">
        <v>2449</v>
      </c>
      <c r="DO10" t="s">
        <v>2450</v>
      </c>
      <c r="DP10" t="s">
        <v>2451</v>
      </c>
      <c r="DQ10" t="s">
        <v>2452</v>
      </c>
      <c r="DR10" t="s">
        <v>2453</v>
      </c>
      <c r="DS10" t="s">
        <v>2454</v>
      </c>
      <c r="DT10" t="s">
        <v>2455</v>
      </c>
      <c r="DU10" t="s">
        <v>2456</v>
      </c>
    </row>
    <row r="11" spans="2:125" x14ac:dyDescent="0.25">
      <c r="B11" t="s">
        <v>2457</v>
      </c>
      <c r="C11" t="s">
        <v>2458</v>
      </c>
      <c r="D11" t="s">
        <v>2459</v>
      </c>
      <c r="E11" t="s">
        <v>2460</v>
      </c>
      <c r="F11" t="s">
        <v>2461</v>
      </c>
      <c r="G11" t="s">
        <v>2462</v>
      </c>
      <c r="H11" t="s">
        <v>2463</v>
      </c>
      <c r="I11" t="s">
        <v>2464</v>
      </c>
      <c r="J11" t="s">
        <v>2465</v>
      </c>
      <c r="K11" t="s">
        <v>2466</v>
      </c>
      <c r="L11" t="s">
        <v>2467</v>
      </c>
      <c r="M11" t="s">
        <v>2468</v>
      </c>
      <c r="N11" t="s">
        <v>2469</v>
      </c>
      <c r="O11" t="s">
        <v>2470</v>
      </c>
      <c r="P11" t="s">
        <v>2471</v>
      </c>
      <c r="Q11" t="s">
        <v>2472</v>
      </c>
      <c r="R11" t="s">
        <v>2473</v>
      </c>
      <c r="S11" t="s">
        <v>2474</v>
      </c>
      <c r="T11" t="s">
        <v>2475</v>
      </c>
      <c r="U11" t="s">
        <v>2476</v>
      </c>
      <c r="V11" t="s">
        <v>2477</v>
      </c>
      <c r="W11" t="s">
        <v>2478</v>
      </c>
      <c r="X11" t="s">
        <v>2479</v>
      </c>
      <c r="Y11" t="s">
        <v>2480</v>
      </c>
      <c r="Z11" t="s">
        <v>2481</v>
      </c>
      <c r="AA11" t="s">
        <v>2482</v>
      </c>
      <c r="AB11" t="s">
        <v>2483</v>
      </c>
      <c r="AC11" t="s">
        <v>2484</v>
      </c>
      <c r="AD11" t="s">
        <v>2485</v>
      </c>
      <c r="AE11" t="s">
        <v>2486</v>
      </c>
      <c r="AF11" t="s">
        <v>2487</v>
      </c>
      <c r="AG11" t="s">
        <v>2488</v>
      </c>
      <c r="AH11" t="s">
        <v>2489</v>
      </c>
      <c r="AI11" t="s">
        <v>2490</v>
      </c>
      <c r="AJ11" t="s">
        <v>2491</v>
      </c>
      <c r="AK11" t="s">
        <v>2492</v>
      </c>
      <c r="AL11" t="s">
        <v>2493</v>
      </c>
      <c r="AM11" t="s">
        <v>2494</v>
      </c>
      <c r="AN11" t="s">
        <v>2495</v>
      </c>
      <c r="AO11" t="s">
        <v>2496</v>
      </c>
      <c r="AP11" t="s">
        <v>2497</v>
      </c>
      <c r="AQ11" t="s">
        <v>2498</v>
      </c>
      <c r="AR11" t="s">
        <v>2458</v>
      </c>
      <c r="AS11" t="s">
        <v>2459</v>
      </c>
      <c r="AT11" t="s">
        <v>2460</v>
      </c>
      <c r="AU11" t="s">
        <v>2461</v>
      </c>
      <c r="AV11" t="s">
        <v>2499</v>
      </c>
      <c r="AW11" t="s">
        <v>2500</v>
      </c>
      <c r="AX11" t="s">
        <v>2501</v>
      </c>
      <c r="AY11" t="s">
        <v>2502</v>
      </c>
      <c r="AZ11" t="s">
        <v>2503</v>
      </c>
      <c r="BA11" t="s">
        <v>2504</v>
      </c>
      <c r="BB11" t="s">
        <v>2505</v>
      </c>
      <c r="BC11" t="s">
        <v>2506</v>
      </c>
      <c r="BD11" t="s">
        <v>2507</v>
      </c>
      <c r="BE11" t="s">
        <v>2508</v>
      </c>
      <c r="BF11" t="s">
        <v>2509</v>
      </c>
      <c r="BG11" t="s">
        <v>2510</v>
      </c>
      <c r="BH11" t="s">
        <v>2511</v>
      </c>
      <c r="BI11" t="s">
        <v>2512</v>
      </c>
      <c r="BJ11" t="s">
        <v>2513</v>
      </c>
      <c r="BK11" t="s">
        <v>2514</v>
      </c>
      <c r="BL11" t="s">
        <v>2515</v>
      </c>
      <c r="BM11" t="s">
        <v>2516</v>
      </c>
      <c r="BN11" t="s">
        <v>2517</v>
      </c>
      <c r="BO11" t="s">
        <v>2518</v>
      </c>
      <c r="BP11" t="s">
        <v>2519</v>
      </c>
      <c r="BQ11" t="s">
        <v>2520</v>
      </c>
      <c r="BR11" t="s">
        <v>2521</v>
      </c>
      <c r="BS11" t="s">
        <v>2522</v>
      </c>
      <c r="BT11" t="s">
        <v>2523</v>
      </c>
      <c r="BU11" t="s">
        <v>2524</v>
      </c>
      <c r="BV11" t="s">
        <v>2525</v>
      </c>
      <c r="BW11" t="s">
        <v>2526</v>
      </c>
      <c r="BX11" t="s">
        <v>2527</v>
      </c>
      <c r="BY11" t="s">
        <v>2528</v>
      </c>
      <c r="BZ11" t="s">
        <v>2529</v>
      </c>
      <c r="CA11" t="s">
        <v>2530</v>
      </c>
      <c r="CB11" t="s">
        <v>2531</v>
      </c>
      <c r="CC11" t="s">
        <v>2532</v>
      </c>
      <c r="CD11" t="s">
        <v>2533</v>
      </c>
      <c r="CE11" t="s">
        <v>2534</v>
      </c>
      <c r="CF11" t="s">
        <v>2535</v>
      </c>
      <c r="CG11" t="s">
        <v>2458</v>
      </c>
      <c r="CH11" t="s">
        <v>2459</v>
      </c>
      <c r="CI11" t="s">
        <v>2460</v>
      </c>
      <c r="CJ11" t="s">
        <v>2461</v>
      </c>
      <c r="CK11" t="s">
        <v>2499</v>
      </c>
      <c r="CL11" t="s">
        <v>2500</v>
      </c>
      <c r="CM11" t="s">
        <v>2501</v>
      </c>
      <c r="CN11" t="s">
        <v>2502</v>
      </c>
      <c r="CO11" t="s">
        <v>2503</v>
      </c>
      <c r="CP11" t="s">
        <v>2504</v>
      </c>
      <c r="CQ11" t="s">
        <v>2505</v>
      </c>
      <c r="CR11" t="s">
        <v>2506</v>
      </c>
      <c r="CS11" t="s">
        <v>2507</v>
      </c>
      <c r="CT11" t="s">
        <v>2508</v>
      </c>
      <c r="CU11" t="s">
        <v>2509</v>
      </c>
      <c r="CV11" t="s">
        <v>2510</v>
      </c>
      <c r="CW11" t="s">
        <v>2511</v>
      </c>
      <c r="CX11" t="s">
        <v>2512</v>
      </c>
      <c r="CY11" t="s">
        <v>2513</v>
      </c>
      <c r="CZ11" t="s">
        <v>2514</v>
      </c>
      <c r="DA11" t="s">
        <v>2515</v>
      </c>
      <c r="DB11" t="s">
        <v>2516</v>
      </c>
      <c r="DC11" t="s">
        <v>2517</v>
      </c>
      <c r="DD11" t="s">
        <v>2518</v>
      </c>
      <c r="DE11" t="s">
        <v>2519</v>
      </c>
      <c r="DF11" t="s">
        <v>2520</v>
      </c>
      <c r="DG11" t="s">
        <v>2521</v>
      </c>
      <c r="DH11" t="s">
        <v>2522</v>
      </c>
      <c r="DI11" t="s">
        <v>2523</v>
      </c>
      <c r="DJ11" t="s">
        <v>2524</v>
      </c>
      <c r="DK11" t="s">
        <v>2525</v>
      </c>
      <c r="DL11" t="s">
        <v>2526</v>
      </c>
      <c r="DM11" t="s">
        <v>2527</v>
      </c>
      <c r="DN11" t="s">
        <v>2528</v>
      </c>
      <c r="DO11" t="s">
        <v>2529</v>
      </c>
      <c r="DP11" t="s">
        <v>2530</v>
      </c>
      <c r="DQ11" t="s">
        <v>2531</v>
      </c>
      <c r="DR11" t="s">
        <v>2532</v>
      </c>
      <c r="DS11" t="s">
        <v>2533</v>
      </c>
      <c r="DT11" t="s">
        <v>2534</v>
      </c>
      <c r="DU11" t="s">
        <v>2535</v>
      </c>
    </row>
    <row r="12" spans="2:125" x14ac:dyDescent="0.25">
      <c r="B12" t="s">
        <v>2536</v>
      </c>
      <c r="AR12" t="s">
        <v>568</v>
      </c>
      <c r="AS12" t="s">
        <v>568</v>
      </c>
      <c r="AT12" t="s">
        <v>568</v>
      </c>
      <c r="AU12" t="s">
        <v>568</v>
      </c>
      <c r="AV12" t="s">
        <v>568</v>
      </c>
      <c r="AW12" t="s">
        <v>568</v>
      </c>
      <c r="AX12" t="s">
        <v>568</v>
      </c>
      <c r="AY12" t="s">
        <v>568</v>
      </c>
      <c r="AZ12" t="s">
        <v>568</v>
      </c>
      <c r="BA12" t="s">
        <v>2537</v>
      </c>
      <c r="BB12" t="s">
        <v>2538</v>
      </c>
      <c r="BC12" t="s">
        <v>2539</v>
      </c>
      <c r="BD12" t="s">
        <v>2540</v>
      </c>
      <c r="BE12" t="s">
        <v>2541</v>
      </c>
      <c r="BF12" t="s">
        <v>2542</v>
      </c>
      <c r="BG12" t="s">
        <v>2543</v>
      </c>
      <c r="BH12" t="s">
        <v>2544</v>
      </c>
      <c r="BI12" t="s">
        <v>2545</v>
      </c>
      <c r="BJ12" t="s">
        <v>2546</v>
      </c>
      <c r="BK12" t="s">
        <v>2547</v>
      </c>
      <c r="BL12" t="s">
        <v>2548</v>
      </c>
      <c r="BM12" t="s">
        <v>2549</v>
      </c>
      <c r="BN12" t="s">
        <v>2550</v>
      </c>
      <c r="BO12" t="s">
        <v>2551</v>
      </c>
      <c r="BP12" t="s">
        <v>2552</v>
      </c>
      <c r="BQ12" t="s">
        <v>2553</v>
      </c>
      <c r="BR12" t="s">
        <v>2554</v>
      </c>
      <c r="BS12" t="s">
        <v>2555</v>
      </c>
      <c r="BT12" t="s">
        <v>2556</v>
      </c>
      <c r="BU12" t="s">
        <v>2557</v>
      </c>
      <c r="BV12" t="s">
        <v>2558</v>
      </c>
      <c r="BW12" t="s">
        <v>2559</v>
      </c>
      <c r="BX12" t="s">
        <v>2560</v>
      </c>
      <c r="BY12" t="s">
        <v>2561</v>
      </c>
      <c r="BZ12" t="s">
        <v>2562</v>
      </c>
      <c r="CA12" t="s">
        <v>2563</v>
      </c>
      <c r="CB12" t="s">
        <v>2564</v>
      </c>
      <c r="CC12" t="s">
        <v>2565</v>
      </c>
      <c r="CD12" t="s">
        <v>2566</v>
      </c>
      <c r="CE12" t="s">
        <v>2567</v>
      </c>
      <c r="CF12" t="s">
        <v>2568</v>
      </c>
      <c r="CG12" t="s">
        <v>568</v>
      </c>
      <c r="CH12" t="s">
        <v>568</v>
      </c>
      <c r="CI12" t="s">
        <v>568</v>
      </c>
      <c r="CJ12" t="s">
        <v>568</v>
      </c>
      <c r="CK12" t="s">
        <v>568</v>
      </c>
      <c r="CL12" t="s">
        <v>568</v>
      </c>
      <c r="CM12" t="s">
        <v>568</v>
      </c>
      <c r="CN12" t="s">
        <v>568</v>
      </c>
      <c r="CO12" t="s">
        <v>568</v>
      </c>
      <c r="CP12" t="s">
        <v>2569</v>
      </c>
      <c r="CQ12" t="s">
        <v>2570</v>
      </c>
      <c r="CR12" t="s">
        <v>2571</v>
      </c>
      <c r="CS12" t="s">
        <v>2572</v>
      </c>
      <c r="CT12" t="s">
        <v>2573</v>
      </c>
      <c r="CU12" t="s">
        <v>2574</v>
      </c>
      <c r="CV12" t="s">
        <v>2575</v>
      </c>
      <c r="CW12" t="s">
        <v>2576</v>
      </c>
      <c r="CX12" t="s">
        <v>2577</v>
      </c>
      <c r="CY12" t="s">
        <v>2578</v>
      </c>
      <c r="CZ12" t="s">
        <v>2579</v>
      </c>
      <c r="DA12" t="s">
        <v>2580</v>
      </c>
      <c r="DB12" t="s">
        <v>2581</v>
      </c>
      <c r="DC12" t="s">
        <v>2582</v>
      </c>
      <c r="DD12" t="s">
        <v>2583</v>
      </c>
      <c r="DE12" t="s">
        <v>2584</v>
      </c>
      <c r="DF12" t="s">
        <v>2585</v>
      </c>
      <c r="DG12" t="s">
        <v>2586</v>
      </c>
      <c r="DH12" t="s">
        <v>2587</v>
      </c>
      <c r="DI12" t="s">
        <v>2588</v>
      </c>
      <c r="DJ12" t="s">
        <v>2589</v>
      </c>
      <c r="DK12" t="s">
        <v>2590</v>
      </c>
      <c r="DL12" t="s">
        <v>2591</v>
      </c>
      <c r="DM12" t="s">
        <v>2592</v>
      </c>
      <c r="DN12" t="s">
        <v>2593</v>
      </c>
      <c r="DO12" t="s">
        <v>2594</v>
      </c>
      <c r="DP12" t="s">
        <v>2595</v>
      </c>
      <c r="DQ12" t="s">
        <v>2596</v>
      </c>
      <c r="DR12" t="s">
        <v>2597</v>
      </c>
      <c r="DS12" t="s">
        <v>2598</v>
      </c>
      <c r="DT12" t="s">
        <v>2599</v>
      </c>
      <c r="DU12" t="s">
        <v>2600</v>
      </c>
    </row>
    <row r="13" spans="2:125" x14ac:dyDescent="0.25">
      <c r="B13" t="s">
        <v>2601</v>
      </c>
      <c r="C13" t="s">
        <v>2602</v>
      </c>
      <c r="D13" t="s">
        <v>2603</v>
      </c>
      <c r="E13" t="s">
        <v>2604</v>
      </c>
      <c r="F13" t="s">
        <v>2605</v>
      </c>
      <c r="G13" t="s">
        <v>2606</v>
      </c>
      <c r="H13" t="s">
        <v>2607</v>
      </c>
      <c r="I13" t="s">
        <v>2608</v>
      </c>
      <c r="J13" t="s">
        <v>2609</v>
      </c>
      <c r="K13" t="s">
        <v>2610</v>
      </c>
      <c r="L13" t="s">
        <v>2611</v>
      </c>
      <c r="M13" t="s">
        <v>2612</v>
      </c>
      <c r="N13" t="s">
        <v>2613</v>
      </c>
      <c r="O13" t="s">
        <v>2614</v>
      </c>
      <c r="P13" t="s">
        <v>2615</v>
      </c>
      <c r="Q13" t="s">
        <v>2616</v>
      </c>
      <c r="R13" t="s">
        <v>2617</v>
      </c>
      <c r="S13" t="s">
        <v>2618</v>
      </c>
      <c r="T13" t="s">
        <v>2619</v>
      </c>
      <c r="U13" t="s">
        <v>2620</v>
      </c>
      <c r="V13" t="s">
        <v>2621</v>
      </c>
      <c r="W13" t="s">
        <v>2622</v>
      </c>
      <c r="X13" t="s">
        <v>2623</v>
      </c>
      <c r="Y13" t="s">
        <v>2624</v>
      </c>
      <c r="Z13" t="s">
        <v>2625</v>
      </c>
      <c r="AA13" t="s">
        <v>2626</v>
      </c>
      <c r="AB13" t="s">
        <v>2627</v>
      </c>
      <c r="AC13" t="s">
        <v>2628</v>
      </c>
      <c r="AD13" t="s">
        <v>2629</v>
      </c>
      <c r="AE13" t="s">
        <v>2630</v>
      </c>
      <c r="AF13" t="s">
        <v>2631</v>
      </c>
      <c r="AG13" t="s">
        <v>2632</v>
      </c>
      <c r="AH13" t="s">
        <v>2633</v>
      </c>
      <c r="AI13" t="s">
        <v>2634</v>
      </c>
      <c r="AJ13" t="s">
        <v>2635</v>
      </c>
      <c r="AK13" t="s">
        <v>2636</v>
      </c>
      <c r="AL13" t="s">
        <v>2637</v>
      </c>
      <c r="AM13" t="s">
        <v>2638</v>
      </c>
      <c r="AN13" t="s">
        <v>2639</v>
      </c>
      <c r="AO13" t="s">
        <v>2640</v>
      </c>
      <c r="AP13" t="s">
        <v>2641</v>
      </c>
      <c r="AQ13" t="s">
        <v>2642</v>
      </c>
      <c r="AR13" t="s">
        <v>2643</v>
      </c>
      <c r="AS13" t="s">
        <v>2644</v>
      </c>
      <c r="AT13" t="s">
        <v>2645</v>
      </c>
      <c r="AU13" t="s">
        <v>2646</v>
      </c>
      <c r="AV13" t="s">
        <v>2647</v>
      </c>
      <c r="AW13" t="s">
        <v>2648</v>
      </c>
      <c r="AX13" t="s">
        <v>2649</v>
      </c>
      <c r="AY13" t="s">
        <v>2650</v>
      </c>
      <c r="AZ13" t="s">
        <v>2651</v>
      </c>
      <c r="BA13" t="s">
        <v>2652</v>
      </c>
      <c r="BB13" t="s">
        <v>2653</v>
      </c>
      <c r="BC13" t="s">
        <v>2654</v>
      </c>
      <c r="BD13" t="s">
        <v>2655</v>
      </c>
      <c r="BE13" t="s">
        <v>2656</v>
      </c>
      <c r="BF13" t="s">
        <v>2657</v>
      </c>
      <c r="BG13" t="s">
        <v>2658</v>
      </c>
      <c r="BH13" t="s">
        <v>2659</v>
      </c>
      <c r="BI13" t="s">
        <v>2660</v>
      </c>
      <c r="BJ13" t="s">
        <v>2661</v>
      </c>
      <c r="BK13" t="s">
        <v>2662</v>
      </c>
      <c r="BL13" t="s">
        <v>2663</v>
      </c>
      <c r="BM13" t="s">
        <v>2664</v>
      </c>
      <c r="BN13" t="s">
        <v>2665</v>
      </c>
      <c r="BO13" t="s">
        <v>2666</v>
      </c>
      <c r="BP13" t="s">
        <v>2667</v>
      </c>
      <c r="BQ13" t="s">
        <v>2668</v>
      </c>
      <c r="BR13" t="s">
        <v>2669</v>
      </c>
      <c r="BS13" t="s">
        <v>2670</v>
      </c>
      <c r="BT13" t="s">
        <v>2671</v>
      </c>
      <c r="BU13" t="s">
        <v>2672</v>
      </c>
      <c r="BV13" t="s">
        <v>2673</v>
      </c>
      <c r="BW13" t="s">
        <v>2674</v>
      </c>
      <c r="BX13" t="s">
        <v>2675</v>
      </c>
      <c r="BY13" t="s">
        <v>2676</v>
      </c>
      <c r="BZ13" t="s">
        <v>2677</v>
      </c>
      <c r="CA13" t="s">
        <v>2678</v>
      </c>
      <c r="CB13" t="s">
        <v>2679</v>
      </c>
      <c r="CC13" t="s">
        <v>2680</v>
      </c>
      <c r="CD13" t="s">
        <v>2681</v>
      </c>
      <c r="CE13" t="s">
        <v>2682</v>
      </c>
      <c r="CF13" t="s">
        <v>2683</v>
      </c>
      <c r="CG13" t="s">
        <v>2684</v>
      </c>
      <c r="CH13" t="s">
        <v>2685</v>
      </c>
      <c r="CI13" t="s">
        <v>2686</v>
      </c>
      <c r="CJ13" t="s">
        <v>2687</v>
      </c>
      <c r="CK13" t="s">
        <v>2688</v>
      </c>
      <c r="CL13" t="s">
        <v>2689</v>
      </c>
      <c r="CM13" t="s">
        <v>2690</v>
      </c>
      <c r="CN13" t="s">
        <v>2691</v>
      </c>
      <c r="CO13" t="s">
        <v>2692</v>
      </c>
      <c r="CP13" t="s">
        <v>2693</v>
      </c>
      <c r="CQ13" t="s">
        <v>2694</v>
      </c>
      <c r="CR13" t="s">
        <v>2695</v>
      </c>
      <c r="CS13" t="s">
        <v>2696</v>
      </c>
      <c r="CT13" t="s">
        <v>2697</v>
      </c>
      <c r="CU13" t="s">
        <v>2698</v>
      </c>
      <c r="CV13" t="s">
        <v>2699</v>
      </c>
      <c r="CW13" t="s">
        <v>2700</v>
      </c>
      <c r="CX13" t="s">
        <v>2701</v>
      </c>
      <c r="CY13" t="s">
        <v>2702</v>
      </c>
      <c r="CZ13" t="s">
        <v>2703</v>
      </c>
      <c r="DA13" t="s">
        <v>2704</v>
      </c>
      <c r="DB13" t="s">
        <v>2705</v>
      </c>
      <c r="DC13" t="s">
        <v>2706</v>
      </c>
      <c r="DD13" t="s">
        <v>2707</v>
      </c>
      <c r="DE13" t="s">
        <v>2708</v>
      </c>
      <c r="DF13" t="s">
        <v>2709</v>
      </c>
      <c r="DG13" t="s">
        <v>2710</v>
      </c>
      <c r="DH13" t="s">
        <v>2711</v>
      </c>
      <c r="DI13" t="s">
        <v>2712</v>
      </c>
      <c r="DJ13" t="s">
        <v>2713</v>
      </c>
      <c r="DK13" t="s">
        <v>2714</v>
      </c>
      <c r="DL13" t="s">
        <v>2715</v>
      </c>
      <c r="DM13" t="s">
        <v>2716</v>
      </c>
      <c r="DN13" t="s">
        <v>2717</v>
      </c>
      <c r="DO13" t="s">
        <v>2718</v>
      </c>
      <c r="DP13" t="s">
        <v>2719</v>
      </c>
      <c r="DQ13" t="s">
        <v>2720</v>
      </c>
      <c r="DR13" t="s">
        <v>2721</v>
      </c>
      <c r="DS13" t="s">
        <v>2722</v>
      </c>
      <c r="DT13" t="s">
        <v>2723</v>
      </c>
      <c r="DU13" t="s">
        <v>2724</v>
      </c>
    </row>
    <row r="14" spans="2:125" x14ac:dyDescent="0.25">
      <c r="B14" t="s">
        <v>2725</v>
      </c>
      <c r="C14" t="s">
        <v>2726</v>
      </c>
      <c r="D14" t="s">
        <v>2727</v>
      </c>
      <c r="E14" t="s">
        <v>2728</v>
      </c>
      <c r="F14" t="s">
        <v>2729</v>
      </c>
      <c r="G14" t="s">
        <v>2730</v>
      </c>
      <c r="H14" t="s">
        <v>2731</v>
      </c>
      <c r="I14" t="s">
        <v>2732</v>
      </c>
      <c r="J14" t="s">
        <v>2733</v>
      </c>
      <c r="K14" t="s">
        <v>2734</v>
      </c>
      <c r="L14" t="s">
        <v>2735</v>
      </c>
      <c r="M14" t="s">
        <v>2736</v>
      </c>
      <c r="N14" t="s">
        <v>2737</v>
      </c>
      <c r="O14" t="s">
        <v>2738</v>
      </c>
      <c r="P14" t="s">
        <v>2739</v>
      </c>
      <c r="Q14" t="s">
        <v>2740</v>
      </c>
      <c r="R14" t="s">
        <v>2741</v>
      </c>
      <c r="S14" t="s">
        <v>2742</v>
      </c>
      <c r="T14" t="s">
        <v>2743</v>
      </c>
      <c r="U14" t="s">
        <v>2744</v>
      </c>
      <c r="V14" t="s">
        <v>2745</v>
      </c>
      <c r="W14" t="s">
        <v>2746</v>
      </c>
      <c r="X14" t="s">
        <v>2747</v>
      </c>
      <c r="Y14" t="s">
        <v>2748</v>
      </c>
      <c r="Z14" t="s">
        <v>2749</v>
      </c>
      <c r="AA14" t="s">
        <v>2750</v>
      </c>
      <c r="AB14" t="s">
        <v>2751</v>
      </c>
      <c r="AC14" t="s">
        <v>2752</v>
      </c>
      <c r="AD14" t="s">
        <v>2753</v>
      </c>
      <c r="AE14" t="s">
        <v>2754</v>
      </c>
      <c r="AF14" t="s">
        <v>2755</v>
      </c>
      <c r="AG14" t="s">
        <v>2756</v>
      </c>
      <c r="AH14" t="s">
        <v>2757</v>
      </c>
      <c r="AI14" t="s">
        <v>2758</v>
      </c>
      <c r="AJ14" t="s">
        <v>2759</v>
      </c>
      <c r="AK14" t="s">
        <v>2760</v>
      </c>
      <c r="AL14" t="s">
        <v>2761</v>
      </c>
      <c r="AM14" t="s">
        <v>2762</v>
      </c>
      <c r="AN14" t="s">
        <v>2763</v>
      </c>
      <c r="AO14" t="s">
        <v>2764</v>
      </c>
      <c r="AP14" t="s">
        <v>2765</v>
      </c>
      <c r="AQ14" t="s">
        <v>2766</v>
      </c>
      <c r="AR14" t="s">
        <v>2767</v>
      </c>
      <c r="AS14" t="s">
        <v>2768</v>
      </c>
      <c r="AT14" t="s">
        <v>2769</v>
      </c>
      <c r="AU14" t="s">
        <v>2770</v>
      </c>
      <c r="AV14" t="s">
        <v>2771</v>
      </c>
      <c r="AW14" t="s">
        <v>2772</v>
      </c>
      <c r="AX14" t="s">
        <v>2773</v>
      </c>
      <c r="AY14" t="s">
        <v>2774</v>
      </c>
      <c r="AZ14" t="s">
        <v>2775</v>
      </c>
      <c r="BA14" t="s">
        <v>2776</v>
      </c>
      <c r="BB14" t="s">
        <v>2777</v>
      </c>
      <c r="BC14" t="s">
        <v>2778</v>
      </c>
      <c r="BD14" t="s">
        <v>2779</v>
      </c>
      <c r="BE14" t="s">
        <v>2780</v>
      </c>
      <c r="BF14" t="s">
        <v>2781</v>
      </c>
      <c r="BG14" t="s">
        <v>2782</v>
      </c>
      <c r="BH14" t="s">
        <v>2783</v>
      </c>
      <c r="BI14" t="s">
        <v>2784</v>
      </c>
      <c r="BJ14" t="s">
        <v>2785</v>
      </c>
      <c r="BK14" t="s">
        <v>2786</v>
      </c>
      <c r="BL14" t="s">
        <v>2787</v>
      </c>
      <c r="BM14" t="s">
        <v>2788</v>
      </c>
      <c r="BN14" t="s">
        <v>2789</v>
      </c>
      <c r="BO14" t="s">
        <v>2790</v>
      </c>
      <c r="BP14" t="s">
        <v>2791</v>
      </c>
      <c r="BQ14" t="s">
        <v>2792</v>
      </c>
      <c r="BR14" t="s">
        <v>2793</v>
      </c>
      <c r="BS14" t="s">
        <v>2794</v>
      </c>
      <c r="BT14" t="s">
        <v>2795</v>
      </c>
      <c r="BU14" t="s">
        <v>2796</v>
      </c>
      <c r="BV14" t="s">
        <v>2797</v>
      </c>
      <c r="BW14" t="s">
        <v>2798</v>
      </c>
      <c r="BX14" t="s">
        <v>2799</v>
      </c>
      <c r="BY14" t="s">
        <v>2800</v>
      </c>
      <c r="BZ14" t="s">
        <v>2801</v>
      </c>
      <c r="CA14" t="s">
        <v>2802</v>
      </c>
      <c r="CB14" t="s">
        <v>2803</v>
      </c>
      <c r="CC14" t="s">
        <v>2804</v>
      </c>
      <c r="CD14" t="s">
        <v>2805</v>
      </c>
      <c r="CE14" t="s">
        <v>2806</v>
      </c>
      <c r="CF14" t="s">
        <v>2807</v>
      </c>
      <c r="CG14" t="s">
        <v>2726</v>
      </c>
      <c r="CH14" t="s">
        <v>2808</v>
      </c>
      <c r="CI14" t="s">
        <v>2809</v>
      </c>
      <c r="CJ14" t="s">
        <v>2810</v>
      </c>
      <c r="CK14" t="s">
        <v>2811</v>
      </c>
      <c r="CL14" t="s">
        <v>2812</v>
      </c>
      <c r="CM14" t="s">
        <v>2813</v>
      </c>
      <c r="CN14" t="s">
        <v>2814</v>
      </c>
      <c r="CO14" t="s">
        <v>2815</v>
      </c>
      <c r="CP14" t="s">
        <v>2816</v>
      </c>
      <c r="CQ14" t="s">
        <v>2817</v>
      </c>
      <c r="CR14" t="s">
        <v>2818</v>
      </c>
      <c r="CS14" t="s">
        <v>2819</v>
      </c>
      <c r="CT14" t="s">
        <v>2820</v>
      </c>
      <c r="CU14" t="s">
        <v>2821</v>
      </c>
      <c r="CV14" t="s">
        <v>2822</v>
      </c>
      <c r="CW14" t="s">
        <v>2823</v>
      </c>
      <c r="CX14" t="s">
        <v>2824</v>
      </c>
      <c r="CY14" t="s">
        <v>2825</v>
      </c>
      <c r="CZ14" t="s">
        <v>2826</v>
      </c>
      <c r="DA14" t="s">
        <v>2827</v>
      </c>
      <c r="DB14" t="s">
        <v>2828</v>
      </c>
      <c r="DC14" t="s">
        <v>2829</v>
      </c>
      <c r="DD14" t="s">
        <v>2830</v>
      </c>
      <c r="DE14" t="s">
        <v>2831</v>
      </c>
      <c r="DF14" t="s">
        <v>2832</v>
      </c>
      <c r="DG14" t="s">
        <v>2833</v>
      </c>
      <c r="DH14" t="s">
        <v>2834</v>
      </c>
      <c r="DI14" t="s">
        <v>2835</v>
      </c>
      <c r="DJ14" t="s">
        <v>2836</v>
      </c>
      <c r="DK14" t="s">
        <v>2837</v>
      </c>
      <c r="DL14" t="s">
        <v>2838</v>
      </c>
      <c r="DM14" t="s">
        <v>2839</v>
      </c>
      <c r="DN14" t="s">
        <v>2840</v>
      </c>
      <c r="DO14" t="s">
        <v>2841</v>
      </c>
      <c r="DP14" t="s">
        <v>2842</v>
      </c>
      <c r="DQ14" t="s">
        <v>2843</v>
      </c>
      <c r="DR14" t="s">
        <v>2844</v>
      </c>
      <c r="DS14" t="s">
        <v>2845</v>
      </c>
      <c r="DT14" t="s">
        <v>2846</v>
      </c>
      <c r="DU14" t="s">
        <v>2847</v>
      </c>
    </row>
    <row r="15" spans="2:125" x14ac:dyDescent="0.25">
      <c r="B15" t="s">
        <v>2848</v>
      </c>
      <c r="C15" t="s">
        <v>2849</v>
      </c>
      <c r="D15" t="s">
        <v>2850</v>
      </c>
      <c r="E15" t="s">
        <v>2851</v>
      </c>
      <c r="F15" t="s">
        <v>2852</v>
      </c>
      <c r="G15" t="s">
        <v>2853</v>
      </c>
      <c r="H15" t="s">
        <v>2854</v>
      </c>
      <c r="I15" t="s">
        <v>2855</v>
      </c>
      <c r="J15" t="s">
        <v>2856</v>
      </c>
      <c r="K15" t="s">
        <v>2857</v>
      </c>
      <c r="L15" t="s">
        <v>2858</v>
      </c>
      <c r="M15" t="s">
        <v>2859</v>
      </c>
      <c r="N15" t="s">
        <v>2860</v>
      </c>
      <c r="O15" t="s">
        <v>2861</v>
      </c>
      <c r="P15" t="s">
        <v>2862</v>
      </c>
      <c r="Q15" t="s">
        <v>2863</v>
      </c>
      <c r="R15" t="s">
        <v>2864</v>
      </c>
      <c r="S15" t="s">
        <v>2865</v>
      </c>
      <c r="T15" t="s">
        <v>2866</v>
      </c>
      <c r="U15" t="s">
        <v>2867</v>
      </c>
      <c r="V15" t="s">
        <v>2868</v>
      </c>
      <c r="W15" t="s">
        <v>2869</v>
      </c>
      <c r="X15" t="s">
        <v>2870</v>
      </c>
      <c r="Y15" t="s">
        <v>2871</v>
      </c>
      <c r="Z15" t="s">
        <v>2872</v>
      </c>
      <c r="AA15" t="s">
        <v>2873</v>
      </c>
      <c r="AB15" t="s">
        <v>2874</v>
      </c>
      <c r="AC15" t="s">
        <v>2875</v>
      </c>
      <c r="AD15" t="s">
        <v>2876</v>
      </c>
      <c r="AE15" t="s">
        <v>2877</v>
      </c>
      <c r="AF15" t="s">
        <v>2878</v>
      </c>
      <c r="AG15" t="s">
        <v>2879</v>
      </c>
      <c r="AH15" t="s">
        <v>2880</v>
      </c>
      <c r="AI15" t="s">
        <v>2881</v>
      </c>
      <c r="AJ15" t="s">
        <v>2882</v>
      </c>
      <c r="AK15" t="s">
        <v>2883</v>
      </c>
      <c r="AL15" t="s">
        <v>2884</v>
      </c>
      <c r="AM15" t="s">
        <v>2885</v>
      </c>
      <c r="AN15" t="s">
        <v>2886</v>
      </c>
      <c r="AO15" t="s">
        <v>2887</v>
      </c>
      <c r="AP15" t="s">
        <v>2888</v>
      </c>
      <c r="AQ15" t="s">
        <v>2889</v>
      </c>
      <c r="AR15" t="s">
        <v>2890</v>
      </c>
      <c r="AS15" t="s">
        <v>2891</v>
      </c>
      <c r="AT15" t="s">
        <v>2892</v>
      </c>
      <c r="AU15" t="s">
        <v>2893</v>
      </c>
      <c r="AV15" t="s">
        <v>2894</v>
      </c>
      <c r="AW15" t="s">
        <v>2895</v>
      </c>
      <c r="AX15" t="s">
        <v>2896</v>
      </c>
      <c r="AY15" t="s">
        <v>2897</v>
      </c>
      <c r="AZ15" t="s">
        <v>2898</v>
      </c>
      <c r="BA15" t="s">
        <v>2899</v>
      </c>
      <c r="BB15" t="s">
        <v>2900</v>
      </c>
      <c r="BC15" t="s">
        <v>2901</v>
      </c>
      <c r="BD15" t="s">
        <v>2902</v>
      </c>
      <c r="BE15" t="s">
        <v>2903</v>
      </c>
      <c r="BF15" t="s">
        <v>2904</v>
      </c>
      <c r="BG15" t="s">
        <v>2905</v>
      </c>
      <c r="BH15" t="s">
        <v>2906</v>
      </c>
      <c r="BI15" t="s">
        <v>2907</v>
      </c>
      <c r="BJ15" t="s">
        <v>2908</v>
      </c>
      <c r="BK15" t="s">
        <v>2909</v>
      </c>
      <c r="BL15" t="s">
        <v>2910</v>
      </c>
      <c r="BM15" t="s">
        <v>2911</v>
      </c>
      <c r="BN15" t="s">
        <v>2912</v>
      </c>
      <c r="BO15" t="s">
        <v>2913</v>
      </c>
      <c r="BP15" t="s">
        <v>2914</v>
      </c>
      <c r="BQ15" t="s">
        <v>2915</v>
      </c>
      <c r="BR15" t="s">
        <v>2916</v>
      </c>
      <c r="BS15" t="s">
        <v>2917</v>
      </c>
      <c r="BT15" t="s">
        <v>2918</v>
      </c>
      <c r="BU15" t="s">
        <v>2919</v>
      </c>
      <c r="BV15" t="s">
        <v>2920</v>
      </c>
      <c r="BW15" t="s">
        <v>2921</v>
      </c>
      <c r="BX15" t="s">
        <v>2922</v>
      </c>
      <c r="BY15" t="s">
        <v>2923</v>
      </c>
      <c r="BZ15" t="s">
        <v>2924</v>
      </c>
      <c r="CA15" t="s">
        <v>2925</v>
      </c>
      <c r="CB15" t="s">
        <v>2926</v>
      </c>
      <c r="CC15" t="s">
        <v>2927</v>
      </c>
      <c r="CD15" t="s">
        <v>2928</v>
      </c>
      <c r="CE15" t="s">
        <v>2929</v>
      </c>
      <c r="CF15" t="s">
        <v>2930</v>
      </c>
      <c r="CG15" t="s">
        <v>2931</v>
      </c>
      <c r="CH15" t="s">
        <v>2932</v>
      </c>
      <c r="CI15" t="s">
        <v>2933</v>
      </c>
      <c r="CJ15" t="s">
        <v>2934</v>
      </c>
      <c r="CK15" t="s">
        <v>2935</v>
      </c>
      <c r="CL15" t="s">
        <v>2936</v>
      </c>
      <c r="CM15" t="s">
        <v>2937</v>
      </c>
      <c r="CN15" t="s">
        <v>2938</v>
      </c>
      <c r="CO15" t="s">
        <v>2939</v>
      </c>
      <c r="CP15" t="s">
        <v>2940</v>
      </c>
      <c r="CQ15" t="s">
        <v>2941</v>
      </c>
      <c r="CR15" t="s">
        <v>2942</v>
      </c>
      <c r="CS15" t="s">
        <v>2943</v>
      </c>
      <c r="CT15" t="s">
        <v>2944</v>
      </c>
      <c r="CU15" t="s">
        <v>2945</v>
      </c>
      <c r="CV15" t="s">
        <v>2946</v>
      </c>
      <c r="CW15" t="s">
        <v>2947</v>
      </c>
      <c r="CX15" t="s">
        <v>2948</v>
      </c>
      <c r="CY15" t="s">
        <v>2949</v>
      </c>
      <c r="CZ15" t="s">
        <v>2950</v>
      </c>
      <c r="DA15" t="s">
        <v>2951</v>
      </c>
      <c r="DB15" t="s">
        <v>2952</v>
      </c>
      <c r="DC15" t="s">
        <v>2953</v>
      </c>
      <c r="DD15" t="s">
        <v>2954</v>
      </c>
      <c r="DE15" t="s">
        <v>2955</v>
      </c>
      <c r="DF15" t="s">
        <v>2956</v>
      </c>
      <c r="DG15" t="s">
        <v>2957</v>
      </c>
      <c r="DH15" t="s">
        <v>2958</v>
      </c>
      <c r="DI15" t="s">
        <v>2959</v>
      </c>
      <c r="DJ15" t="s">
        <v>2960</v>
      </c>
      <c r="DK15" t="s">
        <v>2961</v>
      </c>
      <c r="DL15" t="s">
        <v>2962</v>
      </c>
      <c r="DM15" t="s">
        <v>2963</v>
      </c>
      <c r="DN15" t="s">
        <v>2964</v>
      </c>
      <c r="DO15" t="s">
        <v>2965</v>
      </c>
      <c r="DP15" t="s">
        <v>2966</v>
      </c>
      <c r="DQ15" t="s">
        <v>2967</v>
      </c>
      <c r="DR15" t="s">
        <v>2968</v>
      </c>
      <c r="DS15" t="s">
        <v>2969</v>
      </c>
      <c r="DT15" t="s">
        <v>2970</v>
      </c>
      <c r="DU15" t="s">
        <v>2971</v>
      </c>
    </row>
    <row r="16" spans="2:125" x14ac:dyDescent="0.25">
      <c r="B16" t="s">
        <v>2972</v>
      </c>
      <c r="C16" t="s">
        <v>2973</v>
      </c>
      <c r="D16" t="s">
        <v>2974</v>
      </c>
      <c r="E16" t="s">
        <v>2975</v>
      </c>
      <c r="F16" t="s">
        <v>2976</v>
      </c>
      <c r="G16" t="s">
        <v>2977</v>
      </c>
      <c r="H16" t="s">
        <v>2978</v>
      </c>
      <c r="I16" t="s">
        <v>2979</v>
      </c>
      <c r="J16" t="s">
        <v>2980</v>
      </c>
      <c r="K16" t="s">
        <v>2981</v>
      </c>
      <c r="L16" t="s">
        <v>2982</v>
      </c>
      <c r="M16" t="s">
        <v>2983</v>
      </c>
      <c r="N16" t="s">
        <v>2984</v>
      </c>
      <c r="O16" t="s">
        <v>2985</v>
      </c>
      <c r="P16" t="s">
        <v>2986</v>
      </c>
      <c r="Q16" t="s">
        <v>2987</v>
      </c>
      <c r="R16" t="s">
        <v>2988</v>
      </c>
      <c r="S16" t="s">
        <v>2989</v>
      </c>
      <c r="T16" t="s">
        <v>2990</v>
      </c>
      <c r="U16" t="s">
        <v>2991</v>
      </c>
      <c r="V16" t="s">
        <v>2992</v>
      </c>
      <c r="W16" t="s">
        <v>2993</v>
      </c>
      <c r="X16" t="s">
        <v>2994</v>
      </c>
      <c r="Y16" t="s">
        <v>2995</v>
      </c>
      <c r="Z16" t="s">
        <v>2996</v>
      </c>
      <c r="AA16" t="s">
        <v>2997</v>
      </c>
      <c r="AB16" t="s">
        <v>2998</v>
      </c>
      <c r="AC16" t="s">
        <v>2999</v>
      </c>
      <c r="AD16" t="s">
        <v>3000</v>
      </c>
      <c r="AE16" t="s">
        <v>3001</v>
      </c>
      <c r="AF16" t="s">
        <v>3002</v>
      </c>
      <c r="AG16" t="s">
        <v>3003</v>
      </c>
      <c r="AH16" t="s">
        <v>3004</v>
      </c>
      <c r="AI16" t="s">
        <v>3005</v>
      </c>
      <c r="AJ16" t="s">
        <v>3006</v>
      </c>
      <c r="AK16" t="s">
        <v>3007</v>
      </c>
      <c r="AL16" t="s">
        <v>3008</v>
      </c>
      <c r="AM16" t="s">
        <v>3009</v>
      </c>
      <c r="AN16" t="s">
        <v>3010</v>
      </c>
      <c r="AO16" t="s">
        <v>3011</v>
      </c>
      <c r="AP16" t="s">
        <v>3012</v>
      </c>
      <c r="AQ16" t="s">
        <v>3013</v>
      </c>
      <c r="AR16" t="s">
        <v>3014</v>
      </c>
      <c r="AS16" t="s">
        <v>3015</v>
      </c>
      <c r="AT16" t="s">
        <v>3016</v>
      </c>
      <c r="AU16" t="s">
        <v>3017</v>
      </c>
      <c r="AV16" t="s">
        <v>3018</v>
      </c>
      <c r="AW16" t="s">
        <v>3019</v>
      </c>
      <c r="AX16" t="s">
        <v>3020</v>
      </c>
      <c r="AY16" t="s">
        <v>3021</v>
      </c>
      <c r="AZ16" t="s">
        <v>3022</v>
      </c>
      <c r="BA16" t="s">
        <v>3023</v>
      </c>
      <c r="BB16" t="s">
        <v>3024</v>
      </c>
      <c r="BC16" t="s">
        <v>3025</v>
      </c>
      <c r="BD16" t="s">
        <v>3026</v>
      </c>
      <c r="BE16" t="s">
        <v>3027</v>
      </c>
      <c r="BF16" t="s">
        <v>3028</v>
      </c>
      <c r="BG16" t="s">
        <v>3029</v>
      </c>
      <c r="BH16" t="s">
        <v>3030</v>
      </c>
      <c r="BI16" t="s">
        <v>3031</v>
      </c>
      <c r="BJ16" t="s">
        <v>3032</v>
      </c>
      <c r="BK16" t="s">
        <v>3033</v>
      </c>
      <c r="BL16" t="s">
        <v>3034</v>
      </c>
      <c r="BM16" t="s">
        <v>3035</v>
      </c>
      <c r="BN16" t="s">
        <v>3036</v>
      </c>
      <c r="BO16" t="s">
        <v>3037</v>
      </c>
      <c r="BP16" t="s">
        <v>3038</v>
      </c>
      <c r="BQ16" t="s">
        <v>3039</v>
      </c>
      <c r="BR16" t="s">
        <v>3040</v>
      </c>
      <c r="BS16" t="s">
        <v>3041</v>
      </c>
      <c r="BT16" t="s">
        <v>3042</v>
      </c>
      <c r="BU16" t="s">
        <v>3043</v>
      </c>
      <c r="BV16" t="s">
        <v>3044</v>
      </c>
      <c r="BW16" t="s">
        <v>3045</v>
      </c>
      <c r="BX16" t="s">
        <v>3046</v>
      </c>
      <c r="BY16" t="s">
        <v>3047</v>
      </c>
      <c r="BZ16" t="s">
        <v>3048</v>
      </c>
      <c r="CA16" t="s">
        <v>3049</v>
      </c>
      <c r="CB16" t="s">
        <v>3050</v>
      </c>
      <c r="CC16" t="s">
        <v>3051</v>
      </c>
      <c r="CD16" t="s">
        <v>3052</v>
      </c>
      <c r="CE16" t="s">
        <v>3053</v>
      </c>
      <c r="CF16" t="s">
        <v>3054</v>
      </c>
      <c r="CG16" t="s">
        <v>3055</v>
      </c>
      <c r="CH16" t="s">
        <v>3056</v>
      </c>
      <c r="CI16" t="s">
        <v>3057</v>
      </c>
      <c r="CJ16" t="s">
        <v>3058</v>
      </c>
      <c r="CK16" t="s">
        <v>3059</v>
      </c>
      <c r="CL16" t="s">
        <v>3060</v>
      </c>
      <c r="CM16" t="s">
        <v>3061</v>
      </c>
      <c r="CN16" t="s">
        <v>3062</v>
      </c>
      <c r="CO16" t="s">
        <v>3063</v>
      </c>
      <c r="CP16" t="s">
        <v>3064</v>
      </c>
      <c r="CQ16" t="s">
        <v>3065</v>
      </c>
      <c r="CR16" t="s">
        <v>3066</v>
      </c>
      <c r="CS16" t="s">
        <v>3067</v>
      </c>
      <c r="CT16" t="s">
        <v>3068</v>
      </c>
      <c r="CU16" t="s">
        <v>3069</v>
      </c>
      <c r="CV16" t="s">
        <v>3070</v>
      </c>
      <c r="CW16" t="s">
        <v>3071</v>
      </c>
      <c r="CX16" t="s">
        <v>3072</v>
      </c>
      <c r="CY16" t="s">
        <v>3073</v>
      </c>
      <c r="CZ16" t="s">
        <v>3074</v>
      </c>
      <c r="DA16" t="s">
        <v>3075</v>
      </c>
      <c r="DB16" t="s">
        <v>3076</v>
      </c>
      <c r="DC16" t="s">
        <v>3077</v>
      </c>
      <c r="DD16" t="s">
        <v>3078</v>
      </c>
      <c r="DE16" t="s">
        <v>3079</v>
      </c>
      <c r="DF16" t="s">
        <v>3080</v>
      </c>
      <c r="DG16" t="s">
        <v>3081</v>
      </c>
      <c r="DH16" t="s">
        <v>3082</v>
      </c>
      <c r="DI16" t="s">
        <v>3083</v>
      </c>
      <c r="DJ16" t="s">
        <v>3084</v>
      </c>
      <c r="DK16" t="s">
        <v>3085</v>
      </c>
      <c r="DL16" t="s">
        <v>3086</v>
      </c>
      <c r="DM16" t="s">
        <v>3087</v>
      </c>
      <c r="DN16" t="s">
        <v>3088</v>
      </c>
      <c r="DO16" t="s">
        <v>3089</v>
      </c>
      <c r="DP16" t="s">
        <v>3090</v>
      </c>
      <c r="DQ16" t="s">
        <v>3091</v>
      </c>
      <c r="DR16" t="s">
        <v>3092</v>
      </c>
      <c r="DS16" t="s">
        <v>3093</v>
      </c>
      <c r="DT16" t="s">
        <v>3094</v>
      </c>
      <c r="DU16" t="s">
        <v>3095</v>
      </c>
    </row>
    <row r="17" spans="2:125" x14ac:dyDescent="0.25">
      <c r="B17" t="s">
        <v>3096</v>
      </c>
      <c r="C17" t="s">
        <v>3097</v>
      </c>
      <c r="D17" t="s">
        <v>3098</v>
      </c>
      <c r="E17" t="s">
        <v>3099</v>
      </c>
      <c r="F17" t="s">
        <v>3100</v>
      </c>
      <c r="G17" t="s">
        <v>3101</v>
      </c>
      <c r="H17" t="s">
        <v>3102</v>
      </c>
      <c r="I17" t="s">
        <v>3103</v>
      </c>
      <c r="J17" t="s">
        <v>3104</v>
      </c>
      <c r="K17" t="s">
        <v>3105</v>
      </c>
      <c r="L17" t="s">
        <v>3106</v>
      </c>
      <c r="M17" t="s">
        <v>3107</v>
      </c>
      <c r="N17" t="s">
        <v>3108</v>
      </c>
      <c r="O17" t="s">
        <v>3109</v>
      </c>
      <c r="P17" t="s">
        <v>3110</v>
      </c>
      <c r="Q17" t="s">
        <v>3111</v>
      </c>
      <c r="R17" t="s">
        <v>3112</v>
      </c>
      <c r="S17" t="s">
        <v>3113</v>
      </c>
      <c r="T17" t="s">
        <v>3114</v>
      </c>
      <c r="U17" t="s">
        <v>3115</v>
      </c>
      <c r="V17" t="s">
        <v>3116</v>
      </c>
      <c r="W17" t="s">
        <v>3117</v>
      </c>
      <c r="X17" t="s">
        <v>3118</v>
      </c>
      <c r="Y17" t="s">
        <v>3119</v>
      </c>
      <c r="Z17" t="s">
        <v>3120</v>
      </c>
      <c r="AA17" t="s">
        <v>3121</v>
      </c>
      <c r="AB17" t="s">
        <v>3122</v>
      </c>
      <c r="AC17" t="s">
        <v>3123</v>
      </c>
      <c r="AD17" t="s">
        <v>3124</v>
      </c>
      <c r="AE17" t="s">
        <v>3125</v>
      </c>
      <c r="AF17" t="s">
        <v>3126</v>
      </c>
      <c r="AG17" t="s">
        <v>3127</v>
      </c>
      <c r="AH17" t="s">
        <v>3128</v>
      </c>
      <c r="AI17" t="s">
        <v>3129</v>
      </c>
      <c r="AJ17" t="s">
        <v>3130</v>
      </c>
      <c r="AK17" t="s">
        <v>3131</v>
      </c>
      <c r="AL17" t="s">
        <v>3132</v>
      </c>
      <c r="AM17" t="s">
        <v>3133</v>
      </c>
      <c r="AN17" t="s">
        <v>3134</v>
      </c>
      <c r="AO17" t="s">
        <v>3135</v>
      </c>
      <c r="AP17" t="s">
        <v>3136</v>
      </c>
      <c r="AQ17" t="s">
        <v>3137</v>
      </c>
      <c r="AR17" t="s">
        <v>3138</v>
      </c>
      <c r="AS17" t="s">
        <v>3139</v>
      </c>
      <c r="AT17" t="s">
        <v>3140</v>
      </c>
      <c r="AU17" t="s">
        <v>3141</v>
      </c>
      <c r="AV17" t="s">
        <v>3142</v>
      </c>
      <c r="AW17" t="s">
        <v>3143</v>
      </c>
      <c r="AX17" t="s">
        <v>3144</v>
      </c>
      <c r="AY17" t="s">
        <v>3145</v>
      </c>
      <c r="AZ17" t="s">
        <v>3146</v>
      </c>
      <c r="BA17" t="s">
        <v>3147</v>
      </c>
      <c r="BB17" t="s">
        <v>3148</v>
      </c>
      <c r="BC17" t="s">
        <v>3149</v>
      </c>
      <c r="BD17" t="s">
        <v>3150</v>
      </c>
      <c r="BE17" t="s">
        <v>3151</v>
      </c>
      <c r="BF17" t="s">
        <v>3152</v>
      </c>
      <c r="BG17" t="s">
        <v>3153</v>
      </c>
      <c r="BH17" t="s">
        <v>3154</v>
      </c>
      <c r="BI17" t="s">
        <v>3155</v>
      </c>
      <c r="BJ17" t="s">
        <v>3156</v>
      </c>
      <c r="BK17" t="s">
        <v>3157</v>
      </c>
      <c r="BL17" t="s">
        <v>3158</v>
      </c>
      <c r="BM17" t="s">
        <v>3159</v>
      </c>
      <c r="BN17" t="s">
        <v>3160</v>
      </c>
      <c r="BO17" t="s">
        <v>3161</v>
      </c>
      <c r="BP17" t="s">
        <v>3162</v>
      </c>
      <c r="BQ17" t="s">
        <v>3163</v>
      </c>
      <c r="BR17" t="s">
        <v>3164</v>
      </c>
      <c r="BS17" t="s">
        <v>3165</v>
      </c>
      <c r="BT17" t="s">
        <v>3166</v>
      </c>
      <c r="BU17" t="s">
        <v>3167</v>
      </c>
      <c r="BV17" t="s">
        <v>3168</v>
      </c>
      <c r="BW17" t="s">
        <v>3169</v>
      </c>
      <c r="BX17" t="s">
        <v>3170</v>
      </c>
      <c r="BY17" t="s">
        <v>3171</v>
      </c>
      <c r="BZ17" t="s">
        <v>3172</v>
      </c>
      <c r="CA17" t="s">
        <v>3173</v>
      </c>
      <c r="CB17" t="s">
        <v>3174</v>
      </c>
      <c r="CC17" t="s">
        <v>3175</v>
      </c>
      <c r="CD17" t="s">
        <v>3176</v>
      </c>
      <c r="CE17" t="s">
        <v>3177</v>
      </c>
      <c r="CF17" t="s">
        <v>3178</v>
      </c>
      <c r="CG17" t="s">
        <v>3179</v>
      </c>
      <c r="CH17" t="s">
        <v>3180</v>
      </c>
      <c r="CI17" t="s">
        <v>3181</v>
      </c>
      <c r="CJ17" t="s">
        <v>3182</v>
      </c>
      <c r="CK17" t="s">
        <v>3183</v>
      </c>
      <c r="CL17" t="s">
        <v>3184</v>
      </c>
      <c r="CM17" t="s">
        <v>3185</v>
      </c>
      <c r="CN17" t="s">
        <v>3186</v>
      </c>
      <c r="CO17" t="s">
        <v>3187</v>
      </c>
      <c r="CP17" t="s">
        <v>3188</v>
      </c>
      <c r="CQ17" t="s">
        <v>3189</v>
      </c>
      <c r="CR17" t="s">
        <v>3190</v>
      </c>
      <c r="CS17" t="s">
        <v>3191</v>
      </c>
      <c r="CT17" t="s">
        <v>3192</v>
      </c>
      <c r="CU17" t="s">
        <v>3193</v>
      </c>
      <c r="CV17" t="s">
        <v>3194</v>
      </c>
      <c r="CW17" t="s">
        <v>3195</v>
      </c>
      <c r="CX17" t="s">
        <v>3196</v>
      </c>
      <c r="CY17" t="s">
        <v>3197</v>
      </c>
      <c r="CZ17" t="s">
        <v>3198</v>
      </c>
      <c r="DA17" t="s">
        <v>3199</v>
      </c>
      <c r="DB17" t="s">
        <v>3200</v>
      </c>
      <c r="DC17" t="s">
        <v>3201</v>
      </c>
      <c r="DD17" t="s">
        <v>3202</v>
      </c>
      <c r="DE17" t="s">
        <v>3203</v>
      </c>
      <c r="DF17" t="s">
        <v>3204</v>
      </c>
      <c r="DG17" t="s">
        <v>3205</v>
      </c>
      <c r="DH17" t="s">
        <v>3206</v>
      </c>
      <c r="DI17" t="s">
        <v>3207</v>
      </c>
      <c r="DJ17" t="s">
        <v>3208</v>
      </c>
      <c r="DK17" t="s">
        <v>3209</v>
      </c>
      <c r="DL17" t="s">
        <v>3210</v>
      </c>
      <c r="DM17" t="s">
        <v>3211</v>
      </c>
      <c r="DN17" t="s">
        <v>3212</v>
      </c>
      <c r="DO17" t="s">
        <v>3213</v>
      </c>
      <c r="DP17" t="s">
        <v>3214</v>
      </c>
      <c r="DQ17" t="s">
        <v>3215</v>
      </c>
      <c r="DR17" t="s">
        <v>3216</v>
      </c>
      <c r="DS17" t="s">
        <v>3217</v>
      </c>
      <c r="DT17" t="s">
        <v>3218</v>
      </c>
      <c r="DU17" t="s">
        <v>3219</v>
      </c>
    </row>
    <row r="18" spans="2:125" x14ac:dyDescent="0.25">
      <c r="B18" t="s">
        <v>278</v>
      </c>
      <c r="C18" t="s">
        <v>3220</v>
      </c>
      <c r="D18" t="s">
        <v>3221</v>
      </c>
      <c r="E18" t="s">
        <v>3222</v>
      </c>
      <c r="F18" t="s">
        <v>3223</v>
      </c>
      <c r="G18" t="s">
        <v>3224</v>
      </c>
      <c r="H18" t="s">
        <v>3225</v>
      </c>
      <c r="I18" t="s">
        <v>3226</v>
      </c>
      <c r="J18" t="s">
        <v>3227</v>
      </c>
      <c r="K18" t="s">
        <v>3228</v>
      </c>
      <c r="L18" t="s">
        <v>3229</v>
      </c>
      <c r="M18" t="s">
        <v>3230</v>
      </c>
      <c r="N18" t="s">
        <v>3231</v>
      </c>
      <c r="O18" t="s">
        <v>3232</v>
      </c>
      <c r="P18" t="s">
        <v>3233</v>
      </c>
      <c r="Q18" t="s">
        <v>3234</v>
      </c>
      <c r="R18" t="s">
        <v>3235</v>
      </c>
      <c r="S18" t="s">
        <v>3236</v>
      </c>
      <c r="T18" t="s">
        <v>3237</v>
      </c>
      <c r="U18" t="s">
        <v>3238</v>
      </c>
      <c r="V18" t="s">
        <v>3239</v>
      </c>
      <c r="W18" t="s">
        <v>3240</v>
      </c>
      <c r="X18" t="s">
        <v>3241</v>
      </c>
      <c r="Y18" t="s">
        <v>3242</v>
      </c>
      <c r="Z18" t="s">
        <v>3243</v>
      </c>
      <c r="AA18" t="s">
        <v>3244</v>
      </c>
      <c r="AB18" t="s">
        <v>3245</v>
      </c>
      <c r="AC18" t="s">
        <v>3246</v>
      </c>
      <c r="AD18" t="s">
        <v>3247</v>
      </c>
      <c r="AE18" t="s">
        <v>3248</v>
      </c>
      <c r="AF18" t="s">
        <v>3249</v>
      </c>
      <c r="AG18" t="s">
        <v>3250</v>
      </c>
      <c r="AH18" t="s">
        <v>3251</v>
      </c>
      <c r="AI18" t="s">
        <v>3252</v>
      </c>
      <c r="AJ18" t="s">
        <v>3253</v>
      </c>
      <c r="AK18" t="s">
        <v>3254</v>
      </c>
      <c r="AL18" t="s">
        <v>3255</v>
      </c>
      <c r="AM18" t="s">
        <v>3256</v>
      </c>
      <c r="AN18" t="s">
        <v>3257</v>
      </c>
      <c r="AO18" t="s">
        <v>3258</v>
      </c>
      <c r="AP18" t="s">
        <v>3259</v>
      </c>
      <c r="AQ18" t="s">
        <v>3260</v>
      </c>
      <c r="AR18" t="s">
        <v>3261</v>
      </c>
      <c r="AS18" t="s">
        <v>3262</v>
      </c>
      <c r="AT18" t="s">
        <v>3263</v>
      </c>
      <c r="AU18" t="s">
        <v>3223</v>
      </c>
      <c r="AV18" t="s">
        <v>3264</v>
      </c>
      <c r="AW18" t="s">
        <v>3265</v>
      </c>
      <c r="AX18" t="s">
        <v>3266</v>
      </c>
      <c r="AY18" t="s">
        <v>3267</v>
      </c>
      <c r="AZ18" t="s">
        <v>3268</v>
      </c>
      <c r="BA18" t="s">
        <v>3269</v>
      </c>
      <c r="BB18" t="s">
        <v>3270</v>
      </c>
      <c r="BC18" t="s">
        <v>3271</v>
      </c>
      <c r="BD18" t="s">
        <v>3272</v>
      </c>
      <c r="BE18" t="s">
        <v>3273</v>
      </c>
      <c r="BF18" t="s">
        <v>3274</v>
      </c>
      <c r="BG18" t="s">
        <v>3275</v>
      </c>
      <c r="BH18" t="s">
        <v>3276</v>
      </c>
      <c r="BI18" t="s">
        <v>3277</v>
      </c>
      <c r="BJ18" t="s">
        <v>3278</v>
      </c>
      <c r="BK18" t="s">
        <v>3279</v>
      </c>
      <c r="BL18" t="s">
        <v>3280</v>
      </c>
      <c r="BM18" t="s">
        <v>3281</v>
      </c>
      <c r="BN18" t="s">
        <v>3282</v>
      </c>
      <c r="BO18" t="s">
        <v>3283</v>
      </c>
      <c r="BP18" t="s">
        <v>3284</v>
      </c>
      <c r="BQ18" t="s">
        <v>3285</v>
      </c>
      <c r="BR18" t="s">
        <v>3286</v>
      </c>
      <c r="BS18" t="s">
        <v>3287</v>
      </c>
      <c r="BT18" t="s">
        <v>3288</v>
      </c>
      <c r="BU18" t="s">
        <v>3289</v>
      </c>
      <c r="BV18" t="s">
        <v>3290</v>
      </c>
      <c r="BW18" t="s">
        <v>3291</v>
      </c>
      <c r="BX18" t="s">
        <v>3292</v>
      </c>
      <c r="BY18" t="s">
        <v>3293</v>
      </c>
      <c r="BZ18" t="s">
        <v>3294</v>
      </c>
      <c r="CA18" t="s">
        <v>3295</v>
      </c>
      <c r="CB18" t="s">
        <v>3296</v>
      </c>
      <c r="CC18" t="s">
        <v>3297</v>
      </c>
      <c r="CD18" t="s">
        <v>3298</v>
      </c>
      <c r="CE18" t="s">
        <v>3299</v>
      </c>
      <c r="CF18" t="s">
        <v>3300</v>
      </c>
      <c r="CG18" t="s">
        <v>3301</v>
      </c>
      <c r="CH18" t="s">
        <v>3302</v>
      </c>
      <c r="CI18" t="s">
        <v>3303</v>
      </c>
      <c r="CJ18" t="s">
        <v>3304</v>
      </c>
      <c r="CK18" t="s">
        <v>3305</v>
      </c>
      <c r="CL18" t="s">
        <v>3306</v>
      </c>
      <c r="CM18" t="s">
        <v>3307</v>
      </c>
      <c r="CN18" t="s">
        <v>3308</v>
      </c>
      <c r="CO18" t="s">
        <v>3309</v>
      </c>
      <c r="CP18" t="s">
        <v>3310</v>
      </c>
      <c r="CQ18" t="s">
        <v>3311</v>
      </c>
      <c r="CR18" t="s">
        <v>3312</v>
      </c>
      <c r="CS18" t="s">
        <v>3313</v>
      </c>
      <c r="CT18" t="s">
        <v>3314</v>
      </c>
      <c r="CU18" t="s">
        <v>3315</v>
      </c>
      <c r="CV18" t="s">
        <v>3316</v>
      </c>
      <c r="CW18" t="s">
        <v>3317</v>
      </c>
      <c r="CX18" t="s">
        <v>3318</v>
      </c>
      <c r="CY18" t="s">
        <v>3319</v>
      </c>
      <c r="CZ18" t="s">
        <v>3320</v>
      </c>
      <c r="DA18" t="s">
        <v>3321</v>
      </c>
      <c r="DB18" t="s">
        <v>3322</v>
      </c>
      <c r="DC18" t="s">
        <v>3323</v>
      </c>
      <c r="DD18" t="s">
        <v>3324</v>
      </c>
      <c r="DE18" t="s">
        <v>3325</v>
      </c>
      <c r="DF18" t="s">
        <v>3326</v>
      </c>
      <c r="DG18" t="s">
        <v>3327</v>
      </c>
      <c r="DH18" t="s">
        <v>3328</v>
      </c>
      <c r="DI18" t="s">
        <v>3329</v>
      </c>
      <c r="DJ18" t="s">
        <v>3330</v>
      </c>
      <c r="DK18" t="s">
        <v>3331</v>
      </c>
      <c r="DL18" t="s">
        <v>3332</v>
      </c>
      <c r="DM18" t="s">
        <v>3333</v>
      </c>
      <c r="DN18" t="s">
        <v>3334</v>
      </c>
      <c r="DO18" t="s">
        <v>3335</v>
      </c>
      <c r="DP18" t="s">
        <v>3336</v>
      </c>
      <c r="DQ18" t="s">
        <v>3337</v>
      </c>
      <c r="DR18" t="s">
        <v>3338</v>
      </c>
      <c r="DS18" t="s">
        <v>3339</v>
      </c>
      <c r="DT18" t="s">
        <v>3340</v>
      </c>
      <c r="DU18" t="s">
        <v>3341</v>
      </c>
    </row>
    <row r="19" spans="2:125" x14ac:dyDescent="0.25">
      <c r="B19" t="s">
        <v>333</v>
      </c>
      <c r="C19" t="s">
        <v>3342</v>
      </c>
      <c r="D19" t="s">
        <v>3343</v>
      </c>
      <c r="E19" t="s">
        <v>3344</v>
      </c>
      <c r="F19" t="s">
        <v>3345</v>
      </c>
      <c r="G19" t="s">
        <v>3346</v>
      </c>
      <c r="H19" t="s">
        <v>3347</v>
      </c>
      <c r="I19" t="s">
        <v>3348</v>
      </c>
      <c r="J19" t="s">
        <v>3349</v>
      </c>
      <c r="K19" t="s">
        <v>3350</v>
      </c>
      <c r="L19" t="s">
        <v>3351</v>
      </c>
      <c r="M19" t="s">
        <v>3352</v>
      </c>
      <c r="N19" t="s">
        <v>3353</v>
      </c>
      <c r="O19" t="s">
        <v>3354</v>
      </c>
      <c r="P19" t="s">
        <v>3355</v>
      </c>
      <c r="Q19" t="s">
        <v>3356</v>
      </c>
      <c r="R19" t="s">
        <v>3357</v>
      </c>
      <c r="S19" t="s">
        <v>3358</v>
      </c>
      <c r="T19" t="s">
        <v>3359</v>
      </c>
      <c r="U19" t="s">
        <v>3360</v>
      </c>
      <c r="V19" t="s">
        <v>3361</v>
      </c>
      <c r="W19" t="s">
        <v>3362</v>
      </c>
      <c r="X19" t="s">
        <v>3363</v>
      </c>
      <c r="Y19" t="s">
        <v>3364</v>
      </c>
      <c r="Z19" t="s">
        <v>3365</v>
      </c>
      <c r="AA19" t="s">
        <v>3366</v>
      </c>
      <c r="AB19" t="s">
        <v>3367</v>
      </c>
      <c r="AC19" t="s">
        <v>3368</v>
      </c>
      <c r="AD19" t="s">
        <v>3369</v>
      </c>
      <c r="AE19" t="s">
        <v>3370</v>
      </c>
      <c r="AF19" t="s">
        <v>3371</v>
      </c>
      <c r="AG19" t="s">
        <v>3372</v>
      </c>
      <c r="AH19" t="s">
        <v>3373</v>
      </c>
      <c r="AI19" t="s">
        <v>3374</v>
      </c>
      <c r="AJ19" t="s">
        <v>3375</v>
      </c>
      <c r="AK19" t="s">
        <v>3376</v>
      </c>
      <c r="AL19" t="s">
        <v>3377</v>
      </c>
      <c r="AM19" t="s">
        <v>3378</v>
      </c>
      <c r="AN19" t="s">
        <v>3379</v>
      </c>
      <c r="AO19" t="s">
        <v>3380</v>
      </c>
      <c r="AP19" t="s">
        <v>3381</v>
      </c>
      <c r="AQ19" t="s">
        <v>3382</v>
      </c>
      <c r="AR19" t="s">
        <v>3342</v>
      </c>
      <c r="AS19" t="s">
        <v>3383</v>
      </c>
      <c r="AT19" t="s">
        <v>3384</v>
      </c>
      <c r="AU19" t="s">
        <v>3385</v>
      </c>
      <c r="AV19" t="s">
        <v>3386</v>
      </c>
      <c r="AW19" t="s">
        <v>3387</v>
      </c>
      <c r="AX19" t="s">
        <v>3388</v>
      </c>
      <c r="AY19" t="s">
        <v>3389</v>
      </c>
      <c r="AZ19" t="s">
        <v>3390</v>
      </c>
      <c r="BA19" t="s">
        <v>3391</v>
      </c>
      <c r="BB19" t="s">
        <v>3392</v>
      </c>
      <c r="BC19" t="s">
        <v>3393</v>
      </c>
      <c r="BD19" t="s">
        <v>3394</v>
      </c>
      <c r="BE19" t="s">
        <v>3395</v>
      </c>
      <c r="BF19" t="s">
        <v>3396</v>
      </c>
      <c r="BG19" t="s">
        <v>3397</v>
      </c>
      <c r="BH19" t="s">
        <v>3398</v>
      </c>
      <c r="BI19" t="s">
        <v>3399</v>
      </c>
      <c r="BJ19" t="s">
        <v>3400</v>
      </c>
      <c r="BK19" t="s">
        <v>3401</v>
      </c>
      <c r="BL19" t="s">
        <v>3402</v>
      </c>
      <c r="BM19" t="s">
        <v>3403</v>
      </c>
      <c r="BN19" t="s">
        <v>3404</v>
      </c>
      <c r="BO19" t="s">
        <v>3405</v>
      </c>
      <c r="BP19" t="s">
        <v>3406</v>
      </c>
      <c r="BQ19" t="s">
        <v>3407</v>
      </c>
      <c r="BR19" t="s">
        <v>3408</v>
      </c>
      <c r="BS19" t="s">
        <v>3409</v>
      </c>
      <c r="BT19" t="s">
        <v>3410</v>
      </c>
      <c r="BU19" t="s">
        <v>3411</v>
      </c>
      <c r="BV19" t="s">
        <v>3412</v>
      </c>
      <c r="BW19" t="s">
        <v>3413</v>
      </c>
      <c r="BX19" t="s">
        <v>3414</v>
      </c>
      <c r="BY19" t="s">
        <v>3415</v>
      </c>
      <c r="BZ19" t="s">
        <v>3416</v>
      </c>
      <c r="CA19" t="s">
        <v>3417</v>
      </c>
      <c r="CB19" t="s">
        <v>3418</v>
      </c>
      <c r="CC19" t="s">
        <v>3419</v>
      </c>
      <c r="CD19" t="s">
        <v>3420</v>
      </c>
      <c r="CE19" t="s">
        <v>3421</v>
      </c>
      <c r="CF19" t="s">
        <v>3422</v>
      </c>
      <c r="CG19" t="s">
        <v>3342</v>
      </c>
      <c r="CH19" t="s">
        <v>3343</v>
      </c>
      <c r="CI19" t="s">
        <v>3344</v>
      </c>
      <c r="CJ19" t="s">
        <v>3345</v>
      </c>
      <c r="CK19" t="s">
        <v>3386</v>
      </c>
      <c r="CL19" t="s">
        <v>3423</v>
      </c>
      <c r="CM19" t="s">
        <v>3424</v>
      </c>
      <c r="CN19" t="s">
        <v>3389</v>
      </c>
      <c r="CO19" t="s">
        <v>3425</v>
      </c>
      <c r="CP19" t="s">
        <v>3426</v>
      </c>
      <c r="CQ19" t="s">
        <v>3427</v>
      </c>
      <c r="CR19" t="s">
        <v>3428</v>
      </c>
      <c r="CS19" t="s">
        <v>3429</v>
      </c>
      <c r="CT19" t="s">
        <v>3430</v>
      </c>
      <c r="CU19" t="s">
        <v>3431</v>
      </c>
      <c r="CV19" t="s">
        <v>3432</v>
      </c>
      <c r="CW19" t="s">
        <v>3433</v>
      </c>
      <c r="CX19" t="s">
        <v>3434</v>
      </c>
      <c r="CY19" t="s">
        <v>3435</v>
      </c>
      <c r="CZ19" t="s">
        <v>3436</v>
      </c>
      <c r="DA19" t="s">
        <v>3437</v>
      </c>
      <c r="DB19" t="s">
        <v>3438</v>
      </c>
      <c r="DC19" t="s">
        <v>3439</v>
      </c>
      <c r="DD19" t="s">
        <v>3440</v>
      </c>
      <c r="DE19" t="s">
        <v>3441</v>
      </c>
      <c r="DF19" t="s">
        <v>3442</v>
      </c>
      <c r="DG19" t="s">
        <v>3443</v>
      </c>
      <c r="DH19" t="s">
        <v>3444</v>
      </c>
      <c r="DI19" t="s">
        <v>3445</v>
      </c>
      <c r="DJ19" t="s">
        <v>3446</v>
      </c>
      <c r="DK19" t="s">
        <v>3447</v>
      </c>
      <c r="DL19" t="s">
        <v>3448</v>
      </c>
      <c r="DM19" t="s">
        <v>3449</v>
      </c>
      <c r="DN19" t="s">
        <v>3450</v>
      </c>
      <c r="DO19" t="s">
        <v>3451</v>
      </c>
      <c r="DP19" t="s">
        <v>3452</v>
      </c>
      <c r="DQ19" t="s">
        <v>3453</v>
      </c>
      <c r="DR19" t="s">
        <v>3454</v>
      </c>
      <c r="DS19" t="s">
        <v>3455</v>
      </c>
      <c r="DT19" t="s">
        <v>3456</v>
      </c>
      <c r="DU19" t="s">
        <v>3457</v>
      </c>
    </row>
    <row r="20" spans="2:125" x14ac:dyDescent="0.25">
      <c r="B20" t="s">
        <v>388</v>
      </c>
      <c r="C20" t="s">
        <v>3458</v>
      </c>
      <c r="D20" t="s">
        <v>3459</v>
      </c>
      <c r="E20" t="s">
        <v>3460</v>
      </c>
      <c r="F20" t="s">
        <v>3461</v>
      </c>
      <c r="G20" t="s">
        <v>3462</v>
      </c>
      <c r="H20" t="s">
        <v>3463</v>
      </c>
      <c r="I20" t="s">
        <v>3464</v>
      </c>
      <c r="J20" t="s">
        <v>3465</v>
      </c>
      <c r="K20" t="s">
        <v>3466</v>
      </c>
      <c r="L20" t="s">
        <v>3467</v>
      </c>
      <c r="M20" t="s">
        <v>3468</v>
      </c>
      <c r="N20" t="s">
        <v>3469</v>
      </c>
      <c r="O20" t="s">
        <v>3470</v>
      </c>
      <c r="P20" t="s">
        <v>3471</v>
      </c>
      <c r="Q20" t="s">
        <v>3472</v>
      </c>
      <c r="R20" t="s">
        <v>3473</v>
      </c>
      <c r="S20" t="s">
        <v>3474</v>
      </c>
      <c r="T20" t="s">
        <v>3475</v>
      </c>
      <c r="U20" t="s">
        <v>3476</v>
      </c>
      <c r="V20" t="s">
        <v>3477</v>
      </c>
      <c r="W20" t="s">
        <v>3478</v>
      </c>
      <c r="X20" t="s">
        <v>3479</v>
      </c>
      <c r="Y20" t="s">
        <v>3480</v>
      </c>
      <c r="Z20" t="s">
        <v>3481</v>
      </c>
      <c r="AA20" t="s">
        <v>3482</v>
      </c>
      <c r="AB20" t="s">
        <v>3483</v>
      </c>
      <c r="AC20" t="s">
        <v>3484</v>
      </c>
      <c r="AD20" t="s">
        <v>3485</v>
      </c>
      <c r="AE20" t="s">
        <v>3486</v>
      </c>
      <c r="AF20" t="s">
        <v>3487</v>
      </c>
      <c r="AG20" t="s">
        <v>3488</v>
      </c>
      <c r="AH20" t="s">
        <v>3489</v>
      </c>
      <c r="AI20" t="s">
        <v>3490</v>
      </c>
      <c r="AJ20" t="s">
        <v>3491</v>
      </c>
      <c r="AK20" t="s">
        <v>3492</v>
      </c>
      <c r="AL20" t="s">
        <v>3493</v>
      </c>
      <c r="AM20" t="s">
        <v>3494</v>
      </c>
      <c r="AN20" t="s">
        <v>3495</v>
      </c>
      <c r="AO20" t="s">
        <v>3496</v>
      </c>
      <c r="AP20" t="s">
        <v>3497</v>
      </c>
      <c r="AQ20" t="s">
        <v>3498</v>
      </c>
      <c r="AR20" t="s">
        <v>3499</v>
      </c>
      <c r="AS20" t="s">
        <v>3500</v>
      </c>
      <c r="AT20" t="s">
        <v>3501</v>
      </c>
      <c r="AU20" t="s">
        <v>3502</v>
      </c>
      <c r="AV20" t="s">
        <v>3503</v>
      </c>
      <c r="AW20" t="s">
        <v>3504</v>
      </c>
      <c r="AX20" t="s">
        <v>3505</v>
      </c>
      <c r="AY20" t="s">
        <v>3506</v>
      </c>
      <c r="AZ20" t="s">
        <v>3507</v>
      </c>
      <c r="BA20" t="s">
        <v>3508</v>
      </c>
      <c r="BB20" t="s">
        <v>3509</v>
      </c>
      <c r="BC20" t="s">
        <v>3510</v>
      </c>
      <c r="BD20" t="s">
        <v>3511</v>
      </c>
      <c r="BE20" t="s">
        <v>3512</v>
      </c>
      <c r="BF20" t="s">
        <v>3513</v>
      </c>
      <c r="BG20" t="s">
        <v>3514</v>
      </c>
      <c r="BH20" t="s">
        <v>3515</v>
      </c>
      <c r="BI20" t="s">
        <v>3516</v>
      </c>
      <c r="BJ20" t="s">
        <v>3517</v>
      </c>
      <c r="BK20" t="s">
        <v>3518</v>
      </c>
      <c r="BL20" t="s">
        <v>3519</v>
      </c>
      <c r="BM20" t="s">
        <v>3520</v>
      </c>
      <c r="BN20" t="s">
        <v>3521</v>
      </c>
      <c r="BO20" t="s">
        <v>3522</v>
      </c>
      <c r="BP20" t="s">
        <v>3523</v>
      </c>
      <c r="BQ20" t="s">
        <v>3524</v>
      </c>
      <c r="BR20" t="s">
        <v>3525</v>
      </c>
      <c r="BS20" t="s">
        <v>3526</v>
      </c>
      <c r="BT20" t="s">
        <v>3527</v>
      </c>
      <c r="BU20" t="s">
        <v>3528</v>
      </c>
      <c r="BV20" t="s">
        <v>3529</v>
      </c>
      <c r="BW20" t="s">
        <v>3530</v>
      </c>
      <c r="BX20" t="s">
        <v>3531</v>
      </c>
      <c r="BY20" t="s">
        <v>3532</v>
      </c>
      <c r="BZ20" t="s">
        <v>3533</v>
      </c>
      <c r="CA20" t="s">
        <v>3534</v>
      </c>
      <c r="CB20" t="s">
        <v>3535</v>
      </c>
      <c r="CC20" t="s">
        <v>3536</v>
      </c>
      <c r="CD20" t="s">
        <v>3537</v>
      </c>
      <c r="CE20" t="s">
        <v>3538</v>
      </c>
      <c r="CF20" t="s">
        <v>3539</v>
      </c>
      <c r="CG20" t="s">
        <v>3499</v>
      </c>
      <c r="CH20" t="s">
        <v>3500</v>
      </c>
      <c r="CI20" t="s">
        <v>3501</v>
      </c>
      <c r="CJ20" t="s">
        <v>3502</v>
      </c>
      <c r="CK20" t="s">
        <v>3503</v>
      </c>
      <c r="CL20" t="s">
        <v>3504</v>
      </c>
      <c r="CM20" t="s">
        <v>3540</v>
      </c>
      <c r="CN20" t="s">
        <v>3541</v>
      </c>
      <c r="CO20" t="s">
        <v>3542</v>
      </c>
      <c r="CP20" t="s">
        <v>3543</v>
      </c>
      <c r="CQ20" t="s">
        <v>3544</v>
      </c>
      <c r="CR20" t="s">
        <v>3545</v>
      </c>
      <c r="CS20" t="s">
        <v>3546</v>
      </c>
      <c r="CT20" t="s">
        <v>3547</v>
      </c>
      <c r="CU20" t="s">
        <v>3548</v>
      </c>
      <c r="CV20" t="s">
        <v>3549</v>
      </c>
      <c r="CW20" t="s">
        <v>3550</v>
      </c>
      <c r="CX20" t="s">
        <v>3551</v>
      </c>
      <c r="CY20" t="s">
        <v>3552</v>
      </c>
      <c r="CZ20" t="s">
        <v>3553</v>
      </c>
      <c r="DA20" t="s">
        <v>3554</v>
      </c>
      <c r="DB20" t="s">
        <v>3555</v>
      </c>
      <c r="DC20" t="s">
        <v>3556</v>
      </c>
      <c r="DD20" t="s">
        <v>3557</v>
      </c>
      <c r="DE20" t="s">
        <v>3558</v>
      </c>
      <c r="DF20" t="s">
        <v>3559</v>
      </c>
      <c r="DG20" t="s">
        <v>3560</v>
      </c>
      <c r="DH20" t="s">
        <v>3561</v>
      </c>
      <c r="DI20" t="s">
        <v>3562</v>
      </c>
      <c r="DJ20" t="s">
        <v>3563</v>
      </c>
      <c r="DK20" t="s">
        <v>3564</v>
      </c>
      <c r="DL20" t="s">
        <v>3565</v>
      </c>
      <c r="DM20" t="s">
        <v>3566</v>
      </c>
      <c r="DN20" t="s">
        <v>3567</v>
      </c>
      <c r="DO20" t="s">
        <v>3568</v>
      </c>
      <c r="DP20" t="s">
        <v>3569</v>
      </c>
      <c r="DQ20" t="s">
        <v>3570</v>
      </c>
      <c r="DR20" t="s">
        <v>3571</v>
      </c>
      <c r="DS20" t="s">
        <v>3572</v>
      </c>
      <c r="DT20" t="s">
        <v>3573</v>
      </c>
      <c r="DU20" t="s">
        <v>3574</v>
      </c>
    </row>
    <row r="21" spans="2:125" x14ac:dyDescent="0.25">
      <c r="B21" t="s">
        <v>3575</v>
      </c>
      <c r="C21" t="s">
        <v>3576</v>
      </c>
      <c r="D21" t="s">
        <v>3577</v>
      </c>
      <c r="E21" t="s">
        <v>3578</v>
      </c>
      <c r="F21" t="s">
        <v>3579</v>
      </c>
      <c r="G21" t="s">
        <v>3580</v>
      </c>
      <c r="H21" t="s">
        <v>3581</v>
      </c>
      <c r="I21" t="s">
        <v>3582</v>
      </c>
      <c r="J21" t="s">
        <v>3583</v>
      </c>
      <c r="K21" t="s">
        <v>3584</v>
      </c>
      <c r="L21" t="s">
        <v>3585</v>
      </c>
      <c r="M21" t="s">
        <v>3586</v>
      </c>
      <c r="N21" t="s">
        <v>3587</v>
      </c>
      <c r="O21" t="s">
        <v>3588</v>
      </c>
      <c r="P21" t="s">
        <v>3589</v>
      </c>
      <c r="Q21" t="s">
        <v>3590</v>
      </c>
      <c r="R21" t="s">
        <v>3591</v>
      </c>
      <c r="S21" t="s">
        <v>3592</v>
      </c>
      <c r="T21" t="s">
        <v>3593</v>
      </c>
      <c r="U21" t="s">
        <v>3594</v>
      </c>
      <c r="V21" t="s">
        <v>3595</v>
      </c>
      <c r="W21" t="s">
        <v>3596</v>
      </c>
      <c r="X21" t="s">
        <v>3597</v>
      </c>
      <c r="Y21" t="s">
        <v>3598</v>
      </c>
      <c r="Z21" t="s">
        <v>3599</v>
      </c>
      <c r="AA21" t="s">
        <v>3600</v>
      </c>
      <c r="AB21" t="s">
        <v>3601</v>
      </c>
      <c r="AC21" t="s">
        <v>3602</v>
      </c>
      <c r="AD21" t="s">
        <v>3603</v>
      </c>
      <c r="AE21" t="s">
        <v>3604</v>
      </c>
      <c r="AF21" t="s">
        <v>3605</v>
      </c>
      <c r="AG21" t="s">
        <v>3606</v>
      </c>
      <c r="AH21" t="s">
        <v>3607</v>
      </c>
      <c r="AI21" t="s">
        <v>3608</v>
      </c>
      <c r="AJ21" t="s">
        <v>3609</v>
      </c>
      <c r="AK21" t="s">
        <v>3610</v>
      </c>
      <c r="AL21" t="s">
        <v>3611</v>
      </c>
      <c r="AM21" t="s">
        <v>3612</v>
      </c>
      <c r="AN21" t="s">
        <v>3613</v>
      </c>
      <c r="AO21" t="s">
        <v>3614</v>
      </c>
      <c r="AP21" t="s">
        <v>3615</v>
      </c>
      <c r="AQ21" t="s">
        <v>3616</v>
      </c>
      <c r="AR21" t="s">
        <v>3617</v>
      </c>
      <c r="AS21" t="s">
        <v>3618</v>
      </c>
      <c r="AT21" t="s">
        <v>3619</v>
      </c>
      <c r="AU21" t="s">
        <v>3620</v>
      </c>
      <c r="AV21" t="s">
        <v>3621</v>
      </c>
      <c r="AW21" t="s">
        <v>3622</v>
      </c>
      <c r="AX21" t="s">
        <v>3623</v>
      </c>
      <c r="AY21" t="s">
        <v>3624</v>
      </c>
      <c r="AZ21" t="s">
        <v>3625</v>
      </c>
      <c r="BA21" t="s">
        <v>3626</v>
      </c>
      <c r="BB21" t="s">
        <v>3627</v>
      </c>
      <c r="BC21" t="s">
        <v>3628</v>
      </c>
      <c r="BD21" t="s">
        <v>3629</v>
      </c>
      <c r="BE21" t="s">
        <v>3630</v>
      </c>
      <c r="BF21" t="s">
        <v>3631</v>
      </c>
      <c r="BG21" t="s">
        <v>3632</v>
      </c>
      <c r="BH21" t="s">
        <v>3633</v>
      </c>
      <c r="BI21" t="s">
        <v>3634</v>
      </c>
      <c r="BJ21" t="s">
        <v>3635</v>
      </c>
      <c r="BK21" t="s">
        <v>3636</v>
      </c>
      <c r="BL21" t="s">
        <v>3637</v>
      </c>
      <c r="BM21" t="s">
        <v>3638</v>
      </c>
      <c r="BN21" t="s">
        <v>3639</v>
      </c>
      <c r="BO21" t="s">
        <v>3640</v>
      </c>
      <c r="BP21" t="s">
        <v>3641</v>
      </c>
      <c r="BQ21" t="s">
        <v>3642</v>
      </c>
      <c r="BR21" t="s">
        <v>3643</v>
      </c>
      <c r="BS21" t="s">
        <v>3644</v>
      </c>
      <c r="BT21" t="s">
        <v>3645</v>
      </c>
      <c r="BU21" t="s">
        <v>3646</v>
      </c>
      <c r="BV21" t="s">
        <v>3647</v>
      </c>
      <c r="BW21" t="s">
        <v>3648</v>
      </c>
      <c r="BX21" t="s">
        <v>3649</v>
      </c>
      <c r="BY21" t="s">
        <v>3650</v>
      </c>
      <c r="BZ21" t="s">
        <v>3651</v>
      </c>
      <c r="CA21" t="s">
        <v>3652</v>
      </c>
      <c r="CB21" t="s">
        <v>3653</v>
      </c>
      <c r="CC21" t="s">
        <v>3654</v>
      </c>
      <c r="CD21" t="s">
        <v>3655</v>
      </c>
      <c r="CE21" t="s">
        <v>3656</v>
      </c>
      <c r="CF21" t="s">
        <v>3657</v>
      </c>
      <c r="CG21" t="s">
        <v>3658</v>
      </c>
      <c r="CH21" t="s">
        <v>3659</v>
      </c>
      <c r="CI21" t="s">
        <v>3660</v>
      </c>
      <c r="CJ21" t="s">
        <v>3661</v>
      </c>
      <c r="CK21" t="s">
        <v>3662</v>
      </c>
      <c r="CL21" t="s">
        <v>3663</v>
      </c>
      <c r="CM21" t="s">
        <v>3664</v>
      </c>
      <c r="CN21" t="s">
        <v>3665</v>
      </c>
      <c r="CO21" t="s">
        <v>3666</v>
      </c>
      <c r="CP21" t="s">
        <v>3667</v>
      </c>
      <c r="CQ21" t="s">
        <v>3668</v>
      </c>
      <c r="CR21" t="s">
        <v>3669</v>
      </c>
      <c r="CS21" t="s">
        <v>3670</v>
      </c>
      <c r="CT21" t="s">
        <v>3671</v>
      </c>
      <c r="CU21" t="s">
        <v>3672</v>
      </c>
      <c r="CV21" t="s">
        <v>3673</v>
      </c>
      <c r="CW21" t="s">
        <v>3674</v>
      </c>
      <c r="CX21" t="s">
        <v>3675</v>
      </c>
      <c r="CY21" t="s">
        <v>3676</v>
      </c>
      <c r="CZ21" t="s">
        <v>3677</v>
      </c>
      <c r="DA21" t="s">
        <v>3678</v>
      </c>
      <c r="DB21" t="s">
        <v>3679</v>
      </c>
      <c r="DC21" t="s">
        <v>3680</v>
      </c>
      <c r="DD21" t="s">
        <v>3681</v>
      </c>
      <c r="DE21" t="s">
        <v>3682</v>
      </c>
      <c r="DF21" t="s">
        <v>3683</v>
      </c>
      <c r="DG21" t="s">
        <v>3684</v>
      </c>
      <c r="DH21" t="s">
        <v>3685</v>
      </c>
      <c r="DI21" t="s">
        <v>3686</v>
      </c>
      <c r="DJ21" t="s">
        <v>3687</v>
      </c>
      <c r="DK21" t="s">
        <v>3688</v>
      </c>
      <c r="DL21" t="s">
        <v>3689</v>
      </c>
      <c r="DM21" t="s">
        <v>3690</v>
      </c>
      <c r="DN21" t="s">
        <v>3691</v>
      </c>
      <c r="DO21" t="s">
        <v>3692</v>
      </c>
      <c r="DP21" t="s">
        <v>3693</v>
      </c>
      <c r="DQ21" t="s">
        <v>3694</v>
      </c>
      <c r="DR21" t="s">
        <v>3695</v>
      </c>
      <c r="DS21" t="s">
        <v>3696</v>
      </c>
      <c r="DT21" t="s">
        <v>3697</v>
      </c>
      <c r="DU21" t="s">
        <v>3698</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Q9"/>
  <sheetViews>
    <sheetView workbookViewId="0"/>
  </sheetViews>
  <sheetFormatPr defaultColWidth="11.42578125" defaultRowHeight="15" x14ac:dyDescent="0.25"/>
  <sheetData>
    <row r="2" spans="2:43" x14ac:dyDescent="0.25">
      <c r="B2" t="s">
        <v>1</v>
      </c>
      <c r="C2" t="s">
        <v>11</v>
      </c>
    </row>
    <row r="3" spans="2:43" x14ac:dyDescent="0.25">
      <c r="B3" t="s">
        <v>2</v>
      </c>
      <c r="C3" t="s">
        <v>13</v>
      </c>
    </row>
    <row r="4" spans="2:43" x14ac:dyDescent="0.25">
      <c r="B4" t="s">
        <v>3</v>
      </c>
      <c r="C4" t="s">
        <v>14</v>
      </c>
    </row>
    <row r="5" spans="2:43" x14ac:dyDescent="0.25">
      <c r="B5" s="4" t="str">
        <f>HYPERLINK("[NZAu_Publiclaunch_20231116.xlsx]'TOC'!A1","(Click to return to TOC)")</f>
        <v>(Click to return to TOC)</v>
      </c>
    </row>
    <row r="7" spans="2:43" x14ac:dyDescent="0.25">
      <c r="C7" t="s">
        <v>3699</v>
      </c>
    </row>
    <row r="8" spans="2:43" x14ac:dyDescent="0.25">
      <c r="C8" t="s">
        <v>158</v>
      </c>
      <c r="D8" t="s">
        <v>2182</v>
      </c>
      <c r="E8" t="s">
        <v>2183</v>
      </c>
      <c r="F8" t="s">
        <v>2184</v>
      </c>
      <c r="G8" t="s">
        <v>2185</v>
      </c>
      <c r="H8" t="s">
        <v>159</v>
      </c>
      <c r="I8" t="s">
        <v>2186</v>
      </c>
      <c r="J8" t="s">
        <v>2187</v>
      </c>
      <c r="K8" t="s">
        <v>2188</v>
      </c>
      <c r="L8" t="s">
        <v>2189</v>
      </c>
      <c r="M8" t="s">
        <v>160</v>
      </c>
      <c r="N8" t="s">
        <v>2190</v>
      </c>
      <c r="O8" t="s">
        <v>2191</v>
      </c>
      <c r="P8" t="s">
        <v>2192</v>
      </c>
      <c r="Q8" t="s">
        <v>2193</v>
      </c>
      <c r="R8" t="s">
        <v>161</v>
      </c>
      <c r="S8" t="s">
        <v>2194</v>
      </c>
      <c r="T8" t="s">
        <v>2195</v>
      </c>
      <c r="U8" t="s">
        <v>2196</v>
      </c>
      <c r="V8" t="s">
        <v>2197</v>
      </c>
      <c r="W8" t="s">
        <v>162</v>
      </c>
      <c r="X8" t="s">
        <v>2198</v>
      </c>
      <c r="Y8" t="s">
        <v>2199</v>
      </c>
      <c r="Z8" t="s">
        <v>2200</v>
      </c>
      <c r="AA8" t="s">
        <v>2201</v>
      </c>
      <c r="AB8" t="s">
        <v>163</v>
      </c>
      <c r="AC8" t="s">
        <v>2202</v>
      </c>
      <c r="AD8" t="s">
        <v>2203</v>
      </c>
      <c r="AE8" t="s">
        <v>2204</v>
      </c>
      <c r="AF8" t="s">
        <v>2205</v>
      </c>
      <c r="AG8" t="s">
        <v>164</v>
      </c>
      <c r="AH8" t="s">
        <v>2206</v>
      </c>
      <c r="AI8" t="s">
        <v>2207</v>
      </c>
      <c r="AJ8" t="s">
        <v>2208</v>
      </c>
      <c r="AK8" t="s">
        <v>2209</v>
      </c>
      <c r="AL8" t="s">
        <v>165</v>
      </c>
      <c r="AM8" t="s">
        <v>2210</v>
      </c>
      <c r="AN8" t="s">
        <v>2211</v>
      </c>
      <c r="AO8" t="s">
        <v>2212</v>
      </c>
      <c r="AP8" t="s">
        <v>2213</v>
      </c>
      <c r="AQ8" t="s">
        <v>166</v>
      </c>
    </row>
    <row r="9" spans="2:43" x14ac:dyDescent="0.25">
      <c r="B9" t="s">
        <v>3700</v>
      </c>
      <c r="C9" t="s">
        <v>3701</v>
      </c>
      <c r="D9" t="s">
        <v>3701</v>
      </c>
      <c r="E9" t="s">
        <v>3701</v>
      </c>
      <c r="F9" t="s">
        <v>3701</v>
      </c>
      <c r="G9" t="s">
        <v>3701</v>
      </c>
      <c r="H9" t="s">
        <v>3701</v>
      </c>
      <c r="I9" t="s">
        <v>3701</v>
      </c>
      <c r="J9" t="s">
        <v>3701</v>
      </c>
      <c r="K9" t="s">
        <v>3701</v>
      </c>
      <c r="L9" t="s">
        <v>3701</v>
      </c>
      <c r="M9" t="s">
        <v>3701</v>
      </c>
      <c r="N9" t="s">
        <v>3701</v>
      </c>
      <c r="O9" t="s">
        <v>3701</v>
      </c>
      <c r="P9" t="s">
        <v>3701</v>
      </c>
      <c r="Q9" t="s">
        <v>3701</v>
      </c>
      <c r="R9" t="s">
        <v>3701</v>
      </c>
      <c r="S9" t="s">
        <v>3701</v>
      </c>
      <c r="T9" t="s">
        <v>3701</v>
      </c>
      <c r="U9" t="s">
        <v>3701</v>
      </c>
      <c r="V9" t="s">
        <v>3701</v>
      </c>
      <c r="W9" t="s">
        <v>3701</v>
      </c>
      <c r="X9" t="s">
        <v>3701</v>
      </c>
      <c r="Y9" t="s">
        <v>3701</v>
      </c>
      <c r="Z9" t="s">
        <v>3701</v>
      </c>
      <c r="AA9" t="s">
        <v>3701</v>
      </c>
      <c r="AB9" t="s">
        <v>3701</v>
      </c>
      <c r="AC9" t="s">
        <v>3701</v>
      </c>
      <c r="AD9" t="s">
        <v>3701</v>
      </c>
      <c r="AE9" t="s">
        <v>3701</v>
      </c>
      <c r="AF9" t="s">
        <v>3701</v>
      </c>
      <c r="AG9" t="s">
        <v>3701</v>
      </c>
      <c r="AH9" t="s">
        <v>3701</v>
      </c>
      <c r="AI9" t="s">
        <v>3701</v>
      </c>
      <c r="AJ9" t="s">
        <v>3701</v>
      </c>
      <c r="AK9" t="s">
        <v>3701</v>
      </c>
      <c r="AL9" t="s">
        <v>3701</v>
      </c>
      <c r="AM9" t="s">
        <v>3701</v>
      </c>
      <c r="AN9" t="s">
        <v>3701</v>
      </c>
      <c r="AO9" t="s">
        <v>3701</v>
      </c>
      <c r="AP9" t="s">
        <v>3701</v>
      </c>
      <c r="AQ9" t="s">
        <v>3701</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W46"/>
  <sheetViews>
    <sheetView workbookViewId="0">
      <selection activeCell="B5" sqref="B5"/>
    </sheetView>
  </sheetViews>
  <sheetFormatPr defaultColWidth="11.42578125" defaultRowHeight="15" x14ac:dyDescent="0.25"/>
  <sheetData>
    <row r="2" spans="2:127" x14ac:dyDescent="0.25">
      <c r="B2" t="s">
        <v>1</v>
      </c>
      <c r="C2" t="s">
        <v>11</v>
      </c>
    </row>
    <row r="3" spans="2:127" x14ac:dyDescent="0.25">
      <c r="B3" t="s">
        <v>2</v>
      </c>
      <c r="C3" t="s">
        <v>15</v>
      </c>
    </row>
    <row r="4" spans="2:127" x14ac:dyDescent="0.25">
      <c r="B4" t="s">
        <v>3</v>
      </c>
      <c r="C4" t="s">
        <v>16</v>
      </c>
    </row>
    <row r="5" spans="2:127" x14ac:dyDescent="0.25">
      <c r="B5" s="4" t="str">
        <f>HYPERLINK("[NZAu_Publiclaunch_20231116.xlsx]'TOC'!A1","(Click to return to TOC)")</f>
        <v>(Click to return to TOC)</v>
      </c>
    </row>
    <row r="7" spans="2:127" x14ac:dyDescent="0.25">
      <c r="E7" t="s">
        <v>152</v>
      </c>
      <c r="AT7" t="s">
        <v>153</v>
      </c>
      <c r="CI7" t="s">
        <v>156</v>
      </c>
    </row>
    <row r="8" spans="2:127" x14ac:dyDescent="0.25">
      <c r="E8" t="s">
        <v>158</v>
      </c>
      <c r="F8" t="s">
        <v>2182</v>
      </c>
      <c r="G8" t="s">
        <v>2183</v>
      </c>
      <c r="H8" t="s">
        <v>2184</v>
      </c>
      <c r="I8" t="s">
        <v>2185</v>
      </c>
      <c r="J8" t="s">
        <v>159</v>
      </c>
      <c r="K8" t="s">
        <v>2186</v>
      </c>
      <c r="L8" t="s">
        <v>2187</v>
      </c>
      <c r="M8" t="s">
        <v>2188</v>
      </c>
      <c r="N8" t="s">
        <v>2189</v>
      </c>
      <c r="O8" t="s">
        <v>160</v>
      </c>
      <c r="P8" t="s">
        <v>2190</v>
      </c>
      <c r="Q8" t="s">
        <v>2191</v>
      </c>
      <c r="R8" t="s">
        <v>2192</v>
      </c>
      <c r="S8" t="s">
        <v>2193</v>
      </c>
      <c r="T8" t="s">
        <v>161</v>
      </c>
      <c r="U8" t="s">
        <v>2194</v>
      </c>
      <c r="V8" t="s">
        <v>2195</v>
      </c>
      <c r="W8" t="s">
        <v>2196</v>
      </c>
      <c r="X8" t="s">
        <v>2197</v>
      </c>
      <c r="Y8" t="s">
        <v>162</v>
      </c>
      <c r="Z8" t="s">
        <v>2198</v>
      </c>
      <c r="AA8" t="s">
        <v>2199</v>
      </c>
      <c r="AB8" t="s">
        <v>2200</v>
      </c>
      <c r="AC8" t="s">
        <v>2201</v>
      </c>
      <c r="AD8" t="s">
        <v>163</v>
      </c>
      <c r="AE8" t="s">
        <v>2202</v>
      </c>
      <c r="AF8" t="s">
        <v>2203</v>
      </c>
      <c r="AG8" t="s">
        <v>2204</v>
      </c>
      <c r="AH8" t="s">
        <v>2205</v>
      </c>
      <c r="AI8" t="s">
        <v>164</v>
      </c>
      <c r="AJ8" t="s">
        <v>2206</v>
      </c>
      <c r="AK8" t="s">
        <v>2207</v>
      </c>
      <c r="AL8" t="s">
        <v>2208</v>
      </c>
      <c r="AM8" t="s">
        <v>2209</v>
      </c>
      <c r="AN8" t="s">
        <v>165</v>
      </c>
      <c r="AO8" t="s">
        <v>2210</v>
      </c>
      <c r="AP8" t="s">
        <v>2211</v>
      </c>
      <c r="AQ8" t="s">
        <v>2212</v>
      </c>
      <c r="AR8" t="s">
        <v>2213</v>
      </c>
      <c r="AS8" t="s">
        <v>166</v>
      </c>
      <c r="AT8" t="s">
        <v>158</v>
      </c>
      <c r="AU8" t="s">
        <v>2182</v>
      </c>
      <c r="AV8" t="s">
        <v>2183</v>
      </c>
      <c r="AW8" t="s">
        <v>2184</v>
      </c>
      <c r="AX8" t="s">
        <v>2185</v>
      </c>
      <c r="AY8" t="s">
        <v>159</v>
      </c>
      <c r="AZ8" t="s">
        <v>2186</v>
      </c>
      <c r="BA8" t="s">
        <v>2187</v>
      </c>
      <c r="BB8" t="s">
        <v>2188</v>
      </c>
      <c r="BC8" t="s">
        <v>2189</v>
      </c>
      <c r="BD8" t="s">
        <v>160</v>
      </c>
      <c r="BE8" t="s">
        <v>2190</v>
      </c>
      <c r="BF8" t="s">
        <v>2191</v>
      </c>
      <c r="BG8" t="s">
        <v>2192</v>
      </c>
      <c r="BH8" t="s">
        <v>2193</v>
      </c>
      <c r="BI8" t="s">
        <v>161</v>
      </c>
      <c r="BJ8" t="s">
        <v>2194</v>
      </c>
      <c r="BK8" t="s">
        <v>2195</v>
      </c>
      <c r="BL8" t="s">
        <v>2196</v>
      </c>
      <c r="BM8" t="s">
        <v>2197</v>
      </c>
      <c r="BN8" t="s">
        <v>162</v>
      </c>
      <c r="BO8" t="s">
        <v>2198</v>
      </c>
      <c r="BP8" t="s">
        <v>2199</v>
      </c>
      <c r="BQ8" t="s">
        <v>2200</v>
      </c>
      <c r="BR8" t="s">
        <v>2201</v>
      </c>
      <c r="BS8" t="s">
        <v>163</v>
      </c>
      <c r="BT8" t="s">
        <v>2202</v>
      </c>
      <c r="BU8" t="s">
        <v>2203</v>
      </c>
      <c r="BV8" t="s">
        <v>2204</v>
      </c>
      <c r="BW8" t="s">
        <v>2205</v>
      </c>
      <c r="BX8" t="s">
        <v>164</v>
      </c>
      <c r="BY8" t="s">
        <v>2206</v>
      </c>
      <c r="BZ8" t="s">
        <v>2207</v>
      </c>
      <c r="CA8" t="s">
        <v>2208</v>
      </c>
      <c r="CB8" t="s">
        <v>2209</v>
      </c>
      <c r="CC8" t="s">
        <v>165</v>
      </c>
      <c r="CD8" t="s">
        <v>2210</v>
      </c>
      <c r="CE8" t="s">
        <v>2211</v>
      </c>
      <c r="CF8" t="s">
        <v>2212</v>
      </c>
      <c r="CG8" t="s">
        <v>2213</v>
      </c>
      <c r="CH8" t="s">
        <v>166</v>
      </c>
      <c r="CI8" t="s">
        <v>158</v>
      </c>
      <c r="CJ8" t="s">
        <v>2182</v>
      </c>
      <c r="CK8" t="s">
        <v>2183</v>
      </c>
      <c r="CL8" t="s">
        <v>2184</v>
      </c>
      <c r="CM8" t="s">
        <v>2185</v>
      </c>
      <c r="CN8" t="s">
        <v>159</v>
      </c>
      <c r="CO8" t="s">
        <v>2186</v>
      </c>
      <c r="CP8" t="s">
        <v>2187</v>
      </c>
      <c r="CQ8" t="s">
        <v>2188</v>
      </c>
      <c r="CR8" t="s">
        <v>2189</v>
      </c>
      <c r="CS8" t="s">
        <v>160</v>
      </c>
      <c r="CT8" t="s">
        <v>2190</v>
      </c>
      <c r="CU8" t="s">
        <v>2191</v>
      </c>
      <c r="CV8" t="s">
        <v>2192</v>
      </c>
      <c r="CW8" t="s">
        <v>2193</v>
      </c>
      <c r="CX8" t="s">
        <v>161</v>
      </c>
      <c r="CY8" t="s">
        <v>2194</v>
      </c>
      <c r="CZ8" t="s">
        <v>2195</v>
      </c>
      <c r="DA8" t="s">
        <v>2196</v>
      </c>
      <c r="DB8" t="s">
        <v>2197</v>
      </c>
      <c r="DC8" t="s">
        <v>162</v>
      </c>
      <c r="DD8" t="s">
        <v>2198</v>
      </c>
      <c r="DE8" t="s">
        <v>2199</v>
      </c>
      <c r="DF8" t="s">
        <v>2200</v>
      </c>
      <c r="DG8" t="s">
        <v>2201</v>
      </c>
      <c r="DH8" t="s">
        <v>163</v>
      </c>
      <c r="DI8" t="s">
        <v>2202</v>
      </c>
      <c r="DJ8" t="s">
        <v>2203</v>
      </c>
      <c r="DK8" t="s">
        <v>2204</v>
      </c>
      <c r="DL8" t="s">
        <v>2205</v>
      </c>
      <c r="DM8" t="s">
        <v>164</v>
      </c>
      <c r="DN8" t="s">
        <v>2206</v>
      </c>
      <c r="DO8" t="s">
        <v>2207</v>
      </c>
      <c r="DP8" t="s">
        <v>2208</v>
      </c>
      <c r="DQ8" t="s">
        <v>2209</v>
      </c>
      <c r="DR8" t="s">
        <v>165</v>
      </c>
      <c r="DS8" t="s">
        <v>2210</v>
      </c>
      <c r="DT8" t="s">
        <v>2211</v>
      </c>
      <c r="DU8" t="s">
        <v>2212</v>
      </c>
      <c r="DV8" t="s">
        <v>2213</v>
      </c>
      <c r="DW8" t="s">
        <v>166</v>
      </c>
    </row>
    <row r="9" spans="2:127" x14ac:dyDescent="0.25">
      <c r="B9" t="s">
        <v>3702</v>
      </c>
      <c r="C9" t="s">
        <v>3703</v>
      </c>
      <c r="D9" t="s">
        <v>2214</v>
      </c>
      <c r="E9" t="s">
        <v>3704</v>
      </c>
      <c r="F9" t="s">
        <v>3705</v>
      </c>
      <c r="G9" t="s">
        <v>3706</v>
      </c>
      <c r="H9" t="s">
        <v>3707</v>
      </c>
      <c r="I9" t="s">
        <v>3708</v>
      </c>
      <c r="J9" t="s">
        <v>3709</v>
      </c>
      <c r="K9" t="s">
        <v>3710</v>
      </c>
      <c r="L9" t="s">
        <v>3711</v>
      </c>
      <c r="M9" t="s">
        <v>3712</v>
      </c>
      <c r="N9" t="s">
        <v>3713</v>
      </c>
      <c r="O9" t="s">
        <v>3714</v>
      </c>
      <c r="P9" t="s">
        <v>3715</v>
      </c>
      <c r="Q9" t="s">
        <v>3716</v>
      </c>
      <c r="R9" t="s">
        <v>3717</v>
      </c>
      <c r="S9" t="s">
        <v>3718</v>
      </c>
      <c r="T9" t="s">
        <v>3719</v>
      </c>
      <c r="U9" t="s">
        <v>3720</v>
      </c>
      <c r="V9" t="s">
        <v>3721</v>
      </c>
      <c r="W9" t="s">
        <v>3722</v>
      </c>
      <c r="X9" t="s">
        <v>3723</v>
      </c>
      <c r="Y9" t="s">
        <v>3724</v>
      </c>
      <c r="Z9" t="s">
        <v>3725</v>
      </c>
      <c r="AA9" t="s">
        <v>3726</v>
      </c>
      <c r="AB9" t="s">
        <v>3727</v>
      </c>
      <c r="AC9" t="s">
        <v>3728</v>
      </c>
      <c r="AD9" t="s">
        <v>3729</v>
      </c>
      <c r="AE9" t="s">
        <v>3730</v>
      </c>
      <c r="AF9" t="s">
        <v>3731</v>
      </c>
      <c r="AG9" t="s">
        <v>3732</v>
      </c>
      <c r="AH9" t="s">
        <v>3733</v>
      </c>
      <c r="AI9" t="s">
        <v>3734</v>
      </c>
      <c r="AJ9" t="s">
        <v>3735</v>
      </c>
      <c r="AK9" t="s">
        <v>3736</v>
      </c>
      <c r="AL9" t="s">
        <v>3737</v>
      </c>
      <c r="AM9" t="s">
        <v>3738</v>
      </c>
      <c r="AN9" t="s">
        <v>3739</v>
      </c>
      <c r="AO9" t="s">
        <v>3740</v>
      </c>
      <c r="AP9" t="s">
        <v>3741</v>
      </c>
      <c r="AQ9" t="s">
        <v>3742</v>
      </c>
      <c r="AR9" t="s">
        <v>3743</v>
      </c>
      <c r="AS9" t="s">
        <v>3744</v>
      </c>
      <c r="AT9" t="s">
        <v>3745</v>
      </c>
      <c r="AU9" t="s">
        <v>3746</v>
      </c>
      <c r="AV9" t="s">
        <v>3747</v>
      </c>
      <c r="AW9" t="s">
        <v>3748</v>
      </c>
      <c r="AX9" t="s">
        <v>3749</v>
      </c>
      <c r="AY9" t="s">
        <v>3750</v>
      </c>
      <c r="AZ9" t="s">
        <v>3751</v>
      </c>
      <c r="BA9" t="s">
        <v>3752</v>
      </c>
      <c r="BB9" t="s">
        <v>3753</v>
      </c>
      <c r="BC9" t="s">
        <v>3754</v>
      </c>
      <c r="BD9" t="s">
        <v>3755</v>
      </c>
      <c r="BE9" t="s">
        <v>3756</v>
      </c>
      <c r="BF9" t="s">
        <v>3757</v>
      </c>
      <c r="BG9" t="s">
        <v>3758</v>
      </c>
      <c r="BH9" t="s">
        <v>3759</v>
      </c>
      <c r="BI9" t="s">
        <v>3760</v>
      </c>
      <c r="BJ9" t="s">
        <v>3761</v>
      </c>
      <c r="BK9" t="s">
        <v>3762</v>
      </c>
      <c r="BL9" t="s">
        <v>3763</v>
      </c>
      <c r="BM9" t="s">
        <v>3764</v>
      </c>
      <c r="BN9" t="s">
        <v>3765</v>
      </c>
      <c r="BO9" t="s">
        <v>3766</v>
      </c>
      <c r="BP9" t="s">
        <v>3767</v>
      </c>
      <c r="BQ9" t="s">
        <v>3768</v>
      </c>
      <c r="BR9" t="s">
        <v>3769</v>
      </c>
      <c r="BS9" t="s">
        <v>3770</v>
      </c>
      <c r="BT9" t="s">
        <v>3771</v>
      </c>
      <c r="BU9" t="s">
        <v>3772</v>
      </c>
      <c r="BV9" t="s">
        <v>3773</v>
      </c>
      <c r="BW9" t="s">
        <v>3774</v>
      </c>
      <c r="BX9" t="s">
        <v>3775</v>
      </c>
      <c r="BY9" t="s">
        <v>3776</v>
      </c>
      <c r="BZ9" t="s">
        <v>3777</v>
      </c>
      <c r="CA9" t="s">
        <v>3778</v>
      </c>
      <c r="CB9" t="s">
        <v>3779</v>
      </c>
      <c r="CC9" t="s">
        <v>3780</v>
      </c>
      <c r="CD9" t="s">
        <v>3781</v>
      </c>
      <c r="CE9" t="s">
        <v>3782</v>
      </c>
      <c r="CF9" t="s">
        <v>3783</v>
      </c>
      <c r="CG9" t="s">
        <v>3784</v>
      </c>
      <c r="CH9" t="s">
        <v>3785</v>
      </c>
      <c r="CI9" t="s">
        <v>3745</v>
      </c>
      <c r="CJ9" t="s">
        <v>3746</v>
      </c>
      <c r="CK9" t="s">
        <v>3747</v>
      </c>
      <c r="CL9" t="s">
        <v>3786</v>
      </c>
      <c r="CM9" t="s">
        <v>3787</v>
      </c>
      <c r="CN9" t="s">
        <v>3788</v>
      </c>
      <c r="CO9" t="s">
        <v>3789</v>
      </c>
      <c r="CP9" t="s">
        <v>3790</v>
      </c>
      <c r="CQ9" t="s">
        <v>3791</v>
      </c>
      <c r="CR9" t="s">
        <v>3792</v>
      </c>
      <c r="CS9" t="s">
        <v>3793</v>
      </c>
      <c r="CT9" t="s">
        <v>3794</v>
      </c>
      <c r="CU9" t="s">
        <v>3795</v>
      </c>
      <c r="CV9" t="s">
        <v>3796</v>
      </c>
      <c r="CW9" t="s">
        <v>3797</v>
      </c>
      <c r="CX9" t="s">
        <v>3798</v>
      </c>
      <c r="CY9" t="s">
        <v>3799</v>
      </c>
      <c r="CZ9" t="s">
        <v>3800</v>
      </c>
      <c r="DA9" t="s">
        <v>3801</v>
      </c>
      <c r="DB9" t="s">
        <v>3802</v>
      </c>
      <c r="DC9" t="s">
        <v>3803</v>
      </c>
      <c r="DD9" t="s">
        <v>3804</v>
      </c>
      <c r="DE9" t="s">
        <v>3805</v>
      </c>
      <c r="DF9" t="s">
        <v>3806</v>
      </c>
      <c r="DG9" t="s">
        <v>3807</v>
      </c>
      <c r="DH9" t="s">
        <v>3808</v>
      </c>
      <c r="DI9" t="s">
        <v>3809</v>
      </c>
      <c r="DJ9" t="s">
        <v>3810</v>
      </c>
      <c r="DK9" t="s">
        <v>3811</v>
      </c>
      <c r="DL9" t="s">
        <v>3812</v>
      </c>
      <c r="DM9" t="s">
        <v>3813</v>
      </c>
      <c r="DN9" t="s">
        <v>3814</v>
      </c>
      <c r="DO9" t="s">
        <v>3815</v>
      </c>
      <c r="DP9" t="s">
        <v>3816</v>
      </c>
      <c r="DQ9" t="s">
        <v>3817</v>
      </c>
      <c r="DR9" t="s">
        <v>3818</v>
      </c>
      <c r="DS9" t="s">
        <v>3819</v>
      </c>
      <c r="DT9" t="s">
        <v>3820</v>
      </c>
      <c r="DU9" t="s">
        <v>3821</v>
      </c>
      <c r="DV9" t="s">
        <v>3822</v>
      </c>
      <c r="DW9" t="s">
        <v>3823</v>
      </c>
    </row>
    <row r="10" spans="2:127" x14ac:dyDescent="0.25">
      <c r="D10" t="s">
        <v>888</v>
      </c>
      <c r="E10" t="s">
        <v>3824</v>
      </c>
      <c r="F10" t="s">
        <v>3825</v>
      </c>
      <c r="G10" t="s">
        <v>3826</v>
      </c>
      <c r="H10" t="s">
        <v>3827</v>
      </c>
      <c r="I10" t="s">
        <v>3828</v>
      </c>
      <c r="J10" t="s">
        <v>3829</v>
      </c>
      <c r="K10" t="s">
        <v>3830</v>
      </c>
      <c r="L10" t="s">
        <v>3831</v>
      </c>
      <c r="M10" t="s">
        <v>3832</v>
      </c>
      <c r="N10" t="s">
        <v>3833</v>
      </c>
      <c r="O10" t="s">
        <v>3834</v>
      </c>
      <c r="P10" t="s">
        <v>3835</v>
      </c>
      <c r="Q10" t="s">
        <v>3836</v>
      </c>
      <c r="R10" t="s">
        <v>3837</v>
      </c>
      <c r="S10" t="s">
        <v>3838</v>
      </c>
      <c r="T10" t="s">
        <v>3839</v>
      </c>
      <c r="U10" t="s">
        <v>3840</v>
      </c>
      <c r="V10" t="s">
        <v>3841</v>
      </c>
      <c r="W10" t="s">
        <v>3842</v>
      </c>
      <c r="X10" t="s">
        <v>3843</v>
      </c>
      <c r="Y10" t="s">
        <v>3844</v>
      </c>
      <c r="Z10" t="s">
        <v>3845</v>
      </c>
      <c r="AA10" t="s">
        <v>3846</v>
      </c>
      <c r="AB10" t="s">
        <v>3847</v>
      </c>
      <c r="AC10" t="s">
        <v>3848</v>
      </c>
      <c r="AD10" t="s">
        <v>3849</v>
      </c>
      <c r="AE10" t="s">
        <v>3850</v>
      </c>
      <c r="AF10" t="s">
        <v>3851</v>
      </c>
      <c r="AG10" t="s">
        <v>3852</v>
      </c>
      <c r="AH10" t="s">
        <v>3853</v>
      </c>
      <c r="AI10" t="s">
        <v>3854</v>
      </c>
      <c r="AJ10" t="s">
        <v>3855</v>
      </c>
      <c r="AK10" t="s">
        <v>3856</v>
      </c>
      <c r="AL10" t="s">
        <v>3857</v>
      </c>
      <c r="AM10" t="s">
        <v>3858</v>
      </c>
      <c r="AN10" t="s">
        <v>3859</v>
      </c>
      <c r="AO10" t="s">
        <v>3860</v>
      </c>
      <c r="AP10" t="s">
        <v>3861</v>
      </c>
      <c r="AQ10" t="s">
        <v>3862</v>
      </c>
      <c r="AR10" t="s">
        <v>3863</v>
      </c>
      <c r="AS10" t="s">
        <v>3864</v>
      </c>
      <c r="AT10" t="s">
        <v>3865</v>
      </c>
      <c r="AU10" t="s">
        <v>3866</v>
      </c>
      <c r="AV10" t="s">
        <v>3867</v>
      </c>
      <c r="AW10" t="s">
        <v>3868</v>
      </c>
      <c r="AX10" t="s">
        <v>3869</v>
      </c>
      <c r="AY10" t="s">
        <v>3870</v>
      </c>
      <c r="AZ10" t="s">
        <v>3871</v>
      </c>
      <c r="BA10" t="s">
        <v>3872</v>
      </c>
      <c r="BB10" t="s">
        <v>3873</v>
      </c>
      <c r="BC10" t="s">
        <v>3874</v>
      </c>
      <c r="BD10" t="s">
        <v>3875</v>
      </c>
      <c r="BE10" t="s">
        <v>3876</v>
      </c>
      <c r="BF10" t="s">
        <v>3877</v>
      </c>
      <c r="BG10" t="s">
        <v>3878</v>
      </c>
      <c r="BH10" t="s">
        <v>3879</v>
      </c>
      <c r="BI10" t="s">
        <v>3880</v>
      </c>
      <c r="BJ10" t="s">
        <v>3881</v>
      </c>
      <c r="BK10" t="s">
        <v>3882</v>
      </c>
      <c r="BL10" t="s">
        <v>3883</v>
      </c>
      <c r="BM10" t="s">
        <v>3884</v>
      </c>
      <c r="BN10" t="s">
        <v>3885</v>
      </c>
      <c r="BO10" t="s">
        <v>3886</v>
      </c>
      <c r="BP10" t="s">
        <v>3887</v>
      </c>
      <c r="BQ10" t="s">
        <v>3888</v>
      </c>
      <c r="BR10" t="s">
        <v>3889</v>
      </c>
      <c r="BS10" t="s">
        <v>3890</v>
      </c>
      <c r="BT10" t="s">
        <v>3891</v>
      </c>
      <c r="BU10" t="s">
        <v>3892</v>
      </c>
      <c r="BV10" t="s">
        <v>3893</v>
      </c>
      <c r="BW10" t="s">
        <v>3894</v>
      </c>
      <c r="BX10" t="s">
        <v>3895</v>
      </c>
      <c r="BY10" t="s">
        <v>3896</v>
      </c>
      <c r="BZ10" t="s">
        <v>3897</v>
      </c>
      <c r="CA10" t="s">
        <v>3898</v>
      </c>
      <c r="CB10" t="s">
        <v>3899</v>
      </c>
      <c r="CC10" t="s">
        <v>3900</v>
      </c>
      <c r="CD10" t="s">
        <v>3901</v>
      </c>
      <c r="CE10" t="s">
        <v>3902</v>
      </c>
      <c r="CF10" t="s">
        <v>3903</v>
      </c>
      <c r="CG10" t="s">
        <v>3904</v>
      </c>
      <c r="CH10" t="s">
        <v>3905</v>
      </c>
      <c r="CI10" t="s">
        <v>3865</v>
      </c>
      <c r="CJ10" t="s">
        <v>3906</v>
      </c>
      <c r="CK10" t="s">
        <v>3907</v>
      </c>
      <c r="CL10" t="s">
        <v>3908</v>
      </c>
      <c r="CM10" t="s">
        <v>3909</v>
      </c>
      <c r="CN10" t="s">
        <v>3910</v>
      </c>
      <c r="CO10" t="s">
        <v>3911</v>
      </c>
      <c r="CP10" t="s">
        <v>3912</v>
      </c>
      <c r="CQ10" t="s">
        <v>3913</v>
      </c>
      <c r="CR10" t="s">
        <v>3914</v>
      </c>
      <c r="CS10" t="s">
        <v>3915</v>
      </c>
      <c r="CT10" t="s">
        <v>3916</v>
      </c>
      <c r="CU10" t="s">
        <v>3917</v>
      </c>
      <c r="CV10" t="s">
        <v>3918</v>
      </c>
      <c r="CW10" t="s">
        <v>3919</v>
      </c>
      <c r="CX10" t="s">
        <v>3920</v>
      </c>
      <c r="CY10" t="s">
        <v>3921</v>
      </c>
      <c r="CZ10" t="s">
        <v>3922</v>
      </c>
      <c r="DA10" t="s">
        <v>3923</v>
      </c>
      <c r="DB10" t="s">
        <v>3924</v>
      </c>
      <c r="DC10" t="s">
        <v>3925</v>
      </c>
      <c r="DD10" t="s">
        <v>3926</v>
      </c>
      <c r="DE10" t="s">
        <v>3927</v>
      </c>
      <c r="DF10" t="s">
        <v>3928</v>
      </c>
      <c r="DG10" t="s">
        <v>3929</v>
      </c>
      <c r="DH10" t="s">
        <v>3930</v>
      </c>
      <c r="DI10" t="s">
        <v>3931</v>
      </c>
      <c r="DJ10" t="s">
        <v>3932</v>
      </c>
      <c r="DK10" t="s">
        <v>3933</v>
      </c>
      <c r="DL10" t="s">
        <v>3934</v>
      </c>
      <c r="DM10" t="s">
        <v>3935</v>
      </c>
      <c r="DN10" t="s">
        <v>3936</v>
      </c>
      <c r="DO10" t="s">
        <v>3937</v>
      </c>
      <c r="DP10" t="s">
        <v>3938</v>
      </c>
      <c r="DQ10" t="s">
        <v>3939</v>
      </c>
      <c r="DR10" t="s">
        <v>3940</v>
      </c>
      <c r="DS10" t="s">
        <v>3941</v>
      </c>
      <c r="DT10" t="s">
        <v>3942</v>
      </c>
      <c r="DU10" t="s">
        <v>3943</v>
      </c>
      <c r="DV10" t="s">
        <v>3944</v>
      </c>
      <c r="DW10" t="s">
        <v>3945</v>
      </c>
    </row>
    <row r="11" spans="2:127" x14ac:dyDescent="0.25">
      <c r="D11" t="s">
        <v>2725</v>
      </c>
      <c r="E11" t="s">
        <v>3946</v>
      </c>
      <c r="F11" t="s">
        <v>3947</v>
      </c>
      <c r="G11" t="s">
        <v>3948</v>
      </c>
      <c r="H11" t="s">
        <v>3949</v>
      </c>
      <c r="I11" t="s">
        <v>3950</v>
      </c>
      <c r="J11" t="s">
        <v>3951</v>
      </c>
      <c r="K11" t="s">
        <v>3952</v>
      </c>
      <c r="L11" t="s">
        <v>3953</v>
      </c>
      <c r="M11" t="s">
        <v>3954</v>
      </c>
      <c r="N11" t="s">
        <v>3955</v>
      </c>
      <c r="O11" t="s">
        <v>3956</v>
      </c>
      <c r="P11" t="s">
        <v>3957</v>
      </c>
      <c r="Q11" t="s">
        <v>3958</v>
      </c>
      <c r="R11" t="s">
        <v>3959</v>
      </c>
      <c r="S11" t="s">
        <v>3960</v>
      </c>
      <c r="T11" t="s">
        <v>3961</v>
      </c>
      <c r="U11" t="s">
        <v>3962</v>
      </c>
      <c r="V11" t="s">
        <v>3963</v>
      </c>
      <c r="W11" t="s">
        <v>3964</v>
      </c>
      <c r="X11" t="s">
        <v>3965</v>
      </c>
      <c r="Y11" t="s">
        <v>3966</v>
      </c>
      <c r="Z11" t="s">
        <v>3967</v>
      </c>
      <c r="AA11" t="s">
        <v>3968</v>
      </c>
      <c r="AB11" t="s">
        <v>3969</v>
      </c>
      <c r="AC11" t="s">
        <v>3970</v>
      </c>
      <c r="AD11" t="s">
        <v>3971</v>
      </c>
      <c r="AE11" t="s">
        <v>3972</v>
      </c>
      <c r="AF11" t="s">
        <v>3973</v>
      </c>
      <c r="AG11" t="s">
        <v>3974</v>
      </c>
      <c r="AH11" t="s">
        <v>3975</v>
      </c>
      <c r="AI11" t="s">
        <v>3976</v>
      </c>
      <c r="AJ11" t="s">
        <v>3977</v>
      </c>
      <c r="AK11" t="s">
        <v>3978</v>
      </c>
      <c r="AL11" t="s">
        <v>3979</v>
      </c>
      <c r="AM11" t="s">
        <v>3980</v>
      </c>
      <c r="AN11" t="s">
        <v>3981</v>
      </c>
      <c r="AO11" t="s">
        <v>3982</v>
      </c>
      <c r="AP11" t="s">
        <v>3983</v>
      </c>
      <c r="AQ11" t="s">
        <v>3984</v>
      </c>
      <c r="AR11" t="s">
        <v>3985</v>
      </c>
      <c r="AS11" t="s">
        <v>3986</v>
      </c>
      <c r="AT11" t="s">
        <v>3946</v>
      </c>
      <c r="AU11" t="s">
        <v>3987</v>
      </c>
      <c r="AV11" t="s">
        <v>3988</v>
      </c>
      <c r="AW11" t="s">
        <v>3989</v>
      </c>
      <c r="AX11" t="s">
        <v>3990</v>
      </c>
      <c r="AY11" t="s">
        <v>3991</v>
      </c>
      <c r="AZ11" t="s">
        <v>3992</v>
      </c>
      <c r="BA11" t="s">
        <v>3993</v>
      </c>
      <c r="BB11" t="s">
        <v>3994</v>
      </c>
      <c r="BC11" t="s">
        <v>3995</v>
      </c>
      <c r="BD11" t="s">
        <v>3996</v>
      </c>
      <c r="BE11" t="s">
        <v>3997</v>
      </c>
      <c r="BF11" t="s">
        <v>3998</v>
      </c>
      <c r="BG11" t="s">
        <v>3999</v>
      </c>
      <c r="BH11" t="s">
        <v>4000</v>
      </c>
      <c r="BI11" t="s">
        <v>4001</v>
      </c>
      <c r="BJ11" t="s">
        <v>4002</v>
      </c>
      <c r="BK11" t="s">
        <v>4003</v>
      </c>
      <c r="BL11" t="s">
        <v>4004</v>
      </c>
      <c r="BM11" t="s">
        <v>4005</v>
      </c>
      <c r="BN11" t="s">
        <v>4006</v>
      </c>
      <c r="BO11" t="s">
        <v>4007</v>
      </c>
      <c r="BP11" t="s">
        <v>4008</v>
      </c>
      <c r="BQ11" t="s">
        <v>4009</v>
      </c>
      <c r="BR11" t="s">
        <v>4010</v>
      </c>
      <c r="BS11" t="s">
        <v>4011</v>
      </c>
      <c r="BT11" t="s">
        <v>4012</v>
      </c>
      <c r="BU11" t="s">
        <v>4013</v>
      </c>
      <c r="BV11" t="s">
        <v>4014</v>
      </c>
      <c r="BW11" t="s">
        <v>4015</v>
      </c>
      <c r="BX11" t="s">
        <v>4016</v>
      </c>
      <c r="BY11" t="s">
        <v>4017</v>
      </c>
      <c r="BZ11" t="s">
        <v>4018</v>
      </c>
      <c r="CA11" t="s">
        <v>4019</v>
      </c>
      <c r="CB11" t="s">
        <v>4020</v>
      </c>
      <c r="CC11" t="s">
        <v>4021</v>
      </c>
      <c r="CD11" t="s">
        <v>4022</v>
      </c>
      <c r="CE11" t="s">
        <v>4023</v>
      </c>
      <c r="CF11" t="s">
        <v>4024</v>
      </c>
      <c r="CG11" t="s">
        <v>4025</v>
      </c>
      <c r="CH11" t="s">
        <v>4026</v>
      </c>
      <c r="CI11" t="s">
        <v>3946</v>
      </c>
      <c r="CJ11" t="s">
        <v>3987</v>
      </c>
      <c r="CK11" t="s">
        <v>3988</v>
      </c>
      <c r="CL11" t="s">
        <v>4027</v>
      </c>
      <c r="CM11" t="s">
        <v>4028</v>
      </c>
      <c r="CN11" t="s">
        <v>4029</v>
      </c>
      <c r="CO11" t="s">
        <v>4030</v>
      </c>
      <c r="CP11" t="s">
        <v>4031</v>
      </c>
      <c r="CQ11" t="s">
        <v>4032</v>
      </c>
      <c r="CR11" t="s">
        <v>4033</v>
      </c>
      <c r="CS11" t="s">
        <v>4034</v>
      </c>
      <c r="CT11" t="s">
        <v>4035</v>
      </c>
      <c r="CU11" t="s">
        <v>4036</v>
      </c>
      <c r="CV11" t="s">
        <v>4037</v>
      </c>
      <c r="CW11" t="s">
        <v>4038</v>
      </c>
      <c r="CX11" t="s">
        <v>4039</v>
      </c>
      <c r="CY11" t="s">
        <v>4040</v>
      </c>
      <c r="CZ11" t="s">
        <v>4041</v>
      </c>
      <c r="DA11" t="s">
        <v>4042</v>
      </c>
      <c r="DB11" t="s">
        <v>4043</v>
      </c>
      <c r="DC11" t="s">
        <v>4044</v>
      </c>
      <c r="DD11" t="s">
        <v>4045</v>
      </c>
      <c r="DE11" t="s">
        <v>4046</v>
      </c>
      <c r="DF11" t="s">
        <v>4047</v>
      </c>
      <c r="DG11" t="s">
        <v>4048</v>
      </c>
      <c r="DH11" t="s">
        <v>4049</v>
      </c>
      <c r="DI11" t="s">
        <v>4050</v>
      </c>
      <c r="DJ11" t="s">
        <v>4051</v>
      </c>
      <c r="DK11" t="s">
        <v>4052</v>
      </c>
      <c r="DL11" t="s">
        <v>4053</v>
      </c>
      <c r="DM11" t="s">
        <v>4054</v>
      </c>
      <c r="DN11" t="s">
        <v>4055</v>
      </c>
      <c r="DO11" t="s">
        <v>4056</v>
      </c>
      <c r="DP11" t="s">
        <v>4057</v>
      </c>
      <c r="DQ11" t="s">
        <v>4058</v>
      </c>
      <c r="DR11" t="s">
        <v>4059</v>
      </c>
      <c r="DS11" t="s">
        <v>4060</v>
      </c>
      <c r="DT11" t="s">
        <v>4061</v>
      </c>
      <c r="DU11" t="s">
        <v>4062</v>
      </c>
      <c r="DV11" t="s">
        <v>4063</v>
      </c>
      <c r="DW11" t="s">
        <v>4064</v>
      </c>
    </row>
    <row r="12" spans="2:127" x14ac:dyDescent="0.25">
      <c r="D12" t="s">
        <v>2848</v>
      </c>
      <c r="E12" t="s">
        <v>4065</v>
      </c>
      <c r="F12" t="s">
        <v>4066</v>
      </c>
      <c r="G12" t="s">
        <v>4067</v>
      </c>
      <c r="H12" t="s">
        <v>4068</v>
      </c>
      <c r="I12" t="s">
        <v>4069</v>
      </c>
      <c r="J12" t="s">
        <v>4070</v>
      </c>
      <c r="K12" t="s">
        <v>4071</v>
      </c>
      <c r="L12" t="s">
        <v>4072</v>
      </c>
      <c r="M12" t="s">
        <v>4073</v>
      </c>
      <c r="N12" t="s">
        <v>4074</v>
      </c>
      <c r="O12" t="s">
        <v>4075</v>
      </c>
      <c r="P12" t="s">
        <v>4076</v>
      </c>
      <c r="Q12" t="s">
        <v>4077</v>
      </c>
      <c r="R12" t="s">
        <v>4078</v>
      </c>
      <c r="S12" t="s">
        <v>4079</v>
      </c>
      <c r="T12" t="s">
        <v>4080</v>
      </c>
      <c r="U12" t="s">
        <v>4081</v>
      </c>
      <c r="V12" t="s">
        <v>4082</v>
      </c>
      <c r="W12" t="s">
        <v>4083</v>
      </c>
      <c r="X12" t="s">
        <v>4084</v>
      </c>
      <c r="Y12" t="s">
        <v>4085</v>
      </c>
      <c r="Z12" t="s">
        <v>4086</v>
      </c>
      <c r="AA12" t="s">
        <v>4087</v>
      </c>
      <c r="AB12" t="s">
        <v>4088</v>
      </c>
      <c r="AC12" t="s">
        <v>4089</v>
      </c>
      <c r="AD12" t="s">
        <v>4090</v>
      </c>
      <c r="AE12" t="s">
        <v>4091</v>
      </c>
      <c r="AF12" t="s">
        <v>4092</v>
      </c>
      <c r="AG12" t="s">
        <v>4093</v>
      </c>
      <c r="AH12" t="s">
        <v>4094</v>
      </c>
      <c r="AI12" t="s">
        <v>4095</v>
      </c>
      <c r="AJ12" t="s">
        <v>4096</v>
      </c>
      <c r="AK12" t="s">
        <v>4097</v>
      </c>
      <c r="AL12" t="s">
        <v>4098</v>
      </c>
      <c r="AM12" t="s">
        <v>4099</v>
      </c>
      <c r="AN12" t="s">
        <v>4100</v>
      </c>
      <c r="AO12" t="s">
        <v>4101</v>
      </c>
      <c r="AP12" t="s">
        <v>4102</v>
      </c>
      <c r="AQ12" t="s">
        <v>4103</v>
      </c>
      <c r="AR12" t="s">
        <v>4104</v>
      </c>
      <c r="AS12" t="s">
        <v>4105</v>
      </c>
      <c r="AT12" t="s">
        <v>4065</v>
      </c>
      <c r="AU12" t="s">
        <v>4106</v>
      </c>
      <c r="AV12" t="s">
        <v>4107</v>
      </c>
      <c r="AW12" t="s">
        <v>4108</v>
      </c>
      <c r="AX12" t="s">
        <v>4109</v>
      </c>
      <c r="AY12" t="s">
        <v>4110</v>
      </c>
      <c r="AZ12" t="s">
        <v>4111</v>
      </c>
      <c r="BA12" t="s">
        <v>4112</v>
      </c>
      <c r="BB12" t="s">
        <v>4113</v>
      </c>
      <c r="BC12" t="s">
        <v>4114</v>
      </c>
      <c r="BD12" t="s">
        <v>4115</v>
      </c>
      <c r="BE12" t="s">
        <v>4116</v>
      </c>
      <c r="BF12" t="s">
        <v>4117</v>
      </c>
      <c r="BG12" t="s">
        <v>4118</v>
      </c>
      <c r="BH12" t="s">
        <v>4119</v>
      </c>
      <c r="BI12" t="s">
        <v>4120</v>
      </c>
      <c r="BJ12" t="s">
        <v>4121</v>
      </c>
      <c r="BK12" t="s">
        <v>4122</v>
      </c>
      <c r="BL12" t="s">
        <v>4123</v>
      </c>
      <c r="BM12" t="s">
        <v>4124</v>
      </c>
      <c r="BN12" t="s">
        <v>4125</v>
      </c>
      <c r="BO12" t="s">
        <v>4126</v>
      </c>
      <c r="BP12" t="s">
        <v>4127</v>
      </c>
      <c r="BQ12" t="s">
        <v>4128</v>
      </c>
      <c r="BR12" t="s">
        <v>4129</v>
      </c>
      <c r="BS12" t="s">
        <v>4130</v>
      </c>
      <c r="BT12" t="s">
        <v>4131</v>
      </c>
      <c r="BU12" t="s">
        <v>4132</v>
      </c>
      <c r="BV12" t="s">
        <v>4133</v>
      </c>
      <c r="BW12" t="s">
        <v>4134</v>
      </c>
      <c r="BX12" t="s">
        <v>4135</v>
      </c>
      <c r="BY12" t="s">
        <v>4136</v>
      </c>
      <c r="BZ12" t="s">
        <v>4137</v>
      </c>
      <c r="CA12" t="s">
        <v>4138</v>
      </c>
      <c r="CB12" t="s">
        <v>4139</v>
      </c>
      <c r="CC12" t="s">
        <v>4140</v>
      </c>
      <c r="CD12" t="s">
        <v>4141</v>
      </c>
      <c r="CE12" t="s">
        <v>4142</v>
      </c>
      <c r="CF12" t="s">
        <v>4143</v>
      </c>
      <c r="CG12" t="s">
        <v>4144</v>
      </c>
      <c r="CH12" t="s">
        <v>4145</v>
      </c>
      <c r="CI12" t="s">
        <v>4065</v>
      </c>
      <c r="CJ12" t="s">
        <v>4106</v>
      </c>
      <c r="CK12" t="s">
        <v>4107</v>
      </c>
      <c r="CL12" t="s">
        <v>4146</v>
      </c>
      <c r="CM12" t="s">
        <v>4147</v>
      </c>
      <c r="CN12" t="s">
        <v>4148</v>
      </c>
      <c r="CO12" t="s">
        <v>4149</v>
      </c>
      <c r="CP12" t="s">
        <v>4150</v>
      </c>
      <c r="CQ12" t="s">
        <v>4151</v>
      </c>
      <c r="CR12" t="s">
        <v>4152</v>
      </c>
      <c r="CS12" t="s">
        <v>4153</v>
      </c>
      <c r="CT12" t="s">
        <v>4154</v>
      </c>
      <c r="CU12" t="s">
        <v>4155</v>
      </c>
      <c r="CV12" t="s">
        <v>4156</v>
      </c>
      <c r="CW12" t="s">
        <v>4157</v>
      </c>
      <c r="CX12" t="s">
        <v>4158</v>
      </c>
      <c r="CY12" t="s">
        <v>4159</v>
      </c>
      <c r="CZ12" t="s">
        <v>4160</v>
      </c>
      <c r="DA12" t="s">
        <v>4161</v>
      </c>
      <c r="DB12" t="s">
        <v>4162</v>
      </c>
      <c r="DC12" t="s">
        <v>4163</v>
      </c>
      <c r="DD12" t="s">
        <v>4164</v>
      </c>
      <c r="DE12" t="s">
        <v>4165</v>
      </c>
      <c r="DF12" t="s">
        <v>4166</v>
      </c>
      <c r="DG12" t="s">
        <v>4167</v>
      </c>
      <c r="DH12" t="s">
        <v>4168</v>
      </c>
      <c r="DI12" t="s">
        <v>4169</v>
      </c>
      <c r="DJ12" t="s">
        <v>4170</v>
      </c>
      <c r="DK12" t="s">
        <v>4171</v>
      </c>
      <c r="DL12" t="s">
        <v>4172</v>
      </c>
      <c r="DM12" t="s">
        <v>4173</v>
      </c>
      <c r="DN12" t="s">
        <v>4174</v>
      </c>
      <c r="DO12" t="s">
        <v>4175</v>
      </c>
      <c r="DP12" t="s">
        <v>4176</v>
      </c>
      <c r="DQ12" t="s">
        <v>4177</v>
      </c>
      <c r="DR12" t="s">
        <v>4178</v>
      </c>
      <c r="DS12" t="s">
        <v>4179</v>
      </c>
      <c r="DT12" t="s">
        <v>4180</v>
      </c>
      <c r="DU12" t="s">
        <v>4181</v>
      </c>
      <c r="DV12" t="s">
        <v>4182</v>
      </c>
      <c r="DW12" t="s">
        <v>4183</v>
      </c>
    </row>
    <row r="13" spans="2:127" x14ac:dyDescent="0.25">
      <c r="D13" t="s">
        <v>3575</v>
      </c>
      <c r="E13" t="s">
        <v>4184</v>
      </c>
      <c r="F13" t="s">
        <v>4185</v>
      </c>
      <c r="G13" t="s">
        <v>4186</v>
      </c>
      <c r="H13" t="s">
        <v>4187</v>
      </c>
      <c r="I13" t="s">
        <v>4188</v>
      </c>
      <c r="J13" t="s">
        <v>4189</v>
      </c>
      <c r="K13" t="s">
        <v>4190</v>
      </c>
      <c r="L13" t="s">
        <v>4191</v>
      </c>
      <c r="M13" t="s">
        <v>4192</v>
      </c>
      <c r="N13" t="s">
        <v>4193</v>
      </c>
      <c r="O13" t="s">
        <v>4194</v>
      </c>
      <c r="P13" t="s">
        <v>4195</v>
      </c>
      <c r="Q13" t="s">
        <v>4196</v>
      </c>
      <c r="R13" t="s">
        <v>4197</v>
      </c>
      <c r="S13" t="s">
        <v>4198</v>
      </c>
      <c r="T13" t="s">
        <v>4199</v>
      </c>
      <c r="U13" t="s">
        <v>4200</v>
      </c>
      <c r="V13" t="s">
        <v>4201</v>
      </c>
      <c r="W13" t="s">
        <v>4202</v>
      </c>
      <c r="X13" t="s">
        <v>4203</v>
      </c>
      <c r="Y13" t="s">
        <v>4204</v>
      </c>
      <c r="Z13" t="s">
        <v>4205</v>
      </c>
      <c r="AA13" t="s">
        <v>4206</v>
      </c>
      <c r="AB13" t="s">
        <v>4207</v>
      </c>
      <c r="AC13" t="s">
        <v>4208</v>
      </c>
      <c r="AD13" t="s">
        <v>4209</v>
      </c>
      <c r="AE13" t="s">
        <v>4210</v>
      </c>
      <c r="AF13" t="s">
        <v>4211</v>
      </c>
      <c r="AG13" t="s">
        <v>4212</v>
      </c>
      <c r="AH13" t="s">
        <v>4213</v>
      </c>
      <c r="AI13" t="s">
        <v>4214</v>
      </c>
      <c r="AJ13" t="s">
        <v>4215</v>
      </c>
      <c r="AK13" t="s">
        <v>4216</v>
      </c>
      <c r="AL13" t="s">
        <v>4217</v>
      </c>
      <c r="AM13" t="s">
        <v>4218</v>
      </c>
      <c r="AN13" t="s">
        <v>4219</v>
      </c>
      <c r="AO13" t="s">
        <v>4220</v>
      </c>
      <c r="AP13" t="s">
        <v>4221</v>
      </c>
      <c r="AQ13" t="s">
        <v>4222</v>
      </c>
      <c r="AR13" t="s">
        <v>4223</v>
      </c>
      <c r="AS13" t="s">
        <v>4224</v>
      </c>
      <c r="AT13" t="s">
        <v>4225</v>
      </c>
      <c r="AU13" t="s">
        <v>4226</v>
      </c>
      <c r="AV13" t="s">
        <v>4227</v>
      </c>
      <c r="AW13" t="s">
        <v>4228</v>
      </c>
      <c r="AX13" t="s">
        <v>4229</v>
      </c>
      <c r="AY13" t="s">
        <v>4230</v>
      </c>
      <c r="AZ13" t="s">
        <v>4231</v>
      </c>
      <c r="BA13" t="s">
        <v>4232</v>
      </c>
      <c r="BB13" t="s">
        <v>4233</v>
      </c>
      <c r="BC13" t="s">
        <v>4234</v>
      </c>
      <c r="BD13" t="s">
        <v>4235</v>
      </c>
      <c r="BE13" t="s">
        <v>4236</v>
      </c>
      <c r="BF13" t="s">
        <v>4237</v>
      </c>
      <c r="BG13" t="s">
        <v>4238</v>
      </c>
      <c r="BH13" t="s">
        <v>4239</v>
      </c>
      <c r="BI13" t="s">
        <v>4240</v>
      </c>
      <c r="BJ13" t="s">
        <v>4241</v>
      </c>
      <c r="BK13" t="s">
        <v>4242</v>
      </c>
      <c r="BL13" t="s">
        <v>4243</v>
      </c>
      <c r="BM13" t="s">
        <v>4244</v>
      </c>
      <c r="BN13" t="s">
        <v>4245</v>
      </c>
      <c r="BO13" t="s">
        <v>4246</v>
      </c>
      <c r="BP13" t="s">
        <v>4247</v>
      </c>
      <c r="BQ13" t="s">
        <v>4248</v>
      </c>
      <c r="BR13" t="s">
        <v>4249</v>
      </c>
      <c r="BS13" t="s">
        <v>4250</v>
      </c>
      <c r="BT13" t="s">
        <v>4251</v>
      </c>
      <c r="BU13" t="s">
        <v>4252</v>
      </c>
      <c r="BV13" t="s">
        <v>4253</v>
      </c>
      <c r="BW13" t="s">
        <v>4254</v>
      </c>
      <c r="BX13" t="s">
        <v>4255</v>
      </c>
      <c r="BY13" t="s">
        <v>4256</v>
      </c>
      <c r="BZ13" t="s">
        <v>4257</v>
      </c>
      <c r="CA13" t="s">
        <v>4258</v>
      </c>
      <c r="CB13" t="s">
        <v>4259</v>
      </c>
      <c r="CC13" t="s">
        <v>4260</v>
      </c>
      <c r="CD13" t="s">
        <v>4261</v>
      </c>
      <c r="CE13" t="s">
        <v>4262</v>
      </c>
      <c r="CF13" t="s">
        <v>4263</v>
      </c>
      <c r="CG13" t="s">
        <v>4264</v>
      </c>
      <c r="CH13" t="s">
        <v>4265</v>
      </c>
      <c r="CI13" t="s">
        <v>4266</v>
      </c>
      <c r="CJ13" t="s">
        <v>4226</v>
      </c>
      <c r="CK13" t="s">
        <v>4267</v>
      </c>
      <c r="CL13" t="s">
        <v>4268</v>
      </c>
      <c r="CM13" t="s">
        <v>4269</v>
      </c>
      <c r="CN13" t="s">
        <v>4270</v>
      </c>
      <c r="CO13" t="s">
        <v>4271</v>
      </c>
      <c r="CP13" t="s">
        <v>4272</v>
      </c>
      <c r="CQ13" t="s">
        <v>4273</v>
      </c>
      <c r="CR13" t="s">
        <v>4274</v>
      </c>
      <c r="CS13" t="s">
        <v>4275</v>
      </c>
      <c r="CT13" t="s">
        <v>4276</v>
      </c>
      <c r="CU13" t="s">
        <v>4277</v>
      </c>
      <c r="CV13" t="s">
        <v>4278</v>
      </c>
      <c r="CW13" t="s">
        <v>4279</v>
      </c>
      <c r="CX13" t="s">
        <v>4280</v>
      </c>
      <c r="CY13" t="s">
        <v>4281</v>
      </c>
      <c r="CZ13" t="s">
        <v>4282</v>
      </c>
      <c r="DA13" t="s">
        <v>4283</v>
      </c>
      <c r="DB13" t="s">
        <v>4284</v>
      </c>
      <c r="DC13" t="s">
        <v>4285</v>
      </c>
      <c r="DD13" t="s">
        <v>4286</v>
      </c>
      <c r="DE13" t="s">
        <v>4287</v>
      </c>
      <c r="DF13" t="s">
        <v>4288</v>
      </c>
      <c r="DG13" t="s">
        <v>4289</v>
      </c>
      <c r="DH13" t="s">
        <v>4290</v>
      </c>
      <c r="DI13" t="s">
        <v>4291</v>
      </c>
      <c r="DJ13" t="s">
        <v>4292</v>
      </c>
      <c r="DK13" t="s">
        <v>4293</v>
      </c>
      <c r="DL13" t="s">
        <v>4294</v>
      </c>
      <c r="DM13" t="s">
        <v>4295</v>
      </c>
      <c r="DN13" t="s">
        <v>4296</v>
      </c>
      <c r="DO13" t="s">
        <v>4297</v>
      </c>
      <c r="DP13" t="s">
        <v>4298</v>
      </c>
      <c r="DQ13" t="s">
        <v>4299</v>
      </c>
      <c r="DR13" t="s">
        <v>4300</v>
      </c>
      <c r="DS13" t="s">
        <v>4301</v>
      </c>
      <c r="DT13" t="s">
        <v>4302</v>
      </c>
      <c r="DU13" t="s">
        <v>4303</v>
      </c>
      <c r="DV13" t="s">
        <v>4304</v>
      </c>
      <c r="DW13" t="s">
        <v>4305</v>
      </c>
    </row>
    <row r="14" spans="2:127" x14ac:dyDescent="0.25">
      <c r="C14" t="s">
        <v>4306</v>
      </c>
      <c r="D14" t="s">
        <v>2214</v>
      </c>
      <c r="E14" t="s">
        <v>4307</v>
      </c>
      <c r="F14" t="s">
        <v>4308</v>
      </c>
      <c r="G14" t="s">
        <v>4309</v>
      </c>
      <c r="H14" t="s">
        <v>4310</v>
      </c>
      <c r="I14" t="s">
        <v>4311</v>
      </c>
      <c r="J14" t="s">
        <v>4312</v>
      </c>
      <c r="K14" t="s">
        <v>4313</v>
      </c>
      <c r="L14" t="s">
        <v>4314</v>
      </c>
      <c r="M14" t="s">
        <v>4315</v>
      </c>
      <c r="N14" t="s">
        <v>4316</v>
      </c>
      <c r="O14" t="s">
        <v>4317</v>
      </c>
      <c r="P14" t="s">
        <v>4318</v>
      </c>
      <c r="Q14" t="s">
        <v>4319</v>
      </c>
      <c r="R14" t="s">
        <v>4320</v>
      </c>
      <c r="S14" t="s">
        <v>4321</v>
      </c>
      <c r="T14" t="s">
        <v>4322</v>
      </c>
      <c r="U14" t="s">
        <v>4323</v>
      </c>
      <c r="V14" t="s">
        <v>4324</v>
      </c>
      <c r="W14" t="s">
        <v>4325</v>
      </c>
      <c r="X14" t="s">
        <v>4326</v>
      </c>
      <c r="Y14" t="s">
        <v>4327</v>
      </c>
      <c r="Z14" t="s">
        <v>4328</v>
      </c>
      <c r="AA14" t="s">
        <v>4329</v>
      </c>
      <c r="AB14" t="s">
        <v>4330</v>
      </c>
      <c r="AC14" t="s">
        <v>4331</v>
      </c>
      <c r="AD14" t="s">
        <v>4332</v>
      </c>
      <c r="AE14" t="s">
        <v>4333</v>
      </c>
      <c r="AF14" t="s">
        <v>4334</v>
      </c>
      <c r="AG14" t="s">
        <v>4335</v>
      </c>
      <c r="AH14" t="s">
        <v>4336</v>
      </c>
      <c r="AI14" t="s">
        <v>4337</v>
      </c>
      <c r="AJ14" t="s">
        <v>4338</v>
      </c>
      <c r="AK14" t="s">
        <v>4339</v>
      </c>
      <c r="AL14" t="s">
        <v>4340</v>
      </c>
      <c r="AM14" t="s">
        <v>4341</v>
      </c>
      <c r="AN14" t="s">
        <v>4342</v>
      </c>
      <c r="AO14" t="s">
        <v>4343</v>
      </c>
      <c r="AP14" t="s">
        <v>4344</v>
      </c>
      <c r="AQ14" t="s">
        <v>4345</v>
      </c>
      <c r="AR14" t="s">
        <v>4346</v>
      </c>
      <c r="AS14" t="s">
        <v>4347</v>
      </c>
      <c r="AT14" t="s">
        <v>4307</v>
      </c>
      <c r="AU14" t="s">
        <v>4308</v>
      </c>
      <c r="AV14" t="s">
        <v>4309</v>
      </c>
      <c r="AW14" t="s">
        <v>4310</v>
      </c>
      <c r="AX14" t="s">
        <v>4348</v>
      </c>
      <c r="AY14" t="s">
        <v>4349</v>
      </c>
      <c r="AZ14" t="s">
        <v>4350</v>
      </c>
      <c r="BA14" t="s">
        <v>4351</v>
      </c>
      <c r="BB14" t="s">
        <v>4352</v>
      </c>
      <c r="BC14" t="s">
        <v>4353</v>
      </c>
      <c r="BD14" t="s">
        <v>4354</v>
      </c>
      <c r="BE14" t="s">
        <v>4355</v>
      </c>
      <c r="BF14" t="s">
        <v>4356</v>
      </c>
      <c r="BG14" t="s">
        <v>4357</v>
      </c>
      <c r="BH14" t="s">
        <v>4358</v>
      </c>
      <c r="BI14" t="s">
        <v>4359</v>
      </c>
      <c r="BJ14" t="s">
        <v>4360</v>
      </c>
      <c r="BK14" t="s">
        <v>4361</v>
      </c>
      <c r="BL14" t="s">
        <v>4362</v>
      </c>
      <c r="BM14" t="s">
        <v>4363</v>
      </c>
      <c r="BN14" t="s">
        <v>4364</v>
      </c>
      <c r="BO14" t="s">
        <v>4365</v>
      </c>
      <c r="BP14" t="s">
        <v>4366</v>
      </c>
      <c r="BQ14" t="s">
        <v>4367</v>
      </c>
      <c r="BR14" t="s">
        <v>4368</v>
      </c>
      <c r="BS14" t="s">
        <v>4369</v>
      </c>
      <c r="BT14" t="s">
        <v>4370</v>
      </c>
      <c r="BU14" t="s">
        <v>4371</v>
      </c>
      <c r="BV14" t="s">
        <v>4372</v>
      </c>
      <c r="BW14" t="s">
        <v>4373</v>
      </c>
      <c r="BX14" t="s">
        <v>4374</v>
      </c>
      <c r="BY14" t="s">
        <v>4375</v>
      </c>
      <c r="BZ14" t="s">
        <v>4376</v>
      </c>
      <c r="CA14" t="s">
        <v>4377</v>
      </c>
      <c r="CB14" t="s">
        <v>4378</v>
      </c>
      <c r="CC14" t="s">
        <v>4379</v>
      </c>
      <c r="CD14" t="s">
        <v>4380</v>
      </c>
      <c r="CE14" t="s">
        <v>4381</v>
      </c>
      <c r="CF14" t="s">
        <v>4382</v>
      </c>
      <c r="CG14" t="s">
        <v>4383</v>
      </c>
      <c r="CH14" t="s">
        <v>4384</v>
      </c>
      <c r="CI14" t="s">
        <v>4307</v>
      </c>
      <c r="CJ14" t="s">
        <v>4308</v>
      </c>
      <c r="CK14" t="s">
        <v>4309</v>
      </c>
      <c r="CL14" t="s">
        <v>4310</v>
      </c>
      <c r="CM14" t="s">
        <v>4348</v>
      </c>
      <c r="CN14" t="s">
        <v>4349</v>
      </c>
      <c r="CO14" t="s">
        <v>4350</v>
      </c>
      <c r="CP14" t="s">
        <v>4351</v>
      </c>
      <c r="CQ14" t="s">
        <v>4352</v>
      </c>
      <c r="CR14" t="s">
        <v>4353</v>
      </c>
      <c r="CS14" t="s">
        <v>4354</v>
      </c>
      <c r="CT14" t="s">
        <v>4355</v>
      </c>
      <c r="CU14" t="s">
        <v>4356</v>
      </c>
      <c r="CV14" t="s">
        <v>4357</v>
      </c>
      <c r="CW14" t="s">
        <v>4358</v>
      </c>
      <c r="CX14" t="s">
        <v>4359</v>
      </c>
      <c r="CY14" t="s">
        <v>4360</v>
      </c>
      <c r="CZ14" t="s">
        <v>4361</v>
      </c>
      <c r="DA14" t="s">
        <v>4362</v>
      </c>
      <c r="DB14" t="s">
        <v>4363</v>
      </c>
      <c r="DC14" t="s">
        <v>4364</v>
      </c>
      <c r="DD14" t="s">
        <v>4365</v>
      </c>
      <c r="DE14" t="s">
        <v>4366</v>
      </c>
      <c r="DF14" t="s">
        <v>4367</v>
      </c>
      <c r="DG14" t="s">
        <v>4368</v>
      </c>
      <c r="DH14" t="s">
        <v>4369</v>
      </c>
      <c r="DI14" t="s">
        <v>4370</v>
      </c>
      <c r="DJ14" t="s">
        <v>4371</v>
      </c>
      <c r="DK14" t="s">
        <v>4372</v>
      </c>
      <c r="DL14" t="s">
        <v>4373</v>
      </c>
      <c r="DM14" t="s">
        <v>4374</v>
      </c>
      <c r="DN14" t="s">
        <v>4375</v>
      </c>
      <c r="DO14" t="s">
        <v>4376</v>
      </c>
      <c r="DP14" t="s">
        <v>4377</v>
      </c>
      <c r="DQ14" t="s">
        <v>4378</v>
      </c>
      <c r="DR14" t="s">
        <v>4379</v>
      </c>
      <c r="DS14" t="s">
        <v>4380</v>
      </c>
      <c r="DT14" t="s">
        <v>4381</v>
      </c>
      <c r="DU14" t="s">
        <v>4382</v>
      </c>
      <c r="DV14" t="s">
        <v>4383</v>
      </c>
      <c r="DW14" t="s">
        <v>4384</v>
      </c>
    </row>
    <row r="15" spans="2:127" x14ac:dyDescent="0.25">
      <c r="D15" t="s">
        <v>888</v>
      </c>
      <c r="E15" t="s">
        <v>4385</v>
      </c>
      <c r="F15" t="s">
        <v>4386</v>
      </c>
      <c r="G15" t="s">
        <v>4387</v>
      </c>
      <c r="H15" t="s">
        <v>4388</v>
      </c>
      <c r="I15" t="s">
        <v>4389</v>
      </c>
      <c r="J15" t="s">
        <v>4390</v>
      </c>
      <c r="K15" t="s">
        <v>4391</v>
      </c>
      <c r="L15" t="s">
        <v>4392</v>
      </c>
      <c r="M15" t="s">
        <v>4393</v>
      </c>
      <c r="N15" t="s">
        <v>4394</v>
      </c>
      <c r="O15" t="s">
        <v>4395</v>
      </c>
      <c r="P15" t="s">
        <v>4396</v>
      </c>
      <c r="Q15" t="s">
        <v>4397</v>
      </c>
      <c r="R15" t="s">
        <v>4398</v>
      </c>
      <c r="S15" t="s">
        <v>4399</v>
      </c>
      <c r="T15" t="s">
        <v>4400</v>
      </c>
      <c r="U15" t="s">
        <v>4401</v>
      </c>
      <c r="V15" t="s">
        <v>4402</v>
      </c>
      <c r="W15" t="s">
        <v>4403</v>
      </c>
      <c r="X15" t="s">
        <v>4404</v>
      </c>
      <c r="Y15" t="s">
        <v>4405</v>
      </c>
      <c r="Z15" t="s">
        <v>4406</v>
      </c>
      <c r="AA15" t="s">
        <v>4407</v>
      </c>
      <c r="AB15" t="s">
        <v>4408</v>
      </c>
      <c r="AC15" t="s">
        <v>4409</v>
      </c>
      <c r="AD15" t="s">
        <v>4410</v>
      </c>
      <c r="AE15" t="s">
        <v>4411</v>
      </c>
      <c r="AF15" t="s">
        <v>4412</v>
      </c>
      <c r="AG15" t="s">
        <v>4413</v>
      </c>
      <c r="AH15" t="s">
        <v>4414</v>
      </c>
      <c r="AI15" t="s">
        <v>4415</v>
      </c>
      <c r="AJ15" t="s">
        <v>4416</v>
      </c>
      <c r="AK15" t="s">
        <v>4417</v>
      </c>
      <c r="AL15" t="s">
        <v>4418</v>
      </c>
      <c r="AM15" t="s">
        <v>4419</v>
      </c>
      <c r="AN15" t="s">
        <v>4420</v>
      </c>
      <c r="AO15" t="s">
        <v>4421</v>
      </c>
      <c r="AP15" t="s">
        <v>4422</v>
      </c>
      <c r="AQ15" t="s">
        <v>4423</v>
      </c>
      <c r="AR15" t="s">
        <v>4424</v>
      </c>
      <c r="AS15" t="s">
        <v>4425</v>
      </c>
      <c r="AT15" t="s">
        <v>4385</v>
      </c>
      <c r="AU15" t="s">
        <v>4386</v>
      </c>
      <c r="AV15" t="s">
        <v>4387</v>
      </c>
      <c r="AW15" t="s">
        <v>4388</v>
      </c>
      <c r="AX15" t="s">
        <v>4426</v>
      </c>
      <c r="AY15" t="s">
        <v>4427</v>
      </c>
      <c r="AZ15" t="s">
        <v>4428</v>
      </c>
      <c r="BA15" t="s">
        <v>4429</v>
      </c>
      <c r="BB15" t="s">
        <v>4430</v>
      </c>
      <c r="BC15" t="s">
        <v>4431</v>
      </c>
      <c r="BD15" t="s">
        <v>4432</v>
      </c>
      <c r="BE15" t="s">
        <v>4433</v>
      </c>
      <c r="BF15" t="s">
        <v>4434</v>
      </c>
      <c r="BG15" t="s">
        <v>4435</v>
      </c>
      <c r="BH15" t="s">
        <v>4436</v>
      </c>
      <c r="BI15" t="s">
        <v>4437</v>
      </c>
      <c r="BJ15" t="s">
        <v>4438</v>
      </c>
      <c r="BK15" t="s">
        <v>4439</v>
      </c>
      <c r="BL15" t="s">
        <v>4440</v>
      </c>
      <c r="BM15" t="s">
        <v>4441</v>
      </c>
      <c r="BN15" t="s">
        <v>4442</v>
      </c>
      <c r="BO15" t="s">
        <v>4443</v>
      </c>
      <c r="BP15" t="s">
        <v>4444</v>
      </c>
      <c r="BQ15" t="s">
        <v>4445</v>
      </c>
      <c r="BR15" t="s">
        <v>4446</v>
      </c>
      <c r="BS15" t="s">
        <v>4447</v>
      </c>
      <c r="BT15" t="s">
        <v>4448</v>
      </c>
      <c r="BU15" t="s">
        <v>4449</v>
      </c>
      <c r="BV15" t="s">
        <v>4450</v>
      </c>
      <c r="BW15" t="s">
        <v>4451</v>
      </c>
      <c r="BX15" t="s">
        <v>4452</v>
      </c>
      <c r="BY15" t="s">
        <v>4453</v>
      </c>
      <c r="BZ15" t="s">
        <v>4454</v>
      </c>
      <c r="CA15" t="s">
        <v>4455</v>
      </c>
      <c r="CB15" t="s">
        <v>4456</v>
      </c>
      <c r="CC15" t="s">
        <v>4457</v>
      </c>
      <c r="CD15" t="s">
        <v>4458</v>
      </c>
      <c r="CE15" t="s">
        <v>4459</v>
      </c>
      <c r="CF15" t="s">
        <v>4460</v>
      </c>
      <c r="CG15" t="s">
        <v>4461</v>
      </c>
      <c r="CH15" t="s">
        <v>4462</v>
      </c>
      <c r="CI15" t="s">
        <v>4385</v>
      </c>
      <c r="CJ15" t="s">
        <v>4386</v>
      </c>
      <c r="CK15" t="s">
        <v>4387</v>
      </c>
      <c r="CL15" t="s">
        <v>4388</v>
      </c>
      <c r="CM15" t="s">
        <v>4426</v>
      </c>
      <c r="CN15" t="s">
        <v>4427</v>
      </c>
      <c r="CO15" t="s">
        <v>4428</v>
      </c>
      <c r="CP15" t="s">
        <v>4429</v>
      </c>
      <c r="CQ15" t="s">
        <v>4430</v>
      </c>
      <c r="CR15" t="s">
        <v>4431</v>
      </c>
      <c r="CS15" t="s">
        <v>4432</v>
      </c>
      <c r="CT15" t="s">
        <v>4433</v>
      </c>
      <c r="CU15" t="s">
        <v>4434</v>
      </c>
      <c r="CV15" t="s">
        <v>4435</v>
      </c>
      <c r="CW15" t="s">
        <v>4436</v>
      </c>
      <c r="CX15" t="s">
        <v>4437</v>
      </c>
      <c r="CY15" t="s">
        <v>4438</v>
      </c>
      <c r="CZ15" t="s">
        <v>4439</v>
      </c>
      <c r="DA15" t="s">
        <v>4440</v>
      </c>
      <c r="DB15" t="s">
        <v>4441</v>
      </c>
      <c r="DC15" t="s">
        <v>4442</v>
      </c>
      <c r="DD15" t="s">
        <v>4443</v>
      </c>
      <c r="DE15" t="s">
        <v>4444</v>
      </c>
      <c r="DF15" t="s">
        <v>4445</v>
      </c>
      <c r="DG15" t="s">
        <v>4446</v>
      </c>
      <c r="DH15" t="s">
        <v>4447</v>
      </c>
      <c r="DI15" t="s">
        <v>4448</v>
      </c>
      <c r="DJ15" t="s">
        <v>4449</v>
      </c>
      <c r="DK15" t="s">
        <v>4450</v>
      </c>
      <c r="DL15" t="s">
        <v>4451</v>
      </c>
      <c r="DM15" t="s">
        <v>4452</v>
      </c>
      <c r="DN15" t="s">
        <v>4453</v>
      </c>
      <c r="DO15" t="s">
        <v>4454</v>
      </c>
      <c r="DP15" t="s">
        <v>4455</v>
      </c>
      <c r="DQ15" t="s">
        <v>4456</v>
      </c>
      <c r="DR15" t="s">
        <v>4457</v>
      </c>
      <c r="DS15" t="s">
        <v>4458</v>
      </c>
      <c r="DT15" t="s">
        <v>4459</v>
      </c>
      <c r="DU15" t="s">
        <v>4460</v>
      </c>
      <c r="DV15" t="s">
        <v>4461</v>
      </c>
      <c r="DW15" t="s">
        <v>4462</v>
      </c>
    </row>
    <row r="16" spans="2:127" x14ac:dyDescent="0.25">
      <c r="D16" t="s">
        <v>2457</v>
      </c>
      <c r="E16" t="s">
        <v>568</v>
      </c>
      <c r="F16" t="s">
        <v>568</v>
      </c>
      <c r="G16" t="s">
        <v>568</v>
      </c>
      <c r="H16" t="s">
        <v>568</v>
      </c>
      <c r="I16" t="s">
        <v>568</v>
      </c>
      <c r="J16" t="s">
        <v>568</v>
      </c>
      <c r="K16" t="s">
        <v>568</v>
      </c>
      <c r="L16" t="s">
        <v>568</v>
      </c>
      <c r="M16" t="s">
        <v>568</v>
      </c>
      <c r="N16" t="s">
        <v>568</v>
      </c>
      <c r="O16" t="s">
        <v>568</v>
      </c>
      <c r="P16" t="s">
        <v>568</v>
      </c>
      <c r="Q16" t="s">
        <v>568</v>
      </c>
      <c r="R16" t="s">
        <v>568</v>
      </c>
      <c r="S16" t="s">
        <v>568</v>
      </c>
      <c r="T16" t="s">
        <v>568</v>
      </c>
      <c r="U16" t="s">
        <v>568</v>
      </c>
      <c r="V16" t="s">
        <v>568</v>
      </c>
      <c r="W16" t="s">
        <v>568</v>
      </c>
      <c r="X16" t="s">
        <v>568</v>
      </c>
      <c r="Y16" t="s">
        <v>568</v>
      </c>
      <c r="Z16" t="s">
        <v>568</v>
      </c>
      <c r="AA16" t="s">
        <v>568</v>
      </c>
      <c r="AB16" t="s">
        <v>568</v>
      </c>
      <c r="AC16" t="s">
        <v>568</v>
      </c>
      <c r="AD16" t="s">
        <v>568</v>
      </c>
      <c r="AE16" t="s">
        <v>568</v>
      </c>
      <c r="AF16" t="s">
        <v>568</v>
      </c>
      <c r="AG16" t="s">
        <v>568</v>
      </c>
      <c r="AH16" t="s">
        <v>568</v>
      </c>
      <c r="AI16" t="s">
        <v>568</v>
      </c>
      <c r="AJ16" t="s">
        <v>568</v>
      </c>
      <c r="AK16" t="s">
        <v>568</v>
      </c>
      <c r="AL16" t="s">
        <v>568</v>
      </c>
      <c r="AM16" t="s">
        <v>568</v>
      </c>
      <c r="AN16" t="s">
        <v>568</v>
      </c>
      <c r="AO16" t="s">
        <v>568</v>
      </c>
      <c r="AP16" t="s">
        <v>568</v>
      </c>
      <c r="AQ16" t="s">
        <v>568</v>
      </c>
      <c r="AR16" t="s">
        <v>568</v>
      </c>
      <c r="AS16" t="s">
        <v>568</v>
      </c>
      <c r="AT16" t="s">
        <v>568</v>
      </c>
      <c r="AU16" t="s">
        <v>568</v>
      </c>
      <c r="AV16" t="s">
        <v>568</v>
      </c>
      <c r="AW16" t="s">
        <v>568</v>
      </c>
      <c r="AX16" t="s">
        <v>568</v>
      </c>
      <c r="AY16" t="s">
        <v>568</v>
      </c>
      <c r="AZ16" t="s">
        <v>568</v>
      </c>
      <c r="BA16" t="s">
        <v>568</v>
      </c>
      <c r="BB16" t="s">
        <v>568</v>
      </c>
      <c r="BC16" t="s">
        <v>568</v>
      </c>
      <c r="BD16" t="s">
        <v>568</v>
      </c>
      <c r="BE16" t="s">
        <v>568</v>
      </c>
      <c r="BF16" t="s">
        <v>568</v>
      </c>
      <c r="BG16" t="s">
        <v>568</v>
      </c>
      <c r="BH16" t="s">
        <v>568</v>
      </c>
      <c r="BI16" t="s">
        <v>568</v>
      </c>
      <c r="BJ16" t="s">
        <v>568</v>
      </c>
      <c r="BK16" t="s">
        <v>568</v>
      </c>
      <c r="BL16" t="s">
        <v>568</v>
      </c>
      <c r="BM16" t="s">
        <v>568</v>
      </c>
      <c r="BN16" t="s">
        <v>568</v>
      </c>
      <c r="BO16" t="s">
        <v>568</v>
      </c>
      <c r="BP16" t="s">
        <v>568</v>
      </c>
      <c r="BQ16" t="s">
        <v>568</v>
      </c>
      <c r="BR16" t="s">
        <v>568</v>
      </c>
      <c r="BS16" t="s">
        <v>568</v>
      </c>
      <c r="BT16" t="s">
        <v>568</v>
      </c>
      <c r="BU16" t="s">
        <v>568</v>
      </c>
      <c r="BV16" t="s">
        <v>568</v>
      </c>
      <c r="BW16" t="s">
        <v>568</v>
      </c>
      <c r="BX16" t="s">
        <v>568</v>
      </c>
      <c r="BY16" t="s">
        <v>568</v>
      </c>
      <c r="BZ16" t="s">
        <v>568</v>
      </c>
      <c r="CA16" t="s">
        <v>568</v>
      </c>
      <c r="CB16" t="s">
        <v>568</v>
      </c>
      <c r="CC16" t="s">
        <v>568</v>
      </c>
      <c r="CD16" t="s">
        <v>568</v>
      </c>
      <c r="CE16" t="s">
        <v>568</v>
      </c>
      <c r="CF16" t="s">
        <v>568</v>
      </c>
      <c r="CG16" t="s">
        <v>568</v>
      </c>
      <c r="CH16" t="s">
        <v>568</v>
      </c>
      <c r="CI16" t="s">
        <v>568</v>
      </c>
      <c r="CJ16" t="s">
        <v>568</v>
      </c>
      <c r="CK16" t="s">
        <v>568</v>
      </c>
      <c r="CL16" t="s">
        <v>568</v>
      </c>
      <c r="CM16" t="s">
        <v>568</v>
      </c>
      <c r="CN16" t="s">
        <v>568</v>
      </c>
      <c r="CO16" t="s">
        <v>568</v>
      </c>
      <c r="CP16" t="s">
        <v>568</v>
      </c>
      <c r="CQ16" t="s">
        <v>568</v>
      </c>
      <c r="CR16" t="s">
        <v>568</v>
      </c>
      <c r="CS16" t="s">
        <v>568</v>
      </c>
      <c r="CT16" t="s">
        <v>568</v>
      </c>
      <c r="CU16" t="s">
        <v>568</v>
      </c>
      <c r="CV16" t="s">
        <v>568</v>
      </c>
      <c r="CW16" t="s">
        <v>568</v>
      </c>
      <c r="CX16" t="s">
        <v>568</v>
      </c>
      <c r="CY16" t="s">
        <v>568</v>
      </c>
      <c r="CZ16" t="s">
        <v>568</v>
      </c>
      <c r="DA16" t="s">
        <v>568</v>
      </c>
      <c r="DB16" t="s">
        <v>568</v>
      </c>
      <c r="DC16" t="s">
        <v>568</v>
      </c>
      <c r="DD16" t="s">
        <v>568</v>
      </c>
      <c r="DE16" t="s">
        <v>568</v>
      </c>
      <c r="DF16" t="s">
        <v>568</v>
      </c>
      <c r="DG16" t="s">
        <v>568</v>
      </c>
      <c r="DH16" t="s">
        <v>568</v>
      </c>
      <c r="DI16" t="s">
        <v>568</v>
      </c>
      <c r="DJ16" t="s">
        <v>568</v>
      </c>
      <c r="DK16" t="s">
        <v>568</v>
      </c>
      <c r="DL16" t="s">
        <v>568</v>
      </c>
      <c r="DM16" t="s">
        <v>568</v>
      </c>
      <c r="DN16" t="s">
        <v>568</v>
      </c>
      <c r="DO16" t="s">
        <v>568</v>
      </c>
      <c r="DP16" t="s">
        <v>568</v>
      </c>
      <c r="DQ16" t="s">
        <v>568</v>
      </c>
      <c r="DR16" t="s">
        <v>568</v>
      </c>
      <c r="DS16" t="s">
        <v>568</v>
      </c>
      <c r="DT16" t="s">
        <v>568</v>
      </c>
      <c r="DU16" t="s">
        <v>568</v>
      </c>
      <c r="DV16" t="s">
        <v>568</v>
      </c>
      <c r="DW16" t="s">
        <v>568</v>
      </c>
    </row>
    <row r="17" spans="3:127" x14ac:dyDescent="0.25">
      <c r="D17" t="s">
        <v>2725</v>
      </c>
      <c r="E17" t="s">
        <v>4463</v>
      </c>
      <c r="F17" t="s">
        <v>4464</v>
      </c>
      <c r="G17" t="s">
        <v>4465</v>
      </c>
      <c r="H17" t="s">
        <v>4466</v>
      </c>
      <c r="I17" t="s">
        <v>4467</v>
      </c>
      <c r="J17" t="s">
        <v>4468</v>
      </c>
      <c r="K17" t="s">
        <v>4469</v>
      </c>
      <c r="L17" t="s">
        <v>4470</v>
      </c>
      <c r="M17" t="s">
        <v>4471</v>
      </c>
      <c r="N17" t="s">
        <v>4472</v>
      </c>
      <c r="O17" t="s">
        <v>4473</v>
      </c>
      <c r="P17" t="s">
        <v>4474</v>
      </c>
      <c r="Q17" t="s">
        <v>4475</v>
      </c>
      <c r="R17" t="s">
        <v>4476</v>
      </c>
      <c r="S17" t="s">
        <v>4477</v>
      </c>
      <c r="T17" t="s">
        <v>4478</v>
      </c>
      <c r="U17" t="s">
        <v>4479</v>
      </c>
      <c r="V17" t="s">
        <v>4480</v>
      </c>
      <c r="W17" t="s">
        <v>4481</v>
      </c>
      <c r="X17" t="s">
        <v>4482</v>
      </c>
      <c r="Y17" t="s">
        <v>4483</v>
      </c>
      <c r="Z17" t="s">
        <v>4484</v>
      </c>
      <c r="AA17" t="s">
        <v>4485</v>
      </c>
      <c r="AB17" t="s">
        <v>4486</v>
      </c>
      <c r="AC17" t="s">
        <v>4487</v>
      </c>
      <c r="AD17" t="s">
        <v>4488</v>
      </c>
      <c r="AE17" t="s">
        <v>4489</v>
      </c>
      <c r="AF17" t="s">
        <v>4490</v>
      </c>
      <c r="AG17" t="s">
        <v>4491</v>
      </c>
      <c r="AH17" t="s">
        <v>4492</v>
      </c>
      <c r="AI17" t="s">
        <v>4493</v>
      </c>
      <c r="AJ17" t="s">
        <v>4494</v>
      </c>
      <c r="AK17" t="s">
        <v>4495</v>
      </c>
      <c r="AL17" t="s">
        <v>4496</v>
      </c>
      <c r="AM17" t="s">
        <v>4497</v>
      </c>
      <c r="AN17" t="s">
        <v>4498</v>
      </c>
      <c r="AO17" t="s">
        <v>4499</v>
      </c>
      <c r="AP17" t="s">
        <v>4500</v>
      </c>
      <c r="AQ17" t="s">
        <v>4501</v>
      </c>
      <c r="AR17" t="s">
        <v>4502</v>
      </c>
      <c r="AS17" t="s">
        <v>4503</v>
      </c>
      <c r="AT17" t="s">
        <v>4463</v>
      </c>
      <c r="AU17" t="s">
        <v>4464</v>
      </c>
      <c r="AV17" t="s">
        <v>4465</v>
      </c>
      <c r="AW17" t="s">
        <v>4466</v>
      </c>
      <c r="AX17" t="s">
        <v>4504</v>
      </c>
      <c r="AY17" t="s">
        <v>4505</v>
      </c>
      <c r="AZ17" t="s">
        <v>4506</v>
      </c>
      <c r="BA17" t="s">
        <v>4507</v>
      </c>
      <c r="BB17" t="s">
        <v>4508</v>
      </c>
      <c r="BC17" t="s">
        <v>4509</v>
      </c>
      <c r="BD17" t="s">
        <v>4510</v>
      </c>
      <c r="BE17" t="s">
        <v>4511</v>
      </c>
      <c r="BF17" t="s">
        <v>4512</v>
      </c>
      <c r="BG17" t="s">
        <v>4513</v>
      </c>
      <c r="BH17" t="s">
        <v>4514</v>
      </c>
      <c r="BI17" t="s">
        <v>4515</v>
      </c>
      <c r="BJ17" t="s">
        <v>4516</v>
      </c>
      <c r="BK17" t="s">
        <v>4517</v>
      </c>
      <c r="BL17" t="s">
        <v>4518</v>
      </c>
      <c r="BM17" t="s">
        <v>4519</v>
      </c>
      <c r="BN17" t="s">
        <v>4520</v>
      </c>
      <c r="BO17" t="s">
        <v>4521</v>
      </c>
      <c r="BP17" t="s">
        <v>4522</v>
      </c>
      <c r="BQ17" t="s">
        <v>4523</v>
      </c>
      <c r="BR17" t="s">
        <v>4524</v>
      </c>
      <c r="BS17" t="s">
        <v>568</v>
      </c>
      <c r="BT17" t="s">
        <v>568</v>
      </c>
      <c r="BU17" t="s">
        <v>568</v>
      </c>
      <c r="BV17" t="s">
        <v>568</v>
      </c>
      <c r="BW17" t="s">
        <v>568</v>
      </c>
      <c r="BX17" t="s">
        <v>568</v>
      </c>
      <c r="BY17" t="s">
        <v>568</v>
      </c>
      <c r="BZ17" t="s">
        <v>568</v>
      </c>
      <c r="CA17" t="s">
        <v>568</v>
      </c>
      <c r="CB17" t="s">
        <v>568</v>
      </c>
      <c r="CC17" t="s">
        <v>568</v>
      </c>
      <c r="CD17" t="s">
        <v>568</v>
      </c>
      <c r="CE17" t="s">
        <v>568</v>
      </c>
      <c r="CF17" t="s">
        <v>568</v>
      </c>
      <c r="CG17" t="s">
        <v>568</v>
      </c>
      <c r="CH17" t="s">
        <v>568</v>
      </c>
      <c r="CI17" t="s">
        <v>4463</v>
      </c>
      <c r="CJ17" t="s">
        <v>4464</v>
      </c>
      <c r="CK17" t="s">
        <v>4465</v>
      </c>
      <c r="CL17" t="s">
        <v>4466</v>
      </c>
      <c r="CM17" t="s">
        <v>4525</v>
      </c>
      <c r="CN17" t="s">
        <v>4526</v>
      </c>
      <c r="CO17" t="s">
        <v>4527</v>
      </c>
      <c r="CP17" t="s">
        <v>4528</v>
      </c>
      <c r="CQ17" t="s">
        <v>4529</v>
      </c>
      <c r="CR17" t="s">
        <v>4530</v>
      </c>
      <c r="CS17" t="s">
        <v>4531</v>
      </c>
      <c r="CT17" t="s">
        <v>4532</v>
      </c>
      <c r="CU17" t="s">
        <v>4533</v>
      </c>
      <c r="CV17" t="s">
        <v>4534</v>
      </c>
      <c r="CW17" t="s">
        <v>4535</v>
      </c>
      <c r="CX17" t="s">
        <v>4536</v>
      </c>
      <c r="CY17" t="s">
        <v>4537</v>
      </c>
      <c r="CZ17" t="s">
        <v>4538</v>
      </c>
      <c r="DA17" t="s">
        <v>4539</v>
      </c>
      <c r="DB17" t="s">
        <v>4540</v>
      </c>
      <c r="DC17" t="s">
        <v>4541</v>
      </c>
      <c r="DD17" t="s">
        <v>4542</v>
      </c>
      <c r="DE17" t="s">
        <v>4543</v>
      </c>
      <c r="DF17" t="s">
        <v>4544</v>
      </c>
      <c r="DG17" t="s">
        <v>4545</v>
      </c>
      <c r="DH17" t="s">
        <v>4546</v>
      </c>
      <c r="DI17" t="s">
        <v>4547</v>
      </c>
      <c r="DJ17" t="s">
        <v>4548</v>
      </c>
      <c r="DK17" t="s">
        <v>4549</v>
      </c>
      <c r="DL17" t="s">
        <v>4550</v>
      </c>
      <c r="DM17" t="s">
        <v>4551</v>
      </c>
      <c r="DN17" t="s">
        <v>4552</v>
      </c>
      <c r="DO17" t="s">
        <v>4553</v>
      </c>
      <c r="DP17" t="s">
        <v>4554</v>
      </c>
      <c r="DQ17" t="s">
        <v>4555</v>
      </c>
      <c r="DR17" t="s">
        <v>4556</v>
      </c>
      <c r="DS17" t="s">
        <v>4557</v>
      </c>
      <c r="DT17" t="s">
        <v>4558</v>
      </c>
      <c r="DU17" t="s">
        <v>4559</v>
      </c>
      <c r="DV17" t="s">
        <v>4560</v>
      </c>
      <c r="DW17" t="s">
        <v>4561</v>
      </c>
    </row>
    <row r="18" spans="3:127" x14ac:dyDescent="0.25">
      <c r="D18" t="s">
        <v>2848</v>
      </c>
      <c r="E18" t="s">
        <v>4562</v>
      </c>
      <c r="F18" t="s">
        <v>4563</v>
      </c>
      <c r="G18" t="s">
        <v>4564</v>
      </c>
      <c r="H18" t="s">
        <v>4565</v>
      </c>
      <c r="I18" t="s">
        <v>4566</v>
      </c>
      <c r="J18" t="s">
        <v>4567</v>
      </c>
      <c r="K18" t="s">
        <v>4568</v>
      </c>
      <c r="L18" t="s">
        <v>4569</v>
      </c>
      <c r="M18" t="s">
        <v>4570</v>
      </c>
      <c r="N18" t="s">
        <v>4571</v>
      </c>
      <c r="O18" t="s">
        <v>4572</v>
      </c>
      <c r="P18" t="s">
        <v>4573</v>
      </c>
      <c r="Q18" t="s">
        <v>4574</v>
      </c>
      <c r="R18" t="s">
        <v>4575</v>
      </c>
      <c r="S18" t="s">
        <v>4576</v>
      </c>
      <c r="T18" t="s">
        <v>4577</v>
      </c>
      <c r="U18" t="s">
        <v>4578</v>
      </c>
      <c r="V18" t="s">
        <v>4579</v>
      </c>
      <c r="W18" t="s">
        <v>4580</v>
      </c>
      <c r="X18" t="s">
        <v>4581</v>
      </c>
      <c r="Y18" t="s">
        <v>4582</v>
      </c>
      <c r="Z18" t="s">
        <v>4583</v>
      </c>
      <c r="AA18" t="s">
        <v>4584</v>
      </c>
      <c r="AB18" t="s">
        <v>4585</v>
      </c>
      <c r="AC18" t="s">
        <v>4586</v>
      </c>
      <c r="AD18" t="s">
        <v>4587</v>
      </c>
      <c r="AE18" t="s">
        <v>4588</v>
      </c>
      <c r="AF18" t="s">
        <v>4589</v>
      </c>
      <c r="AG18" t="s">
        <v>4590</v>
      </c>
      <c r="AH18" t="s">
        <v>4591</v>
      </c>
      <c r="AI18" t="s">
        <v>4592</v>
      </c>
      <c r="AJ18" t="s">
        <v>4593</v>
      </c>
      <c r="AK18" t="s">
        <v>4594</v>
      </c>
      <c r="AL18" t="s">
        <v>4595</v>
      </c>
      <c r="AM18" t="s">
        <v>4596</v>
      </c>
      <c r="AN18" t="s">
        <v>4597</v>
      </c>
      <c r="AO18" t="s">
        <v>4598</v>
      </c>
      <c r="AP18" t="s">
        <v>4599</v>
      </c>
      <c r="AQ18" t="s">
        <v>4600</v>
      </c>
      <c r="AR18" t="s">
        <v>4601</v>
      </c>
      <c r="AS18" t="s">
        <v>4602</v>
      </c>
      <c r="AT18" t="s">
        <v>4562</v>
      </c>
      <c r="AU18" t="s">
        <v>4563</v>
      </c>
      <c r="AV18" t="s">
        <v>4564</v>
      </c>
      <c r="AW18" t="s">
        <v>4565</v>
      </c>
      <c r="AX18" t="s">
        <v>4603</v>
      </c>
      <c r="AY18" t="s">
        <v>4604</v>
      </c>
      <c r="AZ18" t="s">
        <v>4605</v>
      </c>
      <c r="BA18" t="s">
        <v>4606</v>
      </c>
      <c r="BB18" t="s">
        <v>4607</v>
      </c>
      <c r="BC18" t="s">
        <v>4608</v>
      </c>
      <c r="BD18" t="s">
        <v>4609</v>
      </c>
      <c r="BE18" t="s">
        <v>4610</v>
      </c>
      <c r="BF18" t="s">
        <v>4611</v>
      </c>
      <c r="BG18" t="s">
        <v>4612</v>
      </c>
      <c r="BH18" t="s">
        <v>4613</v>
      </c>
      <c r="BI18" t="s">
        <v>4614</v>
      </c>
      <c r="BJ18" t="s">
        <v>4615</v>
      </c>
      <c r="BK18" t="s">
        <v>4616</v>
      </c>
      <c r="BL18" t="s">
        <v>4617</v>
      </c>
      <c r="BM18" t="s">
        <v>4618</v>
      </c>
      <c r="BN18" t="s">
        <v>4619</v>
      </c>
      <c r="BO18" t="s">
        <v>4620</v>
      </c>
      <c r="BP18" t="s">
        <v>4621</v>
      </c>
      <c r="BQ18" t="s">
        <v>4622</v>
      </c>
      <c r="BR18" t="s">
        <v>4623</v>
      </c>
      <c r="BS18" t="s">
        <v>568</v>
      </c>
      <c r="BT18" t="s">
        <v>568</v>
      </c>
      <c r="BU18" t="s">
        <v>568</v>
      </c>
      <c r="BV18" t="s">
        <v>568</v>
      </c>
      <c r="BW18" t="s">
        <v>568</v>
      </c>
      <c r="BX18" t="s">
        <v>568</v>
      </c>
      <c r="BY18" t="s">
        <v>568</v>
      </c>
      <c r="BZ18" t="s">
        <v>568</v>
      </c>
      <c r="CA18" t="s">
        <v>568</v>
      </c>
      <c r="CB18" t="s">
        <v>568</v>
      </c>
      <c r="CC18" t="s">
        <v>568</v>
      </c>
      <c r="CD18" t="s">
        <v>568</v>
      </c>
      <c r="CE18" t="s">
        <v>568</v>
      </c>
      <c r="CF18" t="s">
        <v>568</v>
      </c>
      <c r="CG18" t="s">
        <v>568</v>
      </c>
      <c r="CH18" t="s">
        <v>568</v>
      </c>
      <c r="CI18" t="s">
        <v>4562</v>
      </c>
      <c r="CJ18" t="s">
        <v>4563</v>
      </c>
      <c r="CK18" t="s">
        <v>4564</v>
      </c>
      <c r="CL18" t="s">
        <v>4565</v>
      </c>
      <c r="CM18" t="s">
        <v>4624</v>
      </c>
      <c r="CN18" t="s">
        <v>4625</v>
      </c>
      <c r="CO18" t="s">
        <v>4626</v>
      </c>
      <c r="CP18" t="s">
        <v>4627</v>
      </c>
      <c r="CQ18" t="s">
        <v>4628</v>
      </c>
      <c r="CR18" t="s">
        <v>4629</v>
      </c>
      <c r="CS18" t="s">
        <v>4630</v>
      </c>
      <c r="CT18" t="s">
        <v>4631</v>
      </c>
      <c r="CU18" t="s">
        <v>4632</v>
      </c>
      <c r="CV18" t="s">
        <v>4633</v>
      </c>
      <c r="CW18" t="s">
        <v>4634</v>
      </c>
      <c r="CX18" t="s">
        <v>4635</v>
      </c>
      <c r="CY18" t="s">
        <v>4636</v>
      </c>
      <c r="CZ18" t="s">
        <v>4637</v>
      </c>
      <c r="DA18" t="s">
        <v>4638</v>
      </c>
      <c r="DB18" t="s">
        <v>4639</v>
      </c>
      <c r="DC18" t="s">
        <v>4640</v>
      </c>
      <c r="DD18" t="s">
        <v>4641</v>
      </c>
      <c r="DE18" t="s">
        <v>4642</v>
      </c>
      <c r="DF18" t="s">
        <v>4643</v>
      </c>
      <c r="DG18" t="s">
        <v>4644</v>
      </c>
      <c r="DH18" t="s">
        <v>4645</v>
      </c>
      <c r="DI18" t="s">
        <v>4646</v>
      </c>
      <c r="DJ18" t="s">
        <v>4647</v>
      </c>
      <c r="DK18" t="s">
        <v>4648</v>
      </c>
      <c r="DL18" t="s">
        <v>4649</v>
      </c>
      <c r="DM18" t="s">
        <v>4650</v>
      </c>
      <c r="DN18" t="s">
        <v>4651</v>
      </c>
      <c r="DO18" t="s">
        <v>4652</v>
      </c>
      <c r="DP18" t="s">
        <v>4653</v>
      </c>
      <c r="DQ18" t="s">
        <v>4654</v>
      </c>
      <c r="DR18" t="s">
        <v>4655</v>
      </c>
      <c r="DS18" t="s">
        <v>4656</v>
      </c>
      <c r="DT18" t="s">
        <v>4657</v>
      </c>
      <c r="DU18" t="s">
        <v>4658</v>
      </c>
      <c r="DV18" t="s">
        <v>4659</v>
      </c>
      <c r="DW18" t="s">
        <v>4660</v>
      </c>
    </row>
    <row r="19" spans="3:127" x14ac:dyDescent="0.25">
      <c r="D19" t="s">
        <v>2972</v>
      </c>
      <c r="E19" t="s">
        <v>568</v>
      </c>
      <c r="F19" t="s">
        <v>568</v>
      </c>
      <c r="G19" t="s">
        <v>568</v>
      </c>
      <c r="H19" t="s">
        <v>568</v>
      </c>
      <c r="I19" t="s">
        <v>568</v>
      </c>
      <c r="J19" t="s">
        <v>568</v>
      </c>
      <c r="K19" t="s">
        <v>568</v>
      </c>
      <c r="L19" t="s">
        <v>568</v>
      </c>
      <c r="M19" t="s">
        <v>568</v>
      </c>
      <c r="N19" t="s">
        <v>568</v>
      </c>
      <c r="O19" t="s">
        <v>568</v>
      </c>
      <c r="P19" t="s">
        <v>568</v>
      </c>
      <c r="Q19" t="s">
        <v>568</v>
      </c>
      <c r="R19" t="s">
        <v>568</v>
      </c>
      <c r="S19" t="s">
        <v>568</v>
      </c>
      <c r="T19" t="s">
        <v>568</v>
      </c>
      <c r="U19" t="s">
        <v>568</v>
      </c>
      <c r="V19" t="s">
        <v>568</v>
      </c>
      <c r="W19" t="s">
        <v>568</v>
      </c>
      <c r="X19" t="s">
        <v>568</v>
      </c>
      <c r="Y19" t="s">
        <v>568</v>
      </c>
      <c r="Z19" t="s">
        <v>568</v>
      </c>
      <c r="AA19" t="s">
        <v>568</v>
      </c>
      <c r="AB19" t="s">
        <v>568</v>
      </c>
      <c r="AC19" t="s">
        <v>568</v>
      </c>
      <c r="AD19" t="s">
        <v>568</v>
      </c>
      <c r="AE19" t="s">
        <v>568</v>
      </c>
      <c r="AF19" t="s">
        <v>568</v>
      </c>
      <c r="AG19" t="s">
        <v>568</v>
      </c>
      <c r="AH19" t="s">
        <v>568</v>
      </c>
      <c r="AI19" t="s">
        <v>568</v>
      </c>
      <c r="AJ19" t="s">
        <v>568</v>
      </c>
      <c r="AK19" t="s">
        <v>568</v>
      </c>
      <c r="AL19" t="s">
        <v>568</v>
      </c>
      <c r="AM19" t="s">
        <v>568</v>
      </c>
      <c r="AN19" t="s">
        <v>568</v>
      </c>
      <c r="AO19" t="s">
        <v>568</v>
      </c>
      <c r="AP19" t="s">
        <v>568</v>
      </c>
      <c r="AQ19" t="s">
        <v>568</v>
      </c>
      <c r="AR19" t="s">
        <v>568</v>
      </c>
      <c r="AS19" t="s">
        <v>568</v>
      </c>
      <c r="AT19" t="s">
        <v>568</v>
      </c>
      <c r="AU19" t="s">
        <v>568</v>
      </c>
      <c r="AV19" t="s">
        <v>568</v>
      </c>
      <c r="AW19" t="s">
        <v>568</v>
      </c>
      <c r="AX19" t="s">
        <v>568</v>
      </c>
      <c r="AY19" t="s">
        <v>568</v>
      </c>
      <c r="AZ19" t="s">
        <v>568</v>
      </c>
      <c r="BA19" t="s">
        <v>568</v>
      </c>
      <c r="BB19" t="s">
        <v>568</v>
      </c>
      <c r="BC19" t="s">
        <v>568</v>
      </c>
      <c r="BD19" t="s">
        <v>568</v>
      </c>
      <c r="BE19" t="s">
        <v>568</v>
      </c>
      <c r="BF19" t="s">
        <v>568</v>
      </c>
      <c r="BG19" t="s">
        <v>568</v>
      </c>
      <c r="BH19" t="s">
        <v>568</v>
      </c>
      <c r="BI19" t="s">
        <v>568</v>
      </c>
      <c r="BJ19" t="s">
        <v>568</v>
      </c>
      <c r="BK19" t="s">
        <v>568</v>
      </c>
      <c r="BL19" t="s">
        <v>568</v>
      </c>
      <c r="BM19" t="s">
        <v>568</v>
      </c>
      <c r="BN19" t="s">
        <v>568</v>
      </c>
      <c r="BO19" t="s">
        <v>568</v>
      </c>
      <c r="BP19" t="s">
        <v>568</v>
      </c>
      <c r="BQ19" t="s">
        <v>568</v>
      </c>
      <c r="BR19" t="s">
        <v>568</v>
      </c>
      <c r="BS19" t="s">
        <v>568</v>
      </c>
      <c r="BT19" t="s">
        <v>568</v>
      </c>
      <c r="BU19" t="s">
        <v>568</v>
      </c>
      <c r="BV19" t="s">
        <v>568</v>
      </c>
      <c r="BW19" t="s">
        <v>568</v>
      </c>
      <c r="BX19" t="s">
        <v>568</v>
      </c>
      <c r="BY19" t="s">
        <v>568</v>
      </c>
      <c r="BZ19" t="s">
        <v>568</v>
      </c>
      <c r="CA19" t="s">
        <v>568</v>
      </c>
      <c r="CB19" t="s">
        <v>568</v>
      </c>
      <c r="CC19" t="s">
        <v>568</v>
      </c>
      <c r="CD19" t="s">
        <v>568</v>
      </c>
      <c r="CE19" t="s">
        <v>568</v>
      </c>
      <c r="CF19" t="s">
        <v>568</v>
      </c>
      <c r="CG19" t="s">
        <v>568</v>
      </c>
      <c r="CH19" t="s">
        <v>568</v>
      </c>
      <c r="CI19" t="s">
        <v>568</v>
      </c>
      <c r="CJ19" t="s">
        <v>568</v>
      </c>
      <c r="CK19" t="s">
        <v>568</v>
      </c>
      <c r="CL19" t="s">
        <v>568</v>
      </c>
      <c r="CM19" t="s">
        <v>568</v>
      </c>
      <c r="CN19" t="s">
        <v>568</v>
      </c>
      <c r="CO19" t="s">
        <v>568</v>
      </c>
      <c r="CP19" t="s">
        <v>568</v>
      </c>
      <c r="CQ19" t="s">
        <v>568</v>
      </c>
      <c r="CR19" t="s">
        <v>568</v>
      </c>
      <c r="CS19" t="s">
        <v>568</v>
      </c>
      <c r="CT19" t="s">
        <v>568</v>
      </c>
      <c r="CU19" t="s">
        <v>568</v>
      </c>
      <c r="CV19" t="s">
        <v>568</v>
      </c>
      <c r="CW19" t="s">
        <v>568</v>
      </c>
      <c r="CX19" t="s">
        <v>568</v>
      </c>
      <c r="CY19" t="s">
        <v>568</v>
      </c>
      <c r="CZ19" t="s">
        <v>568</v>
      </c>
      <c r="DA19" t="s">
        <v>568</v>
      </c>
      <c r="DB19" t="s">
        <v>568</v>
      </c>
      <c r="DC19" t="s">
        <v>568</v>
      </c>
      <c r="DD19" t="s">
        <v>568</v>
      </c>
      <c r="DE19" t="s">
        <v>568</v>
      </c>
      <c r="DF19" t="s">
        <v>568</v>
      </c>
      <c r="DG19" t="s">
        <v>568</v>
      </c>
      <c r="DH19" t="s">
        <v>568</v>
      </c>
      <c r="DI19" t="s">
        <v>568</v>
      </c>
      <c r="DJ19" t="s">
        <v>568</v>
      </c>
      <c r="DK19" t="s">
        <v>568</v>
      </c>
      <c r="DL19" t="s">
        <v>568</v>
      </c>
      <c r="DM19" t="s">
        <v>568</v>
      </c>
      <c r="DN19" t="s">
        <v>568</v>
      </c>
      <c r="DO19" t="s">
        <v>568</v>
      </c>
      <c r="DP19" t="s">
        <v>568</v>
      </c>
      <c r="DQ19" t="s">
        <v>568</v>
      </c>
      <c r="DR19" t="s">
        <v>568</v>
      </c>
      <c r="DS19" t="s">
        <v>568</v>
      </c>
      <c r="DT19" t="s">
        <v>568</v>
      </c>
      <c r="DU19" t="s">
        <v>568</v>
      </c>
      <c r="DV19" t="s">
        <v>568</v>
      </c>
      <c r="DW19" t="s">
        <v>568</v>
      </c>
    </row>
    <row r="20" spans="3:127" x14ac:dyDescent="0.25">
      <c r="D20" t="s">
        <v>3096</v>
      </c>
      <c r="E20" t="s">
        <v>4661</v>
      </c>
      <c r="F20" t="s">
        <v>4662</v>
      </c>
      <c r="G20" t="s">
        <v>4663</v>
      </c>
      <c r="H20" t="s">
        <v>4664</v>
      </c>
      <c r="I20" t="s">
        <v>4665</v>
      </c>
      <c r="J20" t="s">
        <v>4666</v>
      </c>
      <c r="K20" t="s">
        <v>4667</v>
      </c>
      <c r="L20" t="s">
        <v>4668</v>
      </c>
      <c r="M20" t="s">
        <v>4669</v>
      </c>
      <c r="N20" t="s">
        <v>4670</v>
      </c>
      <c r="O20" t="s">
        <v>4671</v>
      </c>
      <c r="P20" t="s">
        <v>4672</v>
      </c>
      <c r="Q20" t="s">
        <v>4673</v>
      </c>
      <c r="R20" t="s">
        <v>4674</v>
      </c>
      <c r="S20" t="s">
        <v>4675</v>
      </c>
      <c r="T20" t="s">
        <v>4676</v>
      </c>
      <c r="U20" t="s">
        <v>4677</v>
      </c>
      <c r="V20" t="s">
        <v>4678</v>
      </c>
      <c r="W20" t="s">
        <v>4679</v>
      </c>
      <c r="X20" t="s">
        <v>4680</v>
      </c>
      <c r="Y20" t="s">
        <v>4681</v>
      </c>
      <c r="Z20" t="s">
        <v>4682</v>
      </c>
      <c r="AA20" t="s">
        <v>4683</v>
      </c>
      <c r="AB20" t="s">
        <v>4684</v>
      </c>
      <c r="AC20" t="s">
        <v>4685</v>
      </c>
      <c r="AD20" t="s">
        <v>4686</v>
      </c>
      <c r="AE20" t="s">
        <v>4687</v>
      </c>
      <c r="AF20" t="s">
        <v>4688</v>
      </c>
      <c r="AG20" t="s">
        <v>4689</v>
      </c>
      <c r="AH20" t="s">
        <v>4690</v>
      </c>
      <c r="AI20" t="s">
        <v>4691</v>
      </c>
      <c r="AJ20" t="s">
        <v>4692</v>
      </c>
      <c r="AK20" t="s">
        <v>4693</v>
      </c>
      <c r="AL20" t="s">
        <v>4694</v>
      </c>
      <c r="AM20" t="s">
        <v>4695</v>
      </c>
      <c r="AN20" t="s">
        <v>4696</v>
      </c>
      <c r="AO20" t="s">
        <v>4697</v>
      </c>
      <c r="AP20" t="s">
        <v>4698</v>
      </c>
      <c r="AQ20" t="s">
        <v>4699</v>
      </c>
      <c r="AR20" t="s">
        <v>4700</v>
      </c>
      <c r="AS20" t="s">
        <v>4701</v>
      </c>
      <c r="AT20" t="s">
        <v>4702</v>
      </c>
      <c r="AU20" t="s">
        <v>4662</v>
      </c>
      <c r="AV20" t="s">
        <v>4663</v>
      </c>
      <c r="AW20" t="s">
        <v>4664</v>
      </c>
      <c r="AX20" t="s">
        <v>4703</v>
      </c>
      <c r="AY20" t="s">
        <v>4704</v>
      </c>
      <c r="AZ20" t="s">
        <v>4705</v>
      </c>
      <c r="BA20" t="s">
        <v>4706</v>
      </c>
      <c r="BB20" t="s">
        <v>4707</v>
      </c>
      <c r="BC20" t="s">
        <v>4708</v>
      </c>
      <c r="BD20" t="s">
        <v>4709</v>
      </c>
      <c r="BE20" t="s">
        <v>4710</v>
      </c>
      <c r="BF20" t="s">
        <v>4711</v>
      </c>
      <c r="BG20" t="s">
        <v>4712</v>
      </c>
      <c r="BH20" t="s">
        <v>4713</v>
      </c>
      <c r="BI20" t="s">
        <v>4714</v>
      </c>
      <c r="BJ20" t="s">
        <v>4715</v>
      </c>
      <c r="BK20" t="s">
        <v>4716</v>
      </c>
      <c r="BL20" t="s">
        <v>4717</v>
      </c>
      <c r="BM20" t="s">
        <v>4718</v>
      </c>
      <c r="BN20" t="s">
        <v>4719</v>
      </c>
      <c r="BO20" t="s">
        <v>4720</v>
      </c>
      <c r="BP20" t="s">
        <v>4721</v>
      </c>
      <c r="BQ20" t="s">
        <v>4722</v>
      </c>
      <c r="BR20" t="s">
        <v>4723</v>
      </c>
      <c r="BS20" t="s">
        <v>568</v>
      </c>
      <c r="BT20" t="s">
        <v>568</v>
      </c>
      <c r="BU20" t="s">
        <v>568</v>
      </c>
      <c r="BV20" t="s">
        <v>568</v>
      </c>
      <c r="BW20" t="s">
        <v>568</v>
      </c>
      <c r="BX20" t="s">
        <v>568</v>
      </c>
      <c r="BY20" t="s">
        <v>568</v>
      </c>
      <c r="BZ20" t="s">
        <v>568</v>
      </c>
      <c r="CA20" t="s">
        <v>568</v>
      </c>
      <c r="CB20" t="s">
        <v>568</v>
      </c>
      <c r="CC20" t="s">
        <v>568</v>
      </c>
      <c r="CD20" t="s">
        <v>568</v>
      </c>
      <c r="CE20" t="s">
        <v>568</v>
      </c>
      <c r="CF20" t="s">
        <v>568</v>
      </c>
      <c r="CG20" t="s">
        <v>568</v>
      </c>
      <c r="CH20" t="s">
        <v>568</v>
      </c>
      <c r="CI20" t="s">
        <v>4702</v>
      </c>
      <c r="CJ20" t="s">
        <v>4662</v>
      </c>
      <c r="CK20" t="s">
        <v>4663</v>
      </c>
      <c r="CL20" t="s">
        <v>4664</v>
      </c>
      <c r="CM20" t="s">
        <v>4724</v>
      </c>
      <c r="CN20" t="s">
        <v>4725</v>
      </c>
      <c r="CO20" t="s">
        <v>4726</v>
      </c>
      <c r="CP20" t="s">
        <v>4727</v>
      </c>
      <c r="CQ20" t="s">
        <v>4728</v>
      </c>
      <c r="CR20" t="s">
        <v>4729</v>
      </c>
      <c r="CS20" t="s">
        <v>4730</v>
      </c>
      <c r="CT20" t="s">
        <v>4731</v>
      </c>
      <c r="CU20" t="s">
        <v>4732</v>
      </c>
      <c r="CV20" t="s">
        <v>4733</v>
      </c>
      <c r="CW20" t="s">
        <v>4734</v>
      </c>
      <c r="CX20" t="s">
        <v>4735</v>
      </c>
      <c r="CY20" t="s">
        <v>4736</v>
      </c>
      <c r="CZ20" t="s">
        <v>4737</v>
      </c>
      <c r="DA20" t="s">
        <v>4738</v>
      </c>
      <c r="DB20" t="s">
        <v>4739</v>
      </c>
      <c r="DC20" t="s">
        <v>4740</v>
      </c>
      <c r="DD20" t="s">
        <v>4741</v>
      </c>
      <c r="DE20" t="s">
        <v>4742</v>
      </c>
      <c r="DF20" t="s">
        <v>4743</v>
      </c>
      <c r="DG20" t="s">
        <v>4744</v>
      </c>
      <c r="DH20" t="s">
        <v>4745</v>
      </c>
      <c r="DI20" t="s">
        <v>4746</v>
      </c>
      <c r="DJ20" t="s">
        <v>4747</v>
      </c>
      <c r="DK20" t="s">
        <v>4748</v>
      </c>
      <c r="DL20" t="s">
        <v>4749</v>
      </c>
      <c r="DM20" t="s">
        <v>4750</v>
      </c>
      <c r="DN20" t="s">
        <v>4751</v>
      </c>
      <c r="DO20" t="s">
        <v>4752</v>
      </c>
      <c r="DP20" t="s">
        <v>4753</v>
      </c>
      <c r="DQ20" t="s">
        <v>4754</v>
      </c>
      <c r="DR20" t="s">
        <v>4755</v>
      </c>
      <c r="DS20" t="s">
        <v>4756</v>
      </c>
      <c r="DT20" t="s">
        <v>4757</v>
      </c>
      <c r="DU20" t="s">
        <v>4758</v>
      </c>
      <c r="DV20" t="s">
        <v>4759</v>
      </c>
      <c r="DW20" t="s">
        <v>4760</v>
      </c>
    </row>
    <row r="21" spans="3:127" x14ac:dyDescent="0.25">
      <c r="D21" t="s">
        <v>278</v>
      </c>
      <c r="E21" t="s">
        <v>4761</v>
      </c>
      <c r="F21" t="s">
        <v>4762</v>
      </c>
      <c r="G21" t="s">
        <v>4763</v>
      </c>
      <c r="H21" t="s">
        <v>4764</v>
      </c>
      <c r="I21" t="s">
        <v>4765</v>
      </c>
      <c r="J21" t="s">
        <v>4766</v>
      </c>
      <c r="K21" t="s">
        <v>4767</v>
      </c>
      <c r="L21" t="s">
        <v>4768</v>
      </c>
      <c r="M21" t="s">
        <v>4769</v>
      </c>
      <c r="N21" t="s">
        <v>4770</v>
      </c>
      <c r="O21" t="s">
        <v>4771</v>
      </c>
      <c r="P21" t="s">
        <v>4772</v>
      </c>
      <c r="Q21" t="s">
        <v>4773</v>
      </c>
      <c r="R21" t="s">
        <v>4774</v>
      </c>
      <c r="S21" t="s">
        <v>4775</v>
      </c>
      <c r="T21" t="s">
        <v>4776</v>
      </c>
      <c r="U21" t="s">
        <v>4777</v>
      </c>
      <c r="V21" t="s">
        <v>4778</v>
      </c>
      <c r="W21" t="s">
        <v>4779</v>
      </c>
      <c r="X21" t="s">
        <v>4780</v>
      </c>
      <c r="Y21" t="s">
        <v>4781</v>
      </c>
      <c r="Z21" t="s">
        <v>4782</v>
      </c>
      <c r="AA21" t="s">
        <v>4783</v>
      </c>
      <c r="AB21" t="s">
        <v>4784</v>
      </c>
      <c r="AC21" t="s">
        <v>4785</v>
      </c>
      <c r="AD21" t="s">
        <v>4786</v>
      </c>
      <c r="AE21" t="s">
        <v>4787</v>
      </c>
      <c r="AF21" t="s">
        <v>4788</v>
      </c>
      <c r="AG21" t="s">
        <v>4789</v>
      </c>
      <c r="AH21" t="s">
        <v>4790</v>
      </c>
      <c r="AI21" t="s">
        <v>4791</v>
      </c>
      <c r="AJ21" t="s">
        <v>4792</v>
      </c>
      <c r="AK21" t="s">
        <v>4793</v>
      </c>
      <c r="AL21" t="s">
        <v>4794</v>
      </c>
      <c r="AM21" t="s">
        <v>4795</v>
      </c>
      <c r="AN21" t="s">
        <v>4796</v>
      </c>
      <c r="AO21" t="s">
        <v>4797</v>
      </c>
      <c r="AP21" t="s">
        <v>4798</v>
      </c>
      <c r="AQ21" t="s">
        <v>4799</v>
      </c>
      <c r="AR21" t="s">
        <v>4800</v>
      </c>
      <c r="AS21" t="s">
        <v>4801</v>
      </c>
      <c r="AT21" t="s">
        <v>4761</v>
      </c>
      <c r="AU21" t="s">
        <v>4762</v>
      </c>
      <c r="AV21" t="s">
        <v>4763</v>
      </c>
      <c r="AW21" t="s">
        <v>4764</v>
      </c>
      <c r="AX21" t="s">
        <v>4802</v>
      </c>
      <c r="AY21" t="s">
        <v>4803</v>
      </c>
      <c r="AZ21" t="s">
        <v>4804</v>
      </c>
      <c r="BA21" t="s">
        <v>4805</v>
      </c>
      <c r="BB21" t="s">
        <v>4806</v>
      </c>
      <c r="BC21" t="s">
        <v>4807</v>
      </c>
      <c r="BD21" t="s">
        <v>4808</v>
      </c>
      <c r="BE21" t="s">
        <v>4809</v>
      </c>
      <c r="BF21" t="s">
        <v>4810</v>
      </c>
      <c r="BG21" t="s">
        <v>4811</v>
      </c>
      <c r="BH21" t="s">
        <v>4812</v>
      </c>
      <c r="BI21" t="s">
        <v>4813</v>
      </c>
      <c r="BJ21" t="s">
        <v>4814</v>
      </c>
      <c r="BK21" t="s">
        <v>4815</v>
      </c>
      <c r="BL21" t="s">
        <v>4816</v>
      </c>
      <c r="BM21" t="s">
        <v>4817</v>
      </c>
      <c r="BN21" t="s">
        <v>4818</v>
      </c>
      <c r="BO21" t="s">
        <v>4819</v>
      </c>
      <c r="BP21" t="s">
        <v>4820</v>
      </c>
      <c r="BQ21" t="s">
        <v>4821</v>
      </c>
      <c r="BR21" t="s">
        <v>4822</v>
      </c>
      <c r="BS21" t="s">
        <v>4823</v>
      </c>
      <c r="BT21" t="s">
        <v>4824</v>
      </c>
      <c r="BU21" t="s">
        <v>4825</v>
      </c>
      <c r="BV21" t="s">
        <v>4826</v>
      </c>
      <c r="BW21" t="s">
        <v>4827</v>
      </c>
      <c r="BX21" t="s">
        <v>4828</v>
      </c>
      <c r="BY21" t="s">
        <v>4829</v>
      </c>
      <c r="BZ21" t="s">
        <v>4830</v>
      </c>
      <c r="CA21" t="s">
        <v>4831</v>
      </c>
      <c r="CB21" t="s">
        <v>4832</v>
      </c>
      <c r="CC21" t="s">
        <v>4833</v>
      </c>
      <c r="CD21" t="s">
        <v>4834</v>
      </c>
      <c r="CE21" t="s">
        <v>4835</v>
      </c>
      <c r="CF21" t="s">
        <v>4836</v>
      </c>
      <c r="CG21" t="s">
        <v>4837</v>
      </c>
      <c r="CH21" t="s">
        <v>4838</v>
      </c>
      <c r="CI21" t="s">
        <v>4761</v>
      </c>
      <c r="CJ21" t="s">
        <v>4839</v>
      </c>
      <c r="CK21" t="s">
        <v>4763</v>
      </c>
      <c r="CL21" t="s">
        <v>4764</v>
      </c>
      <c r="CM21" t="s">
        <v>4802</v>
      </c>
      <c r="CN21" t="s">
        <v>4803</v>
      </c>
      <c r="CO21" t="s">
        <v>4804</v>
      </c>
      <c r="CP21" t="s">
        <v>4840</v>
      </c>
      <c r="CQ21" t="s">
        <v>4806</v>
      </c>
      <c r="CR21" t="s">
        <v>4841</v>
      </c>
      <c r="CS21" t="s">
        <v>4842</v>
      </c>
      <c r="CT21" t="s">
        <v>4809</v>
      </c>
      <c r="CU21" t="s">
        <v>4810</v>
      </c>
      <c r="CV21" t="s">
        <v>4811</v>
      </c>
      <c r="CW21" t="s">
        <v>4812</v>
      </c>
      <c r="CX21" t="s">
        <v>4843</v>
      </c>
      <c r="CY21" t="s">
        <v>4814</v>
      </c>
      <c r="CZ21" t="s">
        <v>4815</v>
      </c>
      <c r="DA21" t="s">
        <v>4844</v>
      </c>
      <c r="DB21" t="s">
        <v>4845</v>
      </c>
      <c r="DC21" t="s">
        <v>4846</v>
      </c>
      <c r="DD21" t="s">
        <v>4847</v>
      </c>
      <c r="DE21" t="s">
        <v>4820</v>
      </c>
      <c r="DF21" t="s">
        <v>4821</v>
      </c>
      <c r="DG21" t="s">
        <v>4822</v>
      </c>
      <c r="DH21" t="s">
        <v>4823</v>
      </c>
      <c r="DI21" t="s">
        <v>4824</v>
      </c>
      <c r="DJ21" t="s">
        <v>4848</v>
      </c>
      <c r="DK21" t="s">
        <v>4849</v>
      </c>
      <c r="DL21" t="s">
        <v>4827</v>
      </c>
      <c r="DM21" t="s">
        <v>4828</v>
      </c>
      <c r="DN21" t="s">
        <v>4850</v>
      </c>
      <c r="DO21" t="s">
        <v>4830</v>
      </c>
      <c r="DP21" t="s">
        <v>4831</v>
      </c>
      <c r="DQ21" t="s">
        <v>4832</v>
      </c>
      <c r="DR21" t="s">
        <v>4851</v>
      </c>
      <c r="DS21" t="s">
        <v>4834</v>
      </c>
      <c r="DT21" t="s">
        <v>4852</v>
      </c>
      <c r="DU21" t="s">
        <v>4853</v>
      </c>
      <c r="DV21" t="s">
        <v>4837</v>
      </c>
      <c r="DW21" t="s">
        <v>4838</v>
      </c>
    </row>
    <row r="22" spans="3:127" x14ac:dyDescent="0.25">
      <c r="D22" t="s">
        <v>333</v>
      </c>
      <c r="E22" t="s">
        <v>568</v>
      </c>
      <c r="F22" t="s">
        <v>568</v>
      </c>
      <c r="G22" t="s">
        <v>568</v>
      </c>
      <c r="H22" t="s">
        <v>568</v>
      </c>
      <c r="I22" t="s">
        <v>568</v>
      </c>
      <c r="J22" t="s">
        <v>568</v>
      </c>
      <c r="K22" t="s">
        <v>568</v>
      </c>
      <c r="L22" t="s">
        <v>568</v>
      </c>
      <c r="M22" t="s">
        <v>568</v>
      </c>
      <c r="N22" t="s">
        <v>568</v>
      </c>
      <c r="O22" t="s">
        <v>568</v>
      </c>
      <c r="P22" t="s">
        <v>568</v>
      </c>
      <c r="Q22" t="s">
        <v>568</v>
      </c>
      <c r="R22" t="s">
        <v>568</v>
      </c>
      <c r="S22" t="s">
        <v>568</v>
      </c>
      <c r="T22" t="s">
        <v>568</v>
      </c>
      <c r="U22" t="s">
        <v>568</v>
      </c>
      <c r="V22" t="s">
        <v>568</v>
      </c>
      <c r="W22" t="s">
        <v>568</v>
      </c>
      <c r="X22" t="s">
        <v>568</v>
      </c>
      <c r="Y22" t="s">
        <v>568</v>
      </c>
      <c r="Z22" t="s">
        <v>568</v>
      </c>
      <c r="AA22" t="s">
        <v>568</v>
      </c>
      <c r="AB22" t="s">
        <v>568</v>
      </c>
      <c r="AC22" t="s">
        <v>568</v>
      </c>
      <c r="AD22" t="s">
        <v>568</v>
      </c>
      <c r="AE22" t="s">
        <v>568</v>
      </c>
      <c r="AF22" t="s">
        <v>568</v>
      </c>
      <c r="AG22" t="s">
        <v>568</v>
      </c>
      <c r="AH22" t="s">
        <v>568</v>
      </c>
      <c r="AI22" t="s">
        <v>568</v>
      </c>
      <c r="AJ22" t="s">
        <v>568</v>
      </c>
      <c r="AK22" t="s">
        <v>568</v>
      </c>
      <c r="AL22" t="s">
        <v>568</v>
      </c>
      <c r="AM22" t="s">
        <v>568</v>
      </c>
      <c r="AN22" t="s">
        <v>568</v>
      </c>
      <c r="AO22" t="s">
        <v>568</v>
      </c>
      <c r="AP22" t="s">
        <v>568</v>
      </c>
      <c r="AQ22" t="s">
        <v>568</v>
      </c>
      <c r="AR22" t="s">
        <v>568</v>
      </c>
      <c r="AS22" t="s">
        <v>568</v>
      </c>
      <c r="AT22" t="s">
        <v>568</v>
      </c>
      <c r="AU22" t="s">
        <v>568</v>
      </c>
      <c r="AV22" t="s">
        <v>568</v>
      </c>
      <c r="AW22" t="s">
        <v>568</v>
      </c>
      <c r="AX22" t="s">
        <v>568</v>
      </c>
      <c r="AY22" t="s">
        <v>568</v>
      </c>
      <c r="AZ22" t="s">
        <v>568</v>
      </c>
      <c r="BA22" t="s">
        <v>568</v>
      </c>
      <c r="BB22" t="s">
        <v>568</v>
      </c>
      <c r="BC22" t="s">
        <v>568</v>
      </c>
      <c r="BD22" t="s">
        <v>568</v>
      </c>
      <c r="BE22" t="s">
        <v>568</v>
      </c>
      <c r="BF22" t="s">
        <v>568</v>
      </c>
      <c r="BG22" t="s">
        <v>568</v>
      </c>
      <c r="BH22" t="s">
        <v>568</v>
      </c>
      <c r="BI22" t="s">
        <v>568</v>
      </c>
      <c r="BJ22" t="s">
        <v>568</v>
      </c>
      <c r="BK22" t="s">
        <v>568</v>
      </c>
      <c r="BL22" t="s">
        <v>568</v>
      </c>
      <c r="BM22" t="s">
        <v>568</v>
      </c>
      <c r="BN22" t="s">
        <v>568</v>
      </c>
      <c r="BO22" t="s">
        <v>568</v>
      </c>
      <c r="BP22" t="s">
        <v>568</v>
      </c>
      <c r="BQ22" t="s">
        <v>568</v>
      </c>
      <c r="BR22" t="s">
        <v>568</v>
      </c>
      <c r="BS22" t="s">
        <v>568</v>
      </c>
      <c r="BT22" t="s">
        <v>568</v>
      </c>
      <c r="BU22" t="s">
        <v>568</v>
      </c>
      <c r="BV22" t="s">
        <v>568</v>
      </c>
      <c r="BW22" t="s">
        <v>568</v>
      </c>
      <c r="BX22" t="s">
        <v>568</v>
      </c>
      <c r="BY22" t="s">
        <v>568</v>
      </c>
      <c r="BZ22" t="s">
        <v>568</v>
      </c>
      <c r="CA22" t="s">
        <v>568</v>
      </c>
      <c r="CB22" t="s">
        <v>568</v>
      </c>
      <c r="CC22" t="s">
        <v>568</v>
      </c>
      <c r="CD22" t="s">
        <v>568</v>
      </c>
      <c r="CE22" t="s">
        <v>568</v>
      </c>
      <c r="CF22" t="s">
        <v>568</v>
      </c>
      <c r="CG22" t="s">
        <v>568</v>
      </c>
      <c r="CH22" t="s">
        <v>568</v>
      </c>
      <c r="CI22" t="s">
        <v>568</v>
      </c>
      <c r="CJ22" t="s">
        <v>568</v>
      </c>
      <c r="CK22" t="s">
        <v>568</v>
      </c>
      <c r="CL22" t="s">
        <v>568</v>
      </c>
      <c r="CM22" t="s">
        <v>568</v>
      </c>
      <c r="CN22" t="s">
        <v>568</v>
      </c>
      <c r="CO22" t="s">
        <v>568</v>
      </c>
      <c r="CP22" t="s">
        <v>568</v>
      </c>
      <c r="CQ22" t="s">
        <v>568</v>
      </c>
      <c r="CR22" t="s">
        <v>568</v>
      </c>
      <c r="CS22" t="s">
        <v>568</v>
      </c>
      <c r="CT22" t="s">
        <v>568</v>
      </c>
      <c r="CU22" t="s">
        <v>568</v>
      </c>
      <c r="CV22" t="s">
        <v>568</v>
      </c>
      <c r="CW22" t="s">
        <v>568</v>
      </c>
      <c r="CX22" t="s">
        <v>568</v>
      </c>
      <c r="CY22" t="s">
        <v>568</v>
      </c>
      <c r="CZ22" t="s">
        <v>568</v>
      </c>
      <c r="DA22" t="s">
        <v>568</v>
      </c>
      <c r="DB22" t="s">
        <v>568</v>
      </c>
      <c r="DC22" t="s">
        <v>568</v>
      </c>
      <c r="DD22" t="s">
        <v>568</v>
      </c>
      <c r="DE22" t="s">
        <v>568</v>
      </c>
      <c r="DF22" t="s">
        <v>568</v>
      </c>
      <c r="DG22" t="s">
        <v>568</v>
      </c>
      <c r="DH22" t="s">
        <v>568</v>
      </c>
      <c r="DI22" t="s">
        <v>568</v>
      </c>
      <c r="DJ22" t="s">
        <v>568</v>
      </c>
      <c r="DK22" t="s">
        <v>568</v>
      </c>
      <c r="DL22" t="s">
        <v>568</v>
      </c>
      <c r="DM22" t="s">
        <v>568</v>
      </c>
      <c r="DN22" t="s">
        <v>568</v>
      </c>
      <c r="DO22" t="s">
        <v>568</v>
      </c>
      <c r="DP22" t="s">
        <v>568</v>
      </c>
      <c r="DQ22" t="s">
        <v>568</v>
      </c>
      <c r="DR22" t="s">
        <v>568</v>
      </c>
      <c r="DS22" t="s">
        <v>568</v>
      </c>
      <c r="DT22" t="s">
        <v>568</v>
      </c>
      <c r="DU22" t="s">
        <v>568</v>
      </c>
      <c r="DV22" t="s">
        <v>568</v>
      </c>
      <c r="DW22" t="s">
        <v>568</v>
      </c>
    </row>
    <row r="23" spans="3:127" x14ac:dyDescent="0.25">
      <c r="D23" t="s">
        <v>388</v>
      </c>
      <c r="E23" t="s">
        <v>568</v>
      </c>
      <c r="F23" t="s">
        <v>568</v>
      </c>
      <c r="G23" t="s">
        <v>568</v>
      </c>
      <c r="H23" t="s">
        <v>568</v>
      </c>
      <c r="I23" t="s">
        <v>568</v>
      </c>
      <c r="J23" t="s">
        <v>568</v>
      </c>
      <c r="K23" t="s">
        <v>568</v>
      </c>
      <c r="L23" t="s">
        <v>568</v>
      </c>
      <c r="M23" t="s">
        <v>568</v>
      </c>
      <c r="N23" t="s">
        <v>568</v>
      </c>
      <c r="O23" t="s">
        <v>568</v>
      </c>
      <c r="P23" t="s">
        <v>568</v>
      </c>
      <c r="Q23" t="s">
        <v>568</v>
      </c>
      <c r="R23" t="s">
        <v>568</v>
      </c>
      <c r="S23" t="s">
        <v>568</v>
      </c>
      <c r="T23" t="s">
        <v>568</v>
      </c>
      <c r="U23" t="s">
        <v>568</v>
      </c>
      <c r="V23" t="s">
        <v>568</v>
      </c>
      <c r="W23" t="s">
        <v>568</v>
      </c>
      <c r="X23" t="s">
        <v>568</v>
      </c>
      <c r="Y23" t="s">
        <v>568</v>
      </c>
      <c r="Z23" t="s">
        <v>568</v>
      </c>
      <c r="AA23" t="s">
        <v>568</v>
      </c>
      <c r="AB23" t="s">
        <v>568</v>
      </c>
      <c r="AC23" t="s">
        <v>568</v>
      </c>
      <c r="AD23" t="s">
        <v>568</v>
      </c>
      <c r="AE23" t="s">
        <v>568</v>
      </c>
      <c r="AF23" t="s">
        <v>568</v>
      </c>
      <c r="AG23" t="s">
        <v>568</v>
      </c>
      <c r="AH23" t="s">
        <v>568</v>
      </c>
      <c r="AI23" t="s">
        <v>568</v>
      </c>
      <c r="AJ23" t="s">
        <v>568</v>
      </c>
      <c r="AK23" t="s">
        <v>568</v>
      </c>
      <c r="AL23" t="s">
        <v>568</v>
      </c>
      <c r="AM23" t="s">
        <v>568</v>
      </c>
      <c r="AN23" t="s">
        <v>568</v>
      </c>
      <c r="AO23" t="s">
        <v>568</v>
      </c>
      <c r="AP23" t="s">
        <v>568</v>
      </c>
      <c r="AQ23" t="s">
        <v>568</v>
      </c>
      <c r="AR23" t="s">
        <v>568</v>
      </c>
      <c r="AS23" t="s">
        <v>568</v>
      </c>
      <c r="AT23" t="s">
        <v>568</v>
      </c>
      <c r="AU23" t="s">
        <v>568</v>
      </c>
      <c r="AV23" t="s">
        <v>568</v>
      </c>
      <c r="AW23" t="s">
        <v>568</v>
      </c>
      <c r="AX23" t="s">
        <v>568</v>
      </c>
      <c r="AY23" t="s">
        <v>568</v>
      </c>
      <c r="AZ23" t="s">
        <v>568</v>
      </c>
      <c r="BA23" t="s">
        <v>568</v>
      </c>
      <c r="BB23" t="s">
        <v>568</v>
      </c>
      <c r="BC23" t="s">
        <v>568</v>
      </c>
      <c r="BD23" t="s">
        <v>568</v>
      </c>
      <c r="BE23" t="s">
        <v>568</v>
      </c>
      <c r="BF23" t="s">
        <v>568</v>
      </c>
      <c r="BG23" t="s">
        <v>568</v>
      </c>
      <c r="BH23" t="s">
        <v>568</v>
      </c>
      <c r="BI23" t="s">
        <v>568</v>
      </c>
      <c r="BJ23" t="s">
        <v>568</v>
      </c>
      <c r="BK23" t="s">
        <v>568</v>
      </c>
      <c r="BL23" t="s">
        <v>568</v>
      </c>
      <c r="BM23" t="s">
        <v>568</v>
      </c>
      <c r="BN23" t="s">
        <v>568</v>
      </c>
      <c r="BO23" t="s">
        <v>568</v>
      </c>
      <c r="BP23" t="s">
        <v>568</v>
      </c>
      <c r="BQ23" t="s">
        <v>568</v>
      </c>
      <c r="BR23" t="s">
        <v>568</v>
      </c>
      <c r="BS23" t="s">
        <v>568</v>
      </c>
      <c r="BT23" t="s">
        <v>568</v>
      </c>
      <c r="BU23" t="s">
        <v>568</v>
      </c>
      <c r="BV23" t="s">
        <v>568</v>
      </c>
      <c r="BW23" t="s">
        <v>568</v>
      </c>
      <c r="BX23" t="s">
        <v>568</v>
      </c>
      <c r="BY23" t="s">
        <v>568</v>
      </c>
      <c r="BZ23" t="s">
        <v>568</v>
      </c>
      <c r="CA23" t="s">
        <v>568</v>
      </c>
      <c r="CB23" t="s">
        <v>568</v>
      </c>
      <c r="CC23" t="s">
        <v>568</v>
      </c>
      <c r="CD23" t="s">
        <v>568</v>
      </c>
      <c r="CE23" t="s">
        <v>568</v>
      </c>
      <c r="CF23" t="s">
        <v>568</v>
      </c>
      <c r="CG23" t="s">
        <v>568</v>
      </c>
      <c r="CH23" t="s">
        <v>568</v>
      </c>
      <c r="CI23" t="s">
        <v>568</v>
      </c>
      <c r="CJ23" t="s">
        <v>568</v>
      </c>
      <c r="CK23" t="s">
        <v>568</v>
      </c>
      <c r="CL23" t="s">
        <v>568</v>
      </c>
      <c r="CM23" t="s">
        <v>568</v>
      </c>
      <c r="CN23" t="s">
        <v>568</v>
      </c>
      <c r="CO23" t="s">
        <v>568</v>
      </c>
      <c r="CP23" t="s">
        <v>568</v>
      </c>
      <c r="CQ23" t="s">
        <v>568</v>
      </c>
      <c r="CR23" t="s">
        <v>568</v>
      </c>
      <c r="CS23" t="s">
        <v>568</v>
      </c>
      <c r="CT23" t="s">
        <v>568</v>
      </c>
      <c r="CU23" t="s">
        <v>568</v>
      </c>
      <c r="CV23" t="s">
        <v>568</v>
      </c>
      <c r="CW23" t="s">
        <v>568</v>
      </c>
      <c r="CX23" t="s">
        <v>568</v>
      </c>
      <c r="CY23" t="s">
        <v>568</v>
      </c>
      <c r="CZ23" t="s">
        <v>568</v>
      </c>
      <c r="DA23" t="s">
        <v>568</v>
      </c>
      <c r="DB23" t="s">
        <v>568</v>
      </c>
      <c r="DC23" t="s">
        <v>568</v>
      </c>
      <c r="DD23" t="s">
        <v>568</v>
      </c>
      <c r="DE23" t="s">
        <v>568</v>
      </c>
      <c r="DF23" t="s">
        <v>568</v>
      </c>
      <c r="DG23" t="s">
        <v>568</v>
      </c>
      <c r="DH23" t="s">
        <v>568</v>
      </c>
      <c r="DI23" t="s">
        <v>568</v>
      </c>
      <c r="DJ23" t="s">
        <v>568</v>
      </c>
      <c r="DK23" t="s">
        <v>568</v>
      </c>
      <c r="DL23" t="s">
        <v>568</v>
      </c>
      <c r="DM23" t="s">
        <v>568</v>
      </c>
      <c r="DN23" t="s">
        <v>568</v>
      </c>
      <c r="DO23" t="s">
        <v>568</v>
      </c>
      <c r="DP23" t="s">
        <v>568</v>
      </c>
      <c r="DQ23" t="s">
        <v>568</v>
      </c>
      <c r="DR23" t="s">
        <v>568</v>
      </c>
      <c r="DS23" t="s">
        <v>568</v>
      </c>
      <c r="DT23" t="s">
        <v>568</v>
      </c>
      <c r="DU23" t="s">
        <v>568</v>
      </c>
      <c r="DV23" t="s">
        <v>568</v>
      </c>
      <c r="DW23" t="s">
        <v>568</v>
      </c>
    </row>
    <row r="24" spans="3:127" x14ac:dyDescent="0.25">
      <c r="D24" t="s">
        <v>3575</v>
      </c>
      <c r="E24" t="s">
        <v>4854</v>
      </c>
      <c r="F24" t="s">
        <v>4855</v>
      </c>
      <c r="G24" t="s">
        <v>4856</v>
      </c>
      <c r="H24" t="s">
        <v>4857</v>
      </c>
      <c r="I24" t="s">
        <v>4858</v>
      </c>
      <c r="J24" t="s">
        <v>4859</v>
      </c>
      <c r="K24" t="s">
        <v>4860</v>
      </c>
      <c r="L24" t="s">
        <v>4861</v>
      </c>
      <c r="M24" t="s">
        <v>4862</v>
      </c>
      <c r="N24" t="s">
        <v>4863</v>
      </c>
      <c r="O24" t="s">
        <v>4864</v>
      </c>
      <c r="P24" t="s">
        <v>4865</v>
      </c>
      <c r="Q24" t="s">
        <v>4866</v>
      </c>
      <c r="R24" t="s">
        <v>4867</v>
      </c>
      <c r="S24" t="s">
        <v>4868</v>
      </c>
      <c r="T24" t="s">
        <v>4869</v>
      </c>
      <c r="U24" t="s">
        <v>4870</v>
      </c>
      <c r="V24" t="s">
        <v>4871</v>
      </c>
      <c r="W24" t="s">
        <v>4872</v>
      </c>
      <c r="X24" t="s">
        <v>4873</v>
      </c>
      <c r="Y24" t="s">
        <v>4874</v>
      </c>
      <c r="Z24" t="s">
        <v>4875</v>
      </c>
      <c r="AA24" t="s">
        <v>4876</v>
      </c>
      <c r="AB24" t="s">
        <v>4877</v>
      </c>
      <c r="AC24" t="s">
        <v>4878</v>
      </c>
      <c r="AD24" t="s">
        <v>4879</v>
      </c>
      <c r="AE24" t="s">
        <v>4880</v>
      </c>
      <c r="AF24" t="s">
        <v>4881</v>
      </c>
      <c r="AG24" t="s">
        <v>4882</v>
      </c>
      <c r="AH24" t="s">
        <v>4883</v>
      </c>
      <c r="AI24" t="s">
        <v>4884</v>
      </c>
      <c r="AJ24" t="s">
        <v>4885</v>
      </c>
      <c r="AK24" t="s">
        <v>4886</v>
      </c>
      <c r="AL24" t="s">
        <v>4887</v>
      </c>
      <c r="AM24" t="s">
        <v>4888</v>
      </c>
      <c r="AN24" t="s">
        <v>4889</v>
      </c>
      <c r="AO24" t="s">
        <v>4890</v>
      </c>
      <c r="AP24" t="s">
        <v>4891</v>
      </c>
      <c r="AQ24" t="s">
        <v>4892</v>
      </c>
      <c r="AR24" t="s">
        <v>4893</v>
      </c>
      <c r="AS24" t="s">
        <v>4894</v>
      </c>
      <c r="AT24" t="s">
        <v>4895</v>
      </c>
      <c r="AU24" t="s">
        <v>4855</v>
      </c>
      <c r="AV24" t="s">
        <v>4896</v>
      </c>
      <c r="AW24" t="s">
        <v>4857</v>
      </c>
      <c r="AX24" t="s">
        <v>4897</v>
      </c>
      <c r="AY24" t="s">
        <v>4898</v>
      </c>
      <c r="AZ24" t="s">
        <v>4899</v>
      </c>
      <c r="BA24" t="s">
        <v>4900</v>
      </c>
      <c r="BB24" t="s">
        <v>4901</v>
      </c>
      <c r="BC24" t="s">
        <v>4902</v>
      </c>
      <c r="BD24" t="s">
        <v>4903</v>
      </c>
      <c r="BE24" t="s">
        <v>4904</v>
      </c>
      <c r="BF24" t="s">
        <v>4905</v>
      </c>
      <c r="BG24" t="s">
        <v>4906</v>
      </c>
      <c r="BH24" t="s">
        <v>4907</v>
      </c>
      <c r="BI24" t="s">
        <v>4908</v>
      </c>
      <c r="BJ24" t="s">
        <v>4909</v>
      </c>
      <c r="BK24" t="s">
        <v>4910</v>
      </c>
      <c r="BL24" t="s">
        <v>4911</v>
      </c>
      <c r="BM24" t="s">
        <v>4912</v>
      </c>
      <c r="BN24" t="s">
        <v>4913</v>
      </c>
      <c r="BO24" t="s">
        <v>4914</v>
      </c>
      <c r="BP24" t="s">
        <v>4915</v>
      </c>
      <c r="BQ24" t="s">
        <v>4916</v>
      </c>
      <c r="BR24" t="s">
        <v>4917</v>
      </c>
      <c r="BS24" t="s">
        <v>4918</v>
      </c>
      <c r="BT24" t="s">
        <v>4919</v>
      </c>
      <c r="BU24" t="s">
        <v>4920</v>
      </c>
      <c r="BV24" t="s">
        <v>4921</v>
      </c>
      <c r="BW24" t="s">
        <v>4922</v>
      </c>
      <c r="BX24" t="s">
        <v>4923</v>
      </c>
      <c r="BY24" t="s">
        <v>4924</v>
      </c>
      <c r="BZ24" t="s">
        <v>4925</v>
      </c>
      <c r="CA24" t="s">
        <v>4926</v>
      </c>
      <c r="CB24" t="s">
        <v>4927</v>
      </c>
      <c r="CC24" t="s">
        <v>4928</v>
      </c>
      <c r="CD24" t="s">
        <v>4929</v>
      </c>
      <c r="CE24" t="s">
        <v>4930</v>
      </c>
      <c r="CF24" t="s">
        <v>4931</v>
      </c>
      <c r="CG24" t="s">
        <v>4932</v>
      </c>
      <c r="CH24" t="s">
        <v>4933</v>
      </c>
      <c r="CI24" t="s">
        <v>4854</v>
      </c>
      <c r="CJ24" t="s">
        <v>4855</v>
      </c>
      <c r="CK24" t="s">
        <v>4856</v>
      </c>
      <c r="CL24" t="s">
        <v>4857</v>
      </c>
      <c r="CM24" t="s">
        <v>4934</v>
      </c>
      <c r="CN24" t="s">
        <v>4935</v>
      </c>
      <c r="CO24" t="s">
        <v>4936</v>
      </c>
      <c r="CP24" t="s">
        <v>4937</v>
      </c>
      <c r="CQ24" t="s">
        <v>4938</v>
      </c>
      <c r="CR24" t="s">
        <v>4939</v>
      </c>
      <c r="CS24" t="s">
        <v>4940</v>
      </c>
      <c r="CT24" t="s">
        <v>4941</v>
      </c>
      <c r="CU24" t="s">
        <v>4942</v>
      </c>
      <c r="CV24" t="s">
        <v>4943</v>
      </c>
      <c r="CW24" t="s">
        <v>4944</v>
      </c>
      <c r="CX24" t="s">
        <v>4945</v>
      </c>
      <c r="CY24" t="s">
        <v>4946</v>
      </c>
      <c r="CZ24" t="s">
        <v>4947</v>
      </c>
      <c r="DA24" t="s">
        <v>4948</v>
      </c>
      <c r="DB24" t="s">
        <v>4949</v>
      </c>
      <c r="DC24" t="s">
        <v>4950</v>
      </c>
      <c r="DD24" t="s">
        <v>4951</v>
      </c>
      <c r="DE24" t="s">
        <v>4952</v>
      </c>
      <c r="DF24" t="s">
        <v>4953</v>
      </c>
      <c r="DG24" t="s">
        <v>4954</v>
      </c>
      <c r="DH24" t="s">
        <v>4955</v>
      </c>
      <c r="DI24" t="s">
        <v>4956</v>
      </c>
      <c r="DJ24" t="s">
        <v>4957</v>
      </c>
      <c r="DK24" t="s">
        <v>4958</v>
      </c>
      <c r="DL24" t="s">
        <v>4959</v>
      </c>
      <c r="DM24" t="s">
        <v>4960</v>
      </c>
      <c r="DN24" t="s">
        <v>4961</v>
      </c>
      <c r="DO24" t="s">
        <v>4962</v>
      </c>
      <c r="DP24" t="s">
        <v>4963</v>
      </c>
      <c r="DQ24" t="s">
        <v>4964</v>
      </c>
      <c r="DR24" t="s">
        <v>4965</v>
      </c>
      <c r="DS24" t="s">
        <v>4966</v>
      </c>
      <c r="DT24" t="s">
        <v>4967</v>
      </c>
      <c r="DU24" t="s">
        <v>4968</v>
      </c>
      <c r="DV24" t="s">
        <v>4969</v>
      </c>
      <c r="DW24" t="s">
        <v>4970</v>
      </c>
    </row>
    <row r="25" spans="3:127" x14ac:dyDescent="0.25">
      <c r="C25" t="s">
        <v>4971</v>
      </c>
      <c r="D25" t="s">
        <v>888</v>
      </c>
      <c r="E25" t="s">
        <v>4972</v>
      </c>
      <c r="F25" t="s">
        <v>4973</v>
      </c>
      <c r="G25" t="s">
        <v>4974</v>
      </c>
      <c r="H25" t="s">
        <v>4975</v>
      </c>
      <c r="I25" t="s">
        <v>4976</v>
      </c>
      <c r="J25" t="s">
        <v>4977</v>
      </c>
      <c r="K25" t="s">
        <v>4978</v>
      </c>
      <c r="L25" t="s">
        <v>4979</v>
      </c>
      <c r="M25" t="s">
        <v>4980</v>
      </c>
      <c r="N25" t="s">
        <v>4981</v>
      </c>
      <c r="O25" t="s">
        <v>4982</v>
      </c>
      <c r="P25" t="s">
        <v>4983</v>
      </c>
      <c r="Q25" t="s">
        <v>4984</v>
      </c>
      <c r="R25" t="s">
        <v>4985</v>
      </c>
      <c r="S25" t="s">
        <v>4986</v>
      </c>
      <c r="T25" t="s">
        <v>4987</v>
      </c>
      <c r="U25" t="s">
        <v>4988</v>
      </c>
      <c r="V25" t="s">
        <v>4989</v>
      </c>
      <c r="W25" t="s">
        <v>4990</v>
      </c>
      <c r="X25" t="s">
        <v>4991</v>
      </c>
      <c r="Y25" t="s">
        <v>4992</v>
      </c>
      <c r="Z25" t="s">
        <v>4993</v>
      </c>
      <c r="AA25" t="s">
        <v>4994</v>
      </c>
      <c r="AB25" t="s">
        <v>4995</v>
      </c>
      <c r="AC25" t="s">
        <v>4996</v>
      </c>
      <c r="AD25" t="s">
        <v>4997</v>
      </c>
      <c r="AE25" t="s">
        <v>4998</v>
      </c>
      <c r="AF25" t="s">
        <v>4999</v>
      </c>
      <c r="AG25" t="s">
        <v>5000</v>
      </c>
      <c r="AH25" t="s">
        <v>5001</v>
      </c>
      <c r="AI25" t="s">
        <v>5002</v>
      </c>
      <c r="AJ25" t="s">
        <v>5003</v>
      </c>
      <c r="AK25" t="s">
        <v>5004</v>
      </c>
      <c r="AL25" t="s">
        <v>5005</v>
      </c>
      <c r="AM25" t="s">
        <v>5006</v>
      </c>
      <c r="AN25" t="s">
        <v>5007</v>
      </c>
      <c r="AO25" t="s">
        <v>5008</v>
      </c>
      <c r="AP25" t="s">
        <v>5009</v>
      </c>
      <c r="AQ25" t="s">
        <v>5010</v>
      </c>
      <c r="AR25" t="s">
        <v>5011</v>
      </c>
      <c r="AS25" t="s">
        <v>5012</v>
      </c>
      <c r="AT25" t="s">
        <v>5013</v>
      </c>
      <c r="AU25" t="s">
        <v>4973</v>
      </c>
      <c r="AV25" t="s">
        <v>4974</v>
      </c>
      <c r="AW25" t="s">
        <v>5014</v>
      </c>
      <c r="AX25" t="s">
        <v>5015</v>
      </c>
      <c r="AY25" t="s">
        <v>5016</v>
      </c>
      <c r="AZ25" t="s">
        <v>5017</v>
      </c>
      <c r="BA25" t="s">
        <v>5018</v>
      </c>
      <c r="BB25" t="s">
        <v>5019</v>
      </c>
      <c r="BC25" t="s">
        <v>5020</v>
      </c>
      <c r="BD25" t="s">
        <v>5021</v>
      </c>
      <c r="BE25" t="s">
        <v>5022</v>
      </c>
      <c r="BF25" t="s">
        <v>5023</v>
      </c>
      <c r="BG25" t="s">
        <v>5024</v>
      </c>
      <c r="BH25" t="s">
        <v>5025</v>
      </c>
      <c r="BI25" t="s">
        <v>5026</v>
      </c>
      <c r="BJ25" t="s">
        <v>5027</v>
      </c>
      <c r="BK25" t="s">
        <v>5028</v>
      </c>
      <c r="BL25" t="s">
        <v>5029</v>
      </c>
      <c r="BM25" t="s">
        <v>5030</v>
      </c>
      <c r="BN25" t="s">
        <v>5031</v>
      </c>
      <c r="BO25" t="s">
        <v>5032</v>
      </c>
      <c r="BP25" t="s">
        <v>5033</v>
      </c>
      <c r="BQ25" t="s">
        <v>5034</v>
      </c>
      <c r="BR25" t="s">
        <v>5035</v>
      </c>
      <c r="BS25" t="s">
        <v>5036</v>
      </c>
      <c r="BT25" t="s">
        <v>5037</v>
      </c>
      <c r="BU25" t="s">
        <v>5038</v>
      </c>
      <c r="BV25" t="s">
        <v>5039</v>
      </c>
      <c r="BW25" t="s">
        <v>5040</v>
      </c>
      <c r="BX25" t="s">
        <v>5041</v>
      </c>
      <c r="BY25" t="s">
        <v>5042</v>
      </c>
      <c r="BZ25" t="s">
        <v>5043</v>
      </c>
      <c r="CA25" t="s">
        <v>5044</v>
      </c>
      <c r="CB25" t="s">
        <v>5045</v>
      </c>
      <c r="CC25" t="s">
        <v>5046</v>
      </c>
      <c r="CD25" t="s">
        <v>5047</v>
      </c>
      <c r="CE25" t="s">
        <v>5048</v>
      </c>
      <c r="CF25" t="s">
        <v>5049</v>
      </c>
      <c r="CG25" t="s">
        <v>5050</v>
      </c>
      <c r="CH25" t="s">
        <v>5051</v>
      </c>
      <c r="CI25" t="s">
        <v>5052</v>
      </c>
      <c r="CJ25" t="s">
        <v>5053</v>
      </c>
      <c r="CK25" t="s">
        <v>5054</v>
      </c>
      <c r="CL25" t="s">
        <v>5055</v>
      </c>
      <c r="CM25" t="s">
        <v>5056</v>
      </c>
      <c r="CN25" t="s">
        <v>5057</v>
      </c>
      <c r="CO25" t="s">
        <v>5017</v>
      </c>
      <c r="CP25" t="s">
        <v>5058</v>
      </c>
      <c r="CQ25" t="s">
        <v>5019</v>
      </c>
      <c r="CR25" t="s">
        <v>5059</v>
      </c>
      <c r="CS25" t="s">
        <v>5060</v>
      </c>
      <c r="CT25" t="s">
        <v>5061</v>
      </c>
      <c r="CU25" t="s">
        <v>5062</v>
      </c>
      <c r="CV25" t="s">
        <v>5063</v>
      </c>
      <c r="CW25" t="s">
        <v>5064</v>
      </c>
      <c r="CX25" t="s">
        <v>5065</v>
      </c>
      <c r="CY25" t="s">
        <v>5066</v>
      </c>
      <c r="CZ25" t="s">
        <v>5067</v>
      </c>
      <c r="DA25" t="s">
        <v>5068</v>
      </c>
      <c r="DB25" t="s">
        <v>5069</v>
      </c>
      <c r="DC25" t="s">
        <v>5070</v>
      </c>
      <c r="DD25" t="s">
        <v>5071</v>
      </c>
      <c r="DE25" t="s">
        <v>5072</v>
      </c>
      <c r="DF25" t="s">
        <v>5073</v>
      </c>
      <c r="DG25" t="s">
        <v>5074</v>
      </c>
      <c r="DH25" t="s">
        <v>5075</v>
      </c>
      <c r="DI25" t="s">
        <v>5076</v>
      </c>
      <c r="DJ25" t="s">
        <v>5077</v>
      </c>
      <c r="DK25" t="s">
        <v>5078</v>
      </c>
      <c r="DL25" t="s">
        <v>5040</v>
      </c>
      <c r="DM25" t="s">
        <v>5079</v>
      </c>
      <c r="DN25" t="s">
        <v>5080</v>
      </c>
      <c r="DO25" t="s">
        <v>5043</v>
      </c>
      <c r="DP25" t="s">
        <v>5081</v>
      </c>
      <c r="DQ25" t="s">
        <v>5082</v>
      </c>
      <c r="DR25" t="s">
        <v>5083</v>
      </c>
      <c r="DS25" t="s">
        <v>5084</v>
      </c>
      <c r="DT25" t="s">
        <v>5085</v>
      </c>
      <c r="DU25" t="s">
        <v>5086</v>
      </c>
      <c r="DV25" t="s">
        <v>5087</v>
      </c>
      <c r="DW25" t="s">
        <v>5088</v>
      </c>
    </row>
    <row r="26" spans="3:127" x14ac:dyDescent="0.25">
      <c r="D26" t="s">
        <v>2457</v>
      </c>
      <c r="E26" t="s">
        <v>5089</v>
      </c>
      <c r="F26" t="s">
        <v>5090</v>
      </c>
      <c r="G26" t="s">
        <v>5091</v>
      </c>
      <c r="H26" t="s">
        <v>5092</v>
      </c>
      <c r="I26" t="s">
        <v>5093</v>
      </c>
      <c r="J26" t="s">
        <v>5094</v>
      </c>
      <c r="K26" t="s">
        <v>5095</v>
      </c>
      <c r="L26" t="s">
        <v>5096</v>
      </c>
      <c r="M26" t="s">
        <v>5097</v>
      </c>
      <c r="N26" t="s">
        <v>5098</v>
      </c>
      <c r="O26" t="s">
        <v>5099</v>
      </c>
      <c r="P26" t="s">
        <v>5100</v>
      </c>
      <c r="Q26" t="s">
        <v>5101</v>
      </c>
      <c r="R26" t="s">
        <v>5102</v>
      </c>
      <c r="S26" t="s">
        <v>5103</v>
      </c>
      <c r="T26" t="s">
        <v>5104</v>
      </c>
      <c r="U26" t="s">
        <v>5105</v>
      </c>
      <c r="V26" t="s">
        <v>5106</v>
      </c>
      <c r="W26" t="s">
        <v>5107</v>
      </c>
      <c r="X26" t="s">
        <v>5108</v>
      </c>
      <c r="Y26" t="s">
        <v>5109</v>
      </c>
      <c r="Z26" t="s">
        <v>5110</v>
      </c>
      <c r="AA26" t="s">
        <v>5111</v>
      </c>
      <c r="AB26" t="s">
        <v>5112</v>
      </c>
      <c r="AC26" t="s">
        <v>5113</v>
      </c>
      <c r="AD26" t="s">
        <v>5114</v>
      </c>
      <c r="AE26" t="s">
        <v>5115</v>
      </c>
      <c r="AF26" t="s">
        <v>5116</v>
      </c>
      <c r="AG26" t="s">
        <v>5117</v>
      </c>
      <c r="AH26" t="s">
        <v>5118</v>
      </c>
      <c r="AI26" t="s">
        <v>5119</v>
      </c>
      <c r="AJ26" t="s">
        <v>5120</v>
      </c>
      <c r="AK26" t="s">
        <v>5121</v>
      </c>
      <c r="AL26" t="s">
        <v>5122</v>
      </c>
      <c r="AM26" t="s">
        <v>5123</v>
      </c>
      <c r="AN26" t="s">
        <v>5124</v>
      </c>
      <c r="AO26" t="s">
        <v>5125</v>
      </c>
      <c r="AP26" t="s">
        <v>5126</v>
      </c>
      <c r="AQ26" t="s">
        <v>5127</v>
      </c>
      <c r="AR26" t="s">
        <v>5128</v>
      </c>
      <c r="AS26" t="s">
        <v>5129</v>
      </c>
      <c r="AT26" t="s">
        <v>5089</v>
      </c>
      <c r="AU26" t="s">
        <v>5090</v>
      </c>
      <c r="AV26" t="s">
        <v>5091</v>
      </c>
      <c r="AW26" t="s">
        <v>5092</v>
      </c>
      <c r="AX26" t="s">
        <v>5130</v>
      </c>
      <c r="AY26" t="s">
        <v>5131</v>
      </c>
      <c r="AZ26" t="s">
        <v>5132</v>
      </c>
      <c r="BA26" t="s">
        <v>5133</v>
      </c>
      <c r="BB26" t="s">
        <v>5134</v>
      </c>
      <c r="BC26" t="s">
        <v>5135</v>
      </c>
      <c r="BD26" t="s">
        <v>5136</v>
      </c>
      <c r="BE26" t="s">
        <v>5137</v>
      </c>
      <c r="BF26" t="s">
        <v>5138</v>
      </c>
      <c r="BG26" t="s">
        <v>5139</v>
      </c>
      <c r="BH26" t="s">
        <v>5140</v>
      </c>
      <c r="BI26" t="s">
        <v>5141</v>
      </c>
      <c r="BJ26" t="s">
        <v>5142</v>
      </c>
      <c r="BK26" t="s">
        <v>5143</v>
      </c>
      <c r="BL26" t="s">
        <v>5144</v>
      </c>
      <c r="BM26" t="s">
        <v>5145</v>
      </c>
      <c r="BN26" t="s">
        <v>5146</v>
      </c>
      <c r="BO26" t="s">
        <v>5147</v>
      </c>
      <c r="BP26" t="s">
        <v>5148</v>
      </c>
      <c r="BQ26" t="s">
        <v>5149</v>
      </c>
      <c r="BR26" t="s">
        <v>5150</v>
      </c>
      <c r="BS26" t="s">
        <v>5151</v>
      </c>
      <c r="BT26" t="s">
        <v>5152</v>
      </c>
      <c r="BU26" t="s">
        <v>5153</v>
      </c>
      <c r="BV26" t="s">
        <v>5154</v>
      </c>
      <c r="BW26" t="s">
        <v>5155</v>
      </c>
      <c r="BX26" t="s">
        <v>5156</v>
      </c>
      <c r="BY26" t="s">
        <v>5157</v>
      </c>
      <c r="BZ26" t="s">
        <v>5158</v>
      </c>
      <c r="CA26" t="s">
        <v>5159</v>
      </c>
      <c r="CB26" t="s">
        <v>5160</v>
      </c>
      <c r="CC26" t="s">
        <v>5161</v>
      </c>
      <c r="CD26" t="s">
        <v>5162</v>
      </c>
      <c r="CE26" t="s">
        <v>5163</v>
      </c>
      <c r="CF26" t="s">
        <v>5164</v>
      </c>
      <c r="CG26" t="s">
        <v>5165</v>
      </c>
      <c r="CH26" t="s">
        <v>5166</v>
      </c>
      <c r="CI26" t="s">
        <v>5089</v>
      </c>
      <c r="CJ26" t="s">
        <v>5090</v>
      </c>
      <c r="CK26" t="s">
        <v>5091</v>
      </c>
      <c r="CL26" t="s">
        <v>5092</v>
      </c>
      <c r="CM26" t="s">
        <v>5130</v>
      </c>
      <c r="CN26" t="s">
        <v>5131</v>
      </c>
      <c r="CO26" t="s">
        <v>5132</v>
      </c>
      <c r="CP26" t="s">
        <v>5133</v>
      </c>
      <c r="CQ26" t="s">
        <v>5134</v>
      </c>
      <c r="CR26" t="s">
        <v>5135</v>
      </c>
      <c r="CS26" t="s">
        <v>5136</v>
      </c>
      <c r="CT26" t="s">
        <v>5137</v>
      </c>
      <c r="CU26" t="s">
        <v>5138</v>
      </c>
      <c r="CV26" t="s">
        <v>5139</v>
      </c>
      <c r="CW26" t="s">
        <v>5140</v>
      </c>
      <c r="CX26" t="s">
        <v>5141</v>
      </c>
      <c r="CY26" t="s">
        <v>5142</v>
      </c>
      <c r="CZ26" t="s">
        <v>5143</v>
      </c>
      <c r="DA26" t="s">
        <v>5144</v>
      </c>
      <c r="DB26" t="s">
        <v>5145</v>
      </c>
      <c r="DC26" t="s">
        <v>5146</v>
      </c>
      <c r="DD26" t="s">
        <v>5147</v>
      </c>
      <c r="DE26" t="s">
        <v>5148</v>
      </c>
      <c r="DF26" t="s">
        <v>5149</v>
      </c>
      <c r="DG26" t="s">
        <v>5150</v>
      </c>
      <c r="DH26" t="s">
        <v>5151</v>
      </c>
      <c r="DI26" t="s">
        <v>5152</v>
      </c>
      <c r="DJ26" t="s">
        <v>5153</v>
      </c>
      <c r="DK26" t="s">
        <v>5154</v>
      </c>
      <c r="DL26" t="s">
        <v>5155</v>
      </c>
      <c r="DM26" t="s">
        <v>5156</v>
      </c>
      <c r="DN26" t="s">
        <v>5157</v>
      </c>
      <c r="DO26" t="s">
        <v>5158</v>
      </c>
      <c r="DP26" t="s">
        <v>5159</v>
      </c>
      <c r="DQ26" t="s">
        <v>5160</v>
      </c>
      <c r="DR26" t="s">
        <v>5161</v>
      </c>
      <c r="DS26" t="s">
        <v>5162</v>
      </c>
      <c r="DT26" t="s">
        <v>5163</v>
      </c>
      <c r="DU26" t="s">
        <v>5164</v>
      </c>
      <c r="DV26" t="s">
        <v>5165</v>
      </c>
      <c r="DW26" t="s">
        <v>5166</v>
      </c>
    </row>
    <row r="27" spans="3:127" x14ac:dyDescent="0.25">
      <c r="D27" t="s">
        <v>2601</v>
      </c>
      <c r="AT27" t="s">
        <v>568</v>
      </c>
      <c r="AU27" t="s">
        <v>568</v>
      </c>
      <c r="AV27" t="s">
        <v>568</v>
      </c>
      <c r="AW27" t="s">
        <v>568</v>
      </c>
      <c r="AX27" t="s">
        <v>5167</v>
      </c>
      <c r="AY27" t="s">
        <v>5168</v>
      </c>
      <c r="AZ27" t="s">
        <v>5169</v>
      </c>
      <c r="BA27" t="s">
        <v>5170</v>
      </c>
      <c r="BB27" t="s">
        <v>5171</v>
      </c>
      <c r="BC27" t="s">
        <v>5172</v>
      </c>
      <c r="BD27" t="s">
        <v>5173</v>
      </c>
      <c r="BE27" t="s">
        <v>5174</v>
      </c>
      <c r="BF27" t="s">
        <v>5175</v>
      </c>
      <c r="BG27" t="s">
        <v>5176</v>
      </c>
      <c r="BH27" t="s">
        <v>5177</v>
      </c>
      <c r="BI27" t="s">
        <v>5178</v>
      </c>
      <c r="BJ27" t="s">
        <v>5179</v>
      </c>
      <c r="BK27" t="s">
        <v>5180</v>
      </c>
      <c r="BL27" t="s">
        <v>5181</v>
      </c>
      <c r="BM27" t="s">
        <v>5182</v>
      </c>
      <c r="BN27" t="s">
        <v>5183</v>
      </c>
      <c r="BO27" t="s">
        <v>5184</v>
      </c>
      <c r="BP27" t="s">
        <v>5185</v>
      </c>
      <c r="BQ27" t="s">
        <v>5186</v>
      </c>
      <c r="BR27" t="s">
        <v>5187</v>
      </c>
      <c r="BS27" t="s">
        <v>5188</v>
      </c>
      <c r="BT27" t="s">
        <v>5189</v>
      </c>
      <c r="BU27" t="s">
        <v>5190</v>
      </c>
      <c r="BV27" t="s">
        <v>5191</v>
      </c>
      <c r="BW27" t="s">
        <v>5192</v>
      </c>
      <c r="BX27" t="s">
        <v>5193</v>
      </c>
      <c r="BY27" t="s">
        <v>5194</v>
      </c>
      <c r="BZ27" t="s">
        <v>5195</v>
      </c>
      <c r="CA27" t="s">
        <v>5196</v>
      </c>
      <c r="CB27" t="s">
        <v>5197</v>
      </c>
      <c r="CC27" t="s">
        <v>5198</v>
      </c>
      <c r="CD27" t="s">
        <v>5199</v>
      </c>
      <c r="CE27" t="s">
        <v>5200</v>
      </c>
      <c r="CF27" t="s">
        <v>5201</v>
      </c>
      <c r="CG27" t="s">
        <v>5202</v>
      </c>
      <c r="CH27" t="s">
        <v>5203</v>
      </c>
      <c r="CI27" t="s">
        <v>568</v>
      </c>
      <c r="CJ27" t="s">
        <v>568</v>
      </c>
      <c r="CK27" t="s">
        <v>568</v>
      </c>
      <c r="CL27" t="s">
        <v>568</v>
      </c>
      <c r="CM27" t="s">
        <v>5204</v>
      </c>
      <c r="CN27" t="s">
        <v>5205</v>
      </c>
      <c r="CO27" t="s">
        <v>5206</v>
      </c>
      <c r="CP27" t="s">
        <v>5207</v>
      </c>
      <c r="CQ27" t="s">
        <v>5208</v>
      </c>
      <c r="CR27" t="s">
        <v>5209</v>
      </c>
      <c r="CS27" t="s">
        <v>5210</v>
      </c>
      <c r="CT27" t="s">
        <v>5211</v>
      </c>
      <c r="CU27" t="s">
        <v>5212</v>
      </c>
      <c r="CV27" t="s">
        <v>5213</v>
      </c>
      <c r="CW27" t="s">
        <v>5214</v>
      </c>
      <c r="CX27" t="s">
        <v>5215</v>
      </c>
      <c r="CY27" t="s">
        <v>5216</v>
      </c>
      <c r="CZ27" t="s">
        <v>5217</v>
      </c>
      <c r="DA27" t="s">
        <v>5218</v>
      </c>
      <c r="DB27" t="s">
        <v>5219</v>
      </c>
      <c r="DC27" t="s">
        <v>5220</v>
      </c>
      <c r="DD27" t="s">
        <v>5221</v>
      </c>
      <c r="DE27" t="s">
        <v>5222</v>
      </c>
      <c r="DF27" t="s">
        <v>5223</v>
      </c>
      <c r="DG27" t="s">
        <v>5224</v>
      </c>
      <c r="DH27" t="s">
        <v>5225</v>
      </c>
      <c r="DI27" t="s">
        <v>5226</v>
      </c>
      <c r="DJ27" t="s">
        <v>5227</v>
      </c>
      <c r="DK27" t="s">
        <v>5228</v>
      </c>
      <c r="DL27" t="s">
        <v>5229</v>
      </c>
      <c r="DM27" t="s">
        <v>5230</v>
      </c>
      <c r="DN27" t="s">
        <v>5231</v>
      </c>
      <c r="DO27" t="s">
        <v>5232</v>
      </c>
      <c r="DP27" t="s">
        <v>5233</v>
      </c>
      <c r="DQ27" t="s">
        <v>5234</v>
      </c>
      <c r="DR27" t="s">
        <v>5235</v>
      </c>
      <c r="DS27" t="s">
        <v>5236</v>
      </c>
      <c r="DT27" t="s">
        <v>5237</v>
      </c>
      <c r="DU27" t="s">
        <v>5238</v>
      </c>
      <c r="DV27" t="s">
        <v>5239</v>
      </c>
      <c r="DW27" t="s">
        <v>5240</v>
      </c>
    </row>
    <row r="28" spans="3:127" x14ac:dyDescent="0.25">
      <c r="D28" t="s">
        <v>2725</v>
      </c>
      <c r="E28" t="s">
        <v>5241</v>
      </c>
      <c r="F28" t="s">
        <v>5242</v>
      </c>
      <c r="G28" t="s">
        <v>5243</v>
      </c>
      <c r="H28" t="s">
        <v>5244</v>
      </c>
      <c r="I28" t="s">
        <v>5245</v>
      </c>
      <c r="J28" t="s">
        <v>5246</v>
      </c>
      <c r="K28" t="s">
        <v>5247</v>
      </c>
      <c r="L28" t="s">
        <v>5248</v>
      </c>
      <c r="M28" t="s">
        <v>5249</v>
      </c>
      <c r="N28" t="s">
        <v>5250</v>
      </c>
      <c r="O28" t="s">
        <v>5251</v>
      </c>
      <c r="P28" t="s">
        <v>5252</v>
      </c>
      <c r="Q28" t="s">
        <v>5253</v>
      </c>
      <c r="R28" t="s">
        <v>5254</v>
      </c>
      <c r="S28" t="s">
        <v>5255</v>
      </c>
      <c r="T28" t="s">
        <v>5256</v>
      </c>
      <c r="U28" t="s">
        <v>5257</v>
      </c>
      <c r="V28" t="s">
        <v>5258</v>
      </c>
      <c r="W28" t="s">
        <v>5259</v>
      </c>
      <c r="X28" t="s">
        <v>5260</v>
      </c>
      <c r="Y28" t="s">
        <v>5261</v>
      </c>
      <c r="Z28" t="s">
        <v>5262</v>
      </c>
      <c r="AA28" t="s">
        <v>5263</v>
      </c>
      <c r="AB28" t="s">
        <v>5264</v>
      </c>
      <c r="AC28" t="s">
        <v>5265</v>
      </c>
      <c r="AD28" t="s">
        <v>5266</v>
      </c>
      <c r="AE28" t="s">
        <v>5267</v>
      </c>
      <c r="AF28" t="s">
        <v>5268</v>
      </c>
      <c r="AG28" t="s">
        <v>5269</v>
      </c>
      <c r="AH28" t="s">
        <v>5270</v>
      </c>
      <c r="AI28" t="s">
        <v>5271</v>
      </c>
      <c r="AJ28" t="s">
        <v>5272</v>
      </c>
      <c r="AK28" t="s">
        <v>5273</v>
      </c>
      <c r="AL28" t="s">
        <v>5274</v>
      </c>
      <c r="AM28" t="s">
        <v>5275</v>
      </c>
      <c r="AN28" t="s">
        <v>5276</v>
      </c>
      <c r="AO28" t="s">
        <v>5277</v>
      </c>
      <c r="AP28" t="s">
        <v>5278</v>
      </c>
      <c r="AQ28" t="s">
        <v>5279</v>
      </c>
      <c r="AR28" t="s">
        <v>5280</v>
      </c>
      <c r="AS28" t="s">
        <v>5281</v>
      </c>
      <c r="AT28" t="s">
        <v>5282</v>
      </c>
      <c r="AU28" t="s">
        <v>5242</v>
      </c>
      <c r="AV28" t="s">
        <v>5283</v>
      </c>
      <c r="AW28" t="s">
        <v>5244</v>
      </c>
      <c r="AX28" t="s">
        <v>5284</v>
      </c>
      <c r="AY28" t="s">
        <v>5285</v>
      </c>
      <c r="AZ28" t="s">
        <v>5286</v>
      </c>
      <c r="BA28" t="s">
        <v>5287</v>
      </c>
      <c r="BB28" t="s">
        <v>5288</v>
      </c>
      <c r="BC28" t="s">
        <v>5289</v>
      </c>
      <c r="BD28" t="s">
        <v>5290</v>
      </c>
      <c r="BE28" t="s">
        <v>5291</v>
      </c>
      <c r="BF28" t="s">
        <v>5292</v>
      </c>
      <c r="BG28" t="s">
        <v>5293</v>
      </c>
      <c r="BH28" t="s">
        <v>5294</v>
      </c>
      <c r="BI28" t="s">
        <v>5295</v>
      </c>
      <c r="BJ28" t="s">
        <v>5296</v>
      </c>
      <c r="BK28" t="s">
        <v>5297</v>
      </c>
      <c r="BL28" t="s">
        <v>5298</v>
      </c>
      <c r="BM28" t="s">
        <v>5299</v>
      </c>
      <c r="BN28" t="s">
        <v>5300</v>
      </c>
      <c r="BO28" t="s">
        <v>5301</v>
      </c>
      <c r="BP28" t="s">
        <v>5302</v>
      </c>
      <c r="BQ28" t="s">
        <v>5303</v>
      </c>
      <c r="BR28" t="s">
        <v>5304</v>
      </c>
      <c r="BS28" t="s">
        <v>5305</v>
      </c>
      <c r="BT28" t="s">
        <v>5306</v>
      </c>
      <c r="BU28" t="s">
        <v>5307</v>
      </c>
      <c r="BV28" t="s">
        <v>5308</v>
      </c>
      <c r="BW28" t="s">
        <v>5309</v>
      </c>
      <c r="BX28" t="s">
        <v>5310</v>
      </c>
      <c r="BY28" t="s">
        <v>5311</v>
      </c>
      <c r="BZ28" t="s">
        <v>5312</v>
      </c>
      <c r="CA28" t="s">
        <v>5313</v>
      </c>
      <c r="CB28" t="s">
        <v>5314</v>
      </c>
      <c r="CC28" t="s">
        <v>5315</v>
      </c>
      <c r="CD28" t="s">
        <v>5316</v>
      </c>
      <c r="CE28" t="s">
        <v>5317</v>
      </c>
      <c r="CF28" t="s">
        <v>5318</v>
      </c>
      <c r="CG28" t="s">
        <v>5319</v>
      </c>
      <c r="CH28" t="s">
        <v>5320</v>
      </c>
      <c r="CI28" t="s">
        <v>5321</v>
      </c>
      <c r="CJ28" t="s">
        <v>5242</v>
      </c>
      <c r="CK28" t="s">
        <v>5243</v>
      </c>
      <c r="CL28" t="s">
        <v>5244</v>
      </c>
      <c r="CM28" t="s">
        <v>5322</v>
      </c>
      <c r="CN28" t="s">
        <v>5323</v>
      </c>
      <c r="CO28" t="s">
        <v>5324</v>
      </c>
      <c r="CP28" t="s">
        <v>5325</v>
      </c>
      <c r="CQ28" t="s">
        <v>5326</v>
      </c>
      <c r="CR28" t="s">
        <v>5327</v>
      </c>
      <c r="CS28" t="s">
        <v>5328</v>
      </c>
      <c r="CT28" t="s">
        <v>5329</v>
      </c>
      <c r="CU28" t="s">
        <v>5330</v>
      </c>
      <c r="CV28" t="s">
        <v>5331</v>
      </c>
      <c r="CW28" t="s">
        <v>5332</v>
      </c>
      <c r="CX28" t="s">
        <v>5333</v>
      </c>
      <c r="CY28" t="s">
        <v>5334</v>
      </c>
      <c r="CZ28" t="s">
        <v>5335</v>
      </c>
      <c r="DA28" t="s">
        <v>5336</v>
      </c>
      <c r="DB28" t="s">
        <v>5337</v>
      </c>
      <c r="DC28" t="s">
        <v>5338</v>
      </c>
      <c r="DD28" t="s">
        <v>5339</v>
      </c>
      <c r="DE28" t="s">
        <v>5340</v>
      </c>
      <c r="DF28" t="s">
        <v>5341</v>
      </c>
      <c r="DG28" t="s">
        <v>5342</v>
      </c>
      <c r="DH28" t="s">
        <v>5343</v>
      </c>
      <c r="DI28" t="s">
        <v>5344</v>
      </c>
      <c r="DJ28" t="s">
        <v>5345</v>
      </c>
      <c r="DK28" t="s">
        <v>5346</v>
      </c>
      <c r="DL28" t="s">
        <v>5347</v>
      </c>
      <c r="DM28" t="s">
        <v>5348</v>
      </c>
      <c r="DN28" t="s">
        <v>5349</v>
      </c>
      <c r="DO28" t="s">
        <v>5350</v>
      </c>
      <c r="DP28" t="s">
        <v>5351</v>
      </c>
      <c r="DQ28" t="s">
        <v>5352</v>
      </c>
      <c r="DR28" t="s">
        <v>5353</v>
      </c>
      <c r="DS28" t="s">
        <v>5354</v>
      </c>
      <c r="DT28" t="s">
        <v>5355</v>
      </c>
      <c r="DU28" t="s">
        <v>5356</v>
      </c>
      <c r="DV28" t="s">
        <v>5357</v>
      </c>
      <c r="DW28" t="s">
        <v>5358</v>
      </c>
    </row>
    <row r="29" spans="3:127" x14ac:dyDescent="0.25">
      <c r="D29" t="s">
        <v>2848</v>
      </c>
      <c r="E29" t="s">
        <v>5359</v>
      </c>
      <c r="F29" t="s">
        <v>5360</v>
      </c>
      <c r="G29" t="s">
        <v>5361</v>
      </c>
      <c r="H29" t="s">
        <v>5362</v>
      </c>
      <c r="I29" t="s">
        <v>5363</v>
      </c>
      <c r="J29" t="s">
        <v>5364</v>
      </c>
      <c r="K29" t="s">
        <v>5365</v>
      </c>
      <c r="L29" t="s">
        <v>5366</v>
      </c>
      <c r="M29" t="s">
        <v>5367</v>
      </c>
      <c r="N29" t="s">
        <v>5368</v>
      </c>
      <c r="O29" t="s">
        <v>5369</v>
      </c>
      <c r="P29" t="s">
        <v>5370</v>
      </c>
      <c r="Q29" t="s">
        <v>5371</v>
      </c>
      <c r="R29" t="s">
        <v>5372</v>
      </c>
      <c r="S29" t="s">
        <v>5373</v>
      </c>
      <c r="T29" t="s">
        <v>5374</v>
      </c>
      <c r="U29" t="s">
        <v>5375</v>
      </c>
      <c r="V29" t="s">
        <v>5376</v>
      </c>
      <c r="W29" t="s">
        <v>5377</v>
      </c>
      <c r="X29" t="s">
        <v>5378</v>
      </c>
      <c r="Y29" t="s">
        <v>5379</v>
      </c>
      <c r="Z29" t="s">
        <v>5380</v>
      </c>
      <c r="AA29" t="s">
        <v>5381</v>
      </c>
      <c r="AB29" t="s">
        <v>5382</v>
      </c>
      <c r="AC29" t="s">
        <v>5383</v>
      </c>
      <c r="AD29" t="s">
        <v>5384</v>
      </c>
      <c r="AE29" t="s">
        <v>5385</v>
      </c>
      <c r="AF29" t="s">
        <v>5386</v>
      </c>
      <c r="AG29" t="s">
        <v>5387</v>
      </c>
      <c r="AH29" t="s">
        <v>5388</v>
      </c>
      <c r="AI29" t="s">
        <v>5389</v>
      </c>
      <c r="AJ29" t="s">
        <v>5390</v>
      </c>
      <c r="AK29" t="s">
        <v>5391</v>
      </c>
      <c r="AL29" t="s">
        <v>5392</v>
      </c>
      <c r="AM29" t="s">
        <v>5393</v>
      </c>
      <c r="AN29" t="s">
        <v>5394</v>
      </c>
      <c r="AO29" t="s">
        <v>5395</v>
      </c>
      <c r="AP29" t="s">
        <v>5396</v>
      </c>
      <c r="AQ29" t="s">
        <v>5397</v>
      </c>
      <c r="AR29" t="s">
        <v>5398</v>
      </c>
      <c r="AS29" t="s">
        <v>5399</v>
      </c>
      <c r="AT29" t="s">
        <v>5359</v>
      </c>
      <c r="AU29" t="s">
        <v>5360</v>
      </c>
      <c r="AV29" t="s">
        <v>5361</v>
      </c>
      <c r="AW29" t="s">
        <v>5362</v>
      </c>
      <c r="AX29" t="s">
        <v>5400</v>
      </c>
      <c r="AY29" t="s">
        <v>5401</v>
      </c>
      <c r="AZ29" t="s">
        <v>5402</v>
      </c>
      <c r="BA29" t="s">
        <v>5403</v>
      </c>
      <c r="BB29" t="s">
        <v>5404</v>
      </c>
      <c r="BC29" t="s">
        <v>5405</v>
      </c>
      <c r="BD29" t="s">
        <v>5406</v>
      </c>
      <c r="BE29" t="s">
        <v>5407</v>
      </c>
      <c r="BF29" t="s">
        <v>5408</v>
      </c>
      <c r="BG29" t="s">
        <v>5409</v>
      </c>
      <c r="BH29" t="s">
        <v>5410</v>
      </c>
      <c r="BI29" t="s">
        <v>5411</v>
      </c>
      <c r="BJ29" t="s">
        <v>5412</v>
      </c>
      <c r="BK29" t="s">
        <v>5413</v>
      </c>
      <c r="BL29" t="s">
        <v>5414</v>
      </c>
      <c r="BM29" t="s">
        <v>5415</v>
      </c>
      <c r="BN29" t="s">
        <v>5416</v>
      </c>
      <c r="BO29" t="s">
        <v>5417</v>
      </c>
      <c r="BP29" t="s">
        <v>5418</v>
      </c>
      <c r="BQ29" t="s">
        <v>5419</v>
      </c>
      <c r="BR29" t="s">
        <v>5420</v>
      </c>
      <c r="BS29" t="s">
        <v>5421</v>
      </c>
      <c r="BT29" t="s">
        <v>5422</v>
      </c>
      <c r="BU29" t="s">
        <v>5423</v>
      </c>
      <c r="BV29" t="s">
        <v>5424</v>
      </c>
      <c r="BW29" t="s">
        <v>5425</v>
      </c>
      <c r="BX29" t="s">
        <v>5426</v>
      </c>
      <c r="BY29" t="s">
        <v>5427</v>
      </c>
      <c r="BZ29" t="s">
        <v>5428</v>
      </c>
      <c r="CA29" t="s">
        <v>5429</v>
      </c>
      <c r="CB29" t="s">
        <v>5430</v>
      </c>
      <c r="CC29" t="s">
        <v>5431</v>
      </c>
      <c r="CD29" t="s">
        <v>5432</v>
      </c>
      <c r="CE29" t="s">
        <v>5433</v>
      </c>
      <c r="CF29" t="s">
        <v>5434</v>
      </c>
      <c r="CG29" t="s">
        <v>5435</v>
      </c>
      <c r="CH29" t="s">
        <v>5436</v>
      </c>
      <c r="CI29" t="s">
        <v>5437</v>
      </c>
      <c r="CJ29" t="s">
        <v>5438</v>
      </c>
      <c r="CK29" t="s">
        <v>5439</v>
      </c>
      <c r="CL29" t="s">
        <v>5440</v>
      </c>
      <c r="CM29" t="s">
        <v>5441</v>
      </c>
      <c r="CN29" t="s">
        <v>5442</v>
      </c>
      <c r="CO29" t="s">
        <v>5443</v>
      </c>
      <c r="CP29" t="s">
        <v>5444</v>
      </c>
      <c r="CQ29" t="s">
        <v>5445</v>
      </c>
      <c r="CR29" t="s">
        <v>5446</v>
      </c>
      <c r="CS29" t="s">
        <v>5447</v>
      </c>
      <c r="CT29" t="s">
        <v>5448</v>
      </c>
      <c r="CU29" t="s">
        <v>5449</v>
      </c>
      <c r="CV29" t="s">
        <v>5450</v>
      </c>
      <c r="CW29" t="s">
        <v>5451</v>
      </c>
      <c r="CX29" t="s">
        <v>5452</v>
      </c>
      <c r="CY29" t="s">
        <v>5453</v>
      </c>
      <c r="CZ29" t="s">
        <v>5454</v>
      </c>
      <c r="DA29" t="s">
        <v>5455</v>
      </c>
      <c r="DB29" t="s">
        <v>5456</v>
      </c>
      <c r="DC29" t="s">
        <v>5457</v>
      </c>
      <c r="DD29" t="s">
        <v>5458</v>
      </c>
      <c r="DE29" t="s">
        <v>5459</v>
      </c>
      <c r="DF29" t="s">
        <v>5460</v>
      </c>
      <c r="DG29" t="s">
        <v>5461</v>
      </c>
      <c r="DH29" t="s">
        <v>5462</v>
      </c>
      <c r="DI29" t="s">
        <v>5463</v>
      </c>
      <c r="DJ29" t="s">
        <v>5464</v>
      </c>
      <c r="DK29" t="s">
        <v>5465</v>
      </c>
      <c r="DL29" t="s">
        <v>5466</v>
      </c>
      <c r="DM29" t="s">
        <v>5467</v>
      </c>
      <c r="DN29" t="s">
        <v>5468</v>
      </c>
      <c r="DO29" t="s">
        <v>5469</v>
      </c>
      <c r="DP29" t="s">
        <v>5470</v>
      </c>
      <c r="DQ29" t="s">
        <v>5471</v>
      </c>
      <c r="DR29" t="s">
        <v>5472</v>
      </c>
      <c r="DS29" t="s">
        <v>5473</v>
      </c>
      <c r="DT29" t="s">
        <v>5474</v>
      </c>
      <c r="DU29" t="s">
        <v>5475</v>
      </c>
      <c r="DV29" t="s">
        <v>5476</v>
      </c>
      <c r="DW29" t="s">
        <v>5477</v>
      </c>
    </row>
    <row r="30" spans="3:127" x14ac:dyDescent="0.25">
      <c r="D30" t="s">
        <v>2972</v>
      </c>
      <c r="E30" t="s">
        <v>5478</v>
      </c>
      <c r="F30" t="s">
        <v>5479</v>
      </c>
      <c r="G30" t="s">
        <v>5480</v>
      </c>
      <c r="H30" t="s">
        <v>5481</v>
      </c>
      <c r="I30" t="s">
        <v>5482</v>
      </c>
      <c r="J30" t="s">
        <v>5483</v>
      </c>
      <c r="K30" t="s">
        <v>5484</v>
      </c>
      <c r="L30" t="s">
        <v>5485</v>
      </c>
      <c r="M30" t="s">
        <v>5486</v>
      </c>
      <c r="N30" t="s">
        <v>5487</v>
      </c>
      <c r="O30" t="s">
        <v>5488</v>
      </c>
      <c r="P30" t="s">
        <v>5489</v>
      </c>
      <c r="Q30" t="s">
        <v>5490</v>
      </c>
      <c r="R30" t="s">
        <v>5491</v>
      </c>
      <c r="S30" t="s">
        <v>5492</v>
      </c>
      <c r="T30" t="s">
        <v>5493</v>
      </c>
      <c r="U30" t="s">
        <v>5494</v>
      </c>
      <c r="V30" t="s">
        <v>5495</v>
      </c>
      <c r="W30" t="s">
        <v>5496</v>
      </c>
      <c r="X30" t="s">
        <v>5497</v>
      </c>
      <c r="Y30" t="s">
        <v>5498</v>
      </c>
      <c r="Z30" t="s">
        <v>5499</v>
      </c>
      <c r="AA30" t="s">
        <v>5500</v>
      </c>
      <c r="AB30" t="s">
        <v>5501</v>
      </c>
      <c r="AC30" t="s">
        <v>5502</v>
      </c>
      <c r="AD30" t="s">
        <v>5503</v>
      </c>
      <c r="AE30" t="s">
        <v>5504</v>
      </c>
      <c r="AF30" t="s">
        <v>5505</v>
      </c>
      <c r="AG30" t="s">
        <v>5506</v>
      </c>
      <c r="AH30" t="s">
        <v>5507</v>
      </c>
      <c r="AI30" t="s">
        <v>5508</v>
      </c>
      <c r="AJ30" t="s">
        <v>5509</v>
      </c>
      <c r="AK30" t="s">
        <v>5510</v>
      </c>
      <c r="AL30" t="s">
        <v>5511</v>
      </c>
      <c r="AM30" t="s">
        <v>5512</v>
      </c>
      <c r="AN30" t="s">
        <v>5513</v>
      </c>
      <c r="AO30" t="s">
        <v>5514</v>
      </c>
      <c r="AP30" t="s">
        <v>5515</v>
      </c>
      <c r="AQ30" t="s">
        <v>5516</v>
      </c>
      <c r="AR30" t="s">
        <v>5517</v>
      </c>
      <c r="AS30" t="s">
        <v>5518</v>
      </c>
      <c r="AT30" t="s">
        <v>5519</v>
      </c>
      <c r="AU30" t="s">
        <v>5520</v>
      </c>
      <c r="AV30" t="s">
        <v>5521</v>
      </c>
      <c r="AW30" t="s">
        <v>5522</v>
      </c>
      <c r="AX30" t="s">
        <v>5523</v>
      </c>
      <c r="AY30" t="s">
        <v>5524</v>
      </c>
      <c r="AZ30" t="s">
        <v>5525</v>
      </c>
      <c r="BA30" t="s">
        <v>5526</v>
      </c>
      <c r="BB30" t="s">
        <v>5527</v>
      </c>
      <c r="BC30" t="s">
        <v>5528</v>
      </c>
      <c r="BD30" t="s">
        <v>5529</v>
      </c>
      <c r="BE30" t="s">
        <v>5530</v>
      </c>
      <c r="BF30" t="s">
        <v>5531</v>
      </c>
      <c r="BG30" t="s">
        <v>5532</v>
      </c>
      <c r="BH30" t="s">
        <v>5533</v>
      </c>
      <c r="BI30" t="s">
        <v>5534</v>
      </c>
      <c r="BJ30" t="s">
        <v>5535</v>
      </c>
      <c r="BK30" t="s">
        <v>5536</v>
      </c>
      <c r="BL30" t="s">
        <v>5537</v>
      </c>
      <c r="BM30" t="s">
        <v>5538</v>
      </c>
      <c r="BN30" t="s">
        <v>5539</v>
      </c>
      <c r="BO30" t="s">
        <v>5540</v>
      </c>
      <c r="BP30" t="s">
        <v>5541</v>
      </c>
      <c r="BQ30" t="s">
        <v>5542</v>
      </c>
      <c r="BR30" t="s">
        <v>5543</v>
      </c>
      <c r="BS30" t="s">
        <v>5544</v>
      </c>
      <c r="BT30" t="s">
        <v>5545</v>
      </c>
      <c r="BU30" t="s">
        <v>5546</v>
      </c>
      <c r="BV30" t="s">
        <v>5547</v>
      </c>
      <c r="BW30" t="s">
        <v>5548</v>
      </c>
      <c r="BX30" t="s">
        <v>5549</v>
      </c>
      <c r="BY30" t="s">
        <v>5550</v>
      </c>
      <c r="BZ30" t="s">
        <v>5551</v>
      </c>
      <c r="CA30" t="s">
        <v>5552</v>
      </c>
      <c r="CB30" t="s">
        <v>5553</v>
      </c>
      <c r="CC30" t="s">
        <v>5554</v>
      </c>
      <c r="CD30" t="s">
        <v>5555</v>
      </c>
      <c r="CE30" t="s">
        <v>5556</v>
      </c>
      <c r="CF30" t="s">
        <v>5557</v>
      </c>
      <c r="CG30" t="s">
        <v>5558</v>
      </c>
      <c r="CH30" t="s">
        <v>5559</v>
      </c>
      <c r="CI30" t="s">
        <v>5560</v>
      </c>
      <c r="CJ30" t="s">
        <v>5561</v>
      </c>
      <c r="CK30" t="s">
        <v>5521</v>
      </c>
      <c r="CL30" t="s">
        <v>5562</v>
      </c>
      <c r="CM30" t="s">
        <v>5563</v>
      </c>
      <c r="CN30" t="s">
        <v>5564</v>
      </c>
      <c r="CO30" t="s">
        <v>5565</v>
      </c>
      <c r="CP30" t="s">
        <v>5566</v>
      </c>
      <c r="CQ30" t="s">
        <v>5567</v>
      </c>
      <c r="CR30" t="s">
        <v>5568</v>
      </c>
      <c r="CS30" t="s">
        <v>5569</v>
      </c>
      <c r="CT30" t="s">
        <v>5570</v>
      </c>
      <c r="CU30" t="s">
        <v>5571</v>
      </c>
      <c r="CV30" t="s">
        <v>5572</v>
      </c>
      <c r="CW30" t="s">
        <v>5573</v>
      </c>
      <c r="CX30" t="s">
        <v>5574</v>
      </c>
      <c r="CY30" t="s">
        <v>5575</v>
      </c>
      <c r="CZ30" t="s">
        <v>5576</v>
      </c>
      <c r="DA30" t="s">
        <v>5577</v>
      </c>
      <c r="DB30" t="s">
        <v>5578</v>
      </c>
      <c r="DC30" t="s">
        <v>5579</v>
      </c>
      <c r="DD30" t="s">
        <v>5580</v>
      </c>
      <c r="DE30" t="s">
        <v>5581</v>
      </c>
      <c r="DF30" t="s">
        <v>5582</v>
      </c>
      <c r="DG30" t="s">
        <v>5583</v>
      </c>
      <c r="DH30" t="s">
        <v>5584</v>
      </c>
      <c r="DI30" t="s">
        <v>5585</v>
      </c>
      <c r="DJ30" t="s">
        <v>5586</v>
      </c>
      <c r="DK30" t="s">
        <v>5587</v>
      </c>
      <c r="DL30" t="s">
        <v>5588</v>
      </c>
      <c r="DM30" t="s">
        <v>5589</v>
      </c>
      <c r="DN30" t="s">
        <v>5590</v>
      </c>
      <c r="DO30" t="s">
        <v>5591</v>
      </c>
      <c r="DP30" t="s">
        <v>5592</v>
      </c>
      <c r="DQ30" t="s">
        <v>5593</v>
      </c>
      <c r="DR30" t="s">
        <v>5594</v>
      </c>
      <c r="DS30" t="s">
        <v>5595</v>
      </c>
      <c r="DT30" t="s">
        <v>5596</v>
      </c>
      <c r="DU30" t="s">
        <v>5597</v>
      </c>
      <c r="DV30" t="s">
        <v>5598</v>
      </c>
      <c r="DW30" t="s">
        <v>5599</v>
      </c>
    </row>
    <row r="31" spans="3:127" x14ac:dyDescent="0.25">
      <c r="D31" t="s">
        <v>3096</v>
      </c>
      <c r="E31" t="s">
        <v>5600</v>
      </c>
      <c r="F31" t="s">
        <v>5601</v>
      </c>
      <c r="G31" t="s">
        <v>5602</v>
      </c>
      <c r="H31" t="s">
        <v>5603</v>
      </c>
      <c r="I31" t="s">
        <v>5604</v>
      </c>
      <c r="J31" t="s">
        <v>5605</v>
      </c>
      <c r="K31" t="s">
        <v>5606</v>
      </c>
      <c r="L31" t="s">
        <v>5607</v>
      </c>
      <c r="M31" t="s">
        <v>5608</v>
      </c>
      <c r="N31" t="s">
        <v>5609</v>
      </c>
      <c r="O31" t="s">
        <v>5610</v>
      </c>
      <c r="P31" t="s">
        <v>5611</v>
      </c>
      <c r="Q31" t="s">
        <v>5612</v>
      </c>
      <c r="R31" t="s">
        <v>5613</v>
      </c>
      <c r="S31" t="s">
        <v>5614</v>
      </c>
      <c r="T31" t="s">
        <v>5615</v>
      </c>
      <c r="U31" t="s">
        <v>5616</v>
      </c>
      <c r="V31" t="s">
        <v>5617</v>
      </c>
      <c r="W31" t="s">
        <v>5618</v>
      </c>
      <c r="X31" t="s">
        <v>5619</v>
      </c>
      <c r="Y31" t="s">
        <v>5620</v>
      </c>
      <c r="Z31" t="s">
        <v>5621</v>
      </c>
      <c r="AA31" t="s">
        <v>5622</v>
      </c>
      <c r="AB31" t="s">
        <v>5623</v>
      </c>
      <c r="AC31" t="s">
        <v>5624</v>
      </c>
      <c r="AD31" t="s">
        <v>5625</v>
      </c>
      <c r="AE31" t="s">
        <v>5626</v>
      </c>
      <c r="AF31" t="s">
        <v>5627</v>
      </c>
      <c r="AG31" t="s">
        <v>5628</v>
      </c>
      <c r="AH31" t="s">
        <v>5629</v>
      </c>
      <c r="AI31" t="s">
        <v>5630</v>
      </c>
      <c r="AJ31" t="s">
        <v>5631</v>
      </c>
      <c r="AK31" t="s">
        <v>5632</v>
      </c>
      <c r="AL31" t="s">
        <v>5633</v>
      </c>
      <c r="AM31" t="s">
        <v>5634</v>
      </c>
      <c r="AN31" t="s">
        <v>5635</v>
      </c>
      <c r="AO31" t="s">
        <v>5636</v>
      </c>
      <c r="AP31" t="s">
        <v>5637</v>
      </c>
      <c r="AQ31" t="s">
        <v>5638</v>
      </c>
      <c r="AR31" t="s">
        <v>5639</v>
      </c>
      <c r="AS31" t="s">
        <v>5640</v>
      </c>
      <c r="AT31" t="s">
        <v>5641</v>
      </c>
      <c r="AU31" t="s">
        <v>5642</v>
      </c>
      <c r="AV31" t="s">
        <v>5602</v>
      </c>
      <c r="AW31" t="s">
        <v>5603</v>
      </c>
      <c r="AX31" t="s">
        <v>5643</v>
      </c>
      <c r="AY31" t="s">
        <v>5644</v>
      </c>
      <c r="AZ31" t="s">
        <v>5645</v>
      </c>
      <c r="BA31" t="s">
        <v>5646</v>
      </c>
      <c r="BB31" t="s">
        <v>5647</v>
      </c>
      <c r="BC31" t="s">
        <v>5648</v>
      </c>
      <c r="BD31" t="s">
        <v>5649</v>
      </c>
      <c r="BE31" t="s">
        <v>5650</v>
      </c>
      <c r="BF31" t="s">
        <v>5651</v>
      </c>
      <c r="BG31" t="s">
        <v>5652</v>
      </c>
      <c r="BH31" t="s">
        <v>5653</v>
      </c>
      <c r="BI31" t="s">
        <v>5654</v>
      </c>
      <c r="BJ31" t="s">
        <v>5655</v>
      </c>
      <c r="BK31" t="s">
        <v>5656</v>
      </c>
      <c r="BL31" t="s">
        <v>5657</v>
      </c>
      <c r="BM31" t="s">
        <v>5658</v>
      </c>
      <c r="BN31" t="s">
        <v>5659</v>
      </c>
      <c r="BO31" t="s">
        <v>5660</v>
      </c>
      <c r="BP31" t="s">
        <v>5661</v>
      </c>
      <c r="BQ31" t="s">
        <v>5662</v>
      </c>
      <c r="BR31" t="s">
        <v>5663</v>
      </c>
      <c r="BS31" t="s">
        <v>5664</v>
      </c>
      <c r="BT31" t="s">
        <v>5665</v>
      </c>
      <c r="BU31" t="s">
        <v>5666</v>
      </c>
      <c r="BV31" t="s">
        <v>5667</v>
      </c>
      <c r="BW31" t="s">
        <v>5668</v>
      </c>
      <c r="BX31" t="s">
        <v>5669</v>
      </c>
      <c r="BY31" t="s">
        <v>5670</v>
      </c>
      <c r="BZ31" t="s">
        <v>5671</v>
      </c>
      <c r="CA31" t="s">
        <v>5672</v>
      </c>
      <c r="CB31" t="s">
        <v>5673</v>
      </c>
      <c r="CC31" t="s">
        <v>5674</v>
      </c>
      <c r="CD31" t="s">
        <v>5675</v>
      </c>
      <c r="CE31" t="s">
        <v>5676</v>
      </c>
      <c r="CF31" t="s">
        <v>5677</v>
      </c>
      <c r="CG31" t="s">
        <v>5678</v>
      </c>
      <c r="CH31" t="s">
        <v>5679</v>
      </c>
      <c r="CI31" t="s">
        <v>5680</v>
      </c>
      <c r="CJ31" t="s">
        <v>5681</v>
      </c>
      <c r="CK31" t="s">
        <v>5682</v>
      </c>
      <c r="CL31" t="s">
        <v>5603</v>
      </c>
      <c r="CM31" t="s">
        <v>5683</v>
      </c>
      <c r="CN31" t="s">
        <v>5684</v>
      </c>
      <c r="CO31" t="s">
        <v>5685</v>
      </c>
      <c r="CP31" t="s">
        <v>5686</v>
      </c>
      <c r="CQ31" t="s">
        <v>5687</v>
      </c>
      <c r="CR31" t="s">
        <v>5688</v>
      </c>
      <c r="CS31" t="s">
        <v>5689</v>
      </c>
      <c r="CT31" t="s">
        <v>5690</v>
      </c>
      <c r="CU31" t="s">
        <v>5691</v>
      </c>
      <c r="CV31" t="s">
        <v>5692</v>
      </c>
      <c r="CW31" t="s">
        <v>5693</v>
      </c>
      <c r="CX31" t="s">
        <v>5694</v>
      </c>
      <c r="CY31" t="s">
        <v>5695</v>
      </c>
      <c r="CZ31" t="s">
        <v>5696</v>
      </c>
      <c r="DA31" t="s">
        <v>5697</v>
      </c>
      <c r="DB31" t="s">
        <v>5698</v>
      </c>
      <c r="DC31" t="s">
        <v>5699</v>
      </c>
      <c r="DD31" t="s">
        <v>5700</v>
      </c>
      <c r="DE31" t="s">
        <v>5701</v>
      </c>
      <c r="DF31" t="s">
        <v>5702</v>
      </c>
      <c r="DG31" t="s">
        <v>5703</v>
      </c>
      <c r="DH31" t="s">
        <v>5704</v>
      </c>
      <c r="DI31" t="s">
        <v>5705</v>
      </c>
      <c r="DJ31" t="s">
        <v>5706</v>
      </c>
      <c r="DK31" t="s">
        <v>5707</v>
      </c>
      <c r="DL31" t="s">
        <v>5708</v>
      </c>
      <c r="DM31" t="s">
        <v>5709</v>
      </c>
      <c r="DN31" t="s">
        <v>5710</v>
      </c>
      <c r="DO31" t="s">
        <v>5711</v>
      </c>
      <c r="DP31" t="s">
        <v>5712</v>
      </c>
      <c r="DQ31" t="s">
        <v>5713</v>
      </c>
      <c r="DR31" t="s">
        <v>5714</v>
      </c>
      <c r="DS31" t="s">
        <v>5715</v>
      </c>
      <c r="DT31" t="s">
        <v>5716</v>
      </c>
      <c r="DU31" t="s">
        <v>5717</v>
      </c>
      <c r="DV31" t="s">
        <v>5718</v>
      </c>
      <c r="DW31" t="s">
        <v>5719</v>
      </c>
    </row>
    <row r="32" spans="3:127" x14ac:dyDescent="0.25">
      <c r="D32" t="s">
        <v>278</v>
      </c>
      <c r="E32" t="s">
        <v>5720</v>
      </c>
      <c r="F32" t="s">
        <v>5721</v>
      </c>
      <c r="G32" t="s">
        <v>5722</v>
      </c>
      <c r="H32" t="s">
        <v>5723</v>
      </c>
      <c r="I32" t="s">
        <v>5724</v>
      </c>
      <c r="J32" t="s">
        <v>5725</v>
      </c>
      <c r="K32" t="s">
        <v>5726</v>
      </c>
      <c r="L32" t="s">
        <v>5727</v>
      </c>
      <c r="M32" t="s">
        <v>5728</v>
      </c>
      <c r="N32" t="s">
        <v>5729</v>
      </c>
      <c r="O32" t="s">
        <v>5730</v>
      </c>
      <c r="P32" t="s">
        <v>5731</v>
      </c>
      <c r="Q32" t="s">
        <v>5732</v>
      </c>
      <c r="R32" t="s">
        <v>5733</v>
      </c>
      <c r="S32" t="s">
        <v>5734</v>
      </c>
      <c r="T32" t="s">
        <v>5735</v>
      </c>
      <c r="U32" t="s">
        <v>5736</v>
      </c>
      <c r="V32" t="s">
        <v>5737</v>
      </c>
      <c r="W32" t="s">
        <v>5738</v>
      </c>
      <c r="X32" t="s">
        <v>5739</v>
      </c>
      <c r="Y32" t="s">
        <v>5740</v>
      </c>
      <c r="Z32" t="s">
        <v>5741</v>
      </c>
      <c r="AA32" t="s">
        <v>5742</v>
      </c>
      <c r="AB32" t="s">
        <v>5743</v>
      </c>
      <c r="AC32" t="s">
        <v>5744</v>
      </c>
      <c r="AD32" t="s">
        <v>5745</v>
      </c>
      <c r="AE32" t="s">
        <v>5746</v>
      </c>
      <c r="AF32" t="s">
        <v>5747</v>
      </c>
      <c r="AG32" t="s">
        <v>5748</v>
      </c>
      <c r="AH32" t="s">
        <v>5749</v>
      </c>
      <c r="AI32" t="s">
        <v>5750</v>
      </c>
      <c r="AJ32" t="s">
        <v>5751</v>
      </c>
      <c r="AK32" t="s">
        <v>5752</v>
      </c>
      <c r="AL32" t="s">
        <v>5753</v>
      </c>
      <c r="AM32" t="s">
        <v>5754</v>
      </c>
      <c r="AN32" t="s">
        <v>5755</v>
      </c>
      <c r="AO32" t="s">
        <v>5756</v>
      </c>
      <c r="AP32" t="s">
        <v>5757</v>
      </c>
      <c r="AQ32" t="s">
        <v>5758</v>
      </c>
      <c r="AR32" t="s">
        <v>5759</v>
      </c>
      <c r="AS32" t="s">
        <v>5760</v>
      </c>
      <c r="AT32" t="s">
        <v>5761</v>
      </c>
      <c r="AU32" t="s">
        <v>5762</v>
      </c>
      <c r="AV32" t="s">
        <v>5722</v>
      </c>
      <c r="AW32" t="s">
        <v>5723</v>
      </c>
      <c r="AX32" t="s">
        <v>5763</v>
      </c>
      <c r="AY32" t="s">
        <v>5764</v>
      </c>
      <c r="AZ32" t="s">
        <v>5765</v>
      </c>
      <c r="BA32" t="s">
        <v>5766</v>
      </c>
      <c r="BB32" t="s">
        <v>5767</v>
      </c>
      <c r="BC32" t="s">
        <v>5768</v>
      </c>
      <c r="BD32" t="s">
        <v>5769</v>
      </c>
      <c r="BE32" t="s">
        <v>5770</v>
      </c>
      <c r="BF32" t="s">
        <v>5771</v>
      </c>
      <c r="BG32" t="s">
        <v>5772</v>
      </c>
      <c r="BH32" t="s">
        <v>5773</v>
      </c>
      <c r="BI32" t="s">
        <v>5774</v>
      </c>
      <c r="BJ32" t="s">
        <v>5775</v>
      </c>
      <c r="BK32" t="s">
        <v>5776</v>
      </c>
      <c r="BL32" t="s">
        <v>5777</v>
      </c>
      <c r="BM32" t="s">
        <v>5778</v>
      </c>
      <c r="BN32" t="s">
        <v>5779</v>
      </c>
      <c r="BO32" t="s">
        <v>5780</v>
      </c>
      <c r="BP32" t="s">
        <v>5781</v>
      </c>
      <c r="BQ32" t="s">
        <v>5782</v>
      </c>
      <c r="BR32" t="s">
        <v>5783</v>
      </c>
      <c r="BS32" t="s">
        <v>5784</v>
      </c>
      <c r="BT32" t="s">
        <v>5785</v>
      </c>
      <c r="BU32" t="s">
        <v>5786</v>
      </c>
      <c r="BV32" t="s">
        <v>5787</v>
      </c>
      <c r="BW32" t="s">
        <v>5788</v>
      </c>
      <c r="BX32" t="s">
        <v>5789</v>
      </c>
      <c r="BY32" t="s">
        <v>5790</v>
      </c>
      <c r="BZ32" t="s">
        <v>5791</v>
      </c>
      <c r="CA32" t="s">
        <v>5792</v>
      </c>
      <c r="CB32" t="s">
        <v>5793</v>
      </c>
      <c r="CC32" t="s">
        <v>5794</v>
      </c>
      <c r="CD32" t="s">
        <v>5795</v>
      </c>
      <c r="CE32" t="s">
        <v>5796</v>
      </c>
      <c r="CF32" t="s">
        <v>5797</v>
      </c>
      <c r="CG32" t="s">
        <v>5798</v>
      </c>
      <c r="CH32" t="s">
        <v>5799</v>
      </c>
      <c r="CI32" t="s">
        <v>5761</v>
      </c>
      <c r="CJ32" t="s">
        <v>5721</v>
      </c>
      <c r="CK32" t="s">
        <v>5722</v>
      </c>
      <c r="CL32" t="s">
        <v>5723</v>
      </c>
      <c r="CM32" t="s">
        <v>5800</v>
      </c>
      <c r="CN32" t="s">
        <v>5801</v>
      </c>
      <c r="CO32" t="s">
        <v>5802</v>
      </c>
      <c r="CP32" t="s">
        <v>5803</v>
      </c>
      <c r="CQ32" t="s">
        <v>5804</v>
      </c>
      <c r="CR32" t="s">
        <v>5805</v>
      </c>
      <c r="CS32" t="s">
        <v>5806</v>
      </c>
      <c r="CT32" t="s">
        <v>5807</v>
      </c>
      <c r="CU32" t="s">
        <v>5808</v>
      </c>
      <c r="CV32" t="s">
        <v>5809</v>
      </c>
      <c r="CW32" t="s">
        <v>5810</v>
      </c>
      <c r="CX32" t="s">
        <v>5811</v>
      </c>
      <c r="CY32" t="s">
        <v>5812</v>
      </c>
      <c r="CZ32" t="s">
        <v>5813</v>
      </c>
      <c r="DA32" t="s">
        <v>5814</v>
      </c>
      <c r="DB32" t="s">
        <v>5815</v>
      </c>
      <c r="DC32" t="s">
        <v>5816</v>
      </c>
      <c r="DD32" t="s">
        <v>5817</v>
      </c>
      <c r="DE32" t="s">
        <v>5818</v>
      </c>
      <c r="DF32" t="s">
        <v>5819</v>
      </c>
      <c r="DG32" t="s">
        <v>5820</v>
      </c>
      <c r="DH32" t="s">
        <v>5821</v>
      </c>
      <c r="DI32" t="s">
        <v>5822</v>
      </c>
      <c r="DJ32" t="s">
        <v>5823</v>
      </c>
      <c r="DK32" t="s">
        <v>5824</v>
      </c>
      <c r="DL32" t="s">
        <v>5825</v>
      </c>
      <c r="DM32" t="s">
        <v>5826</v>
      </c>
      <c r="DN32" t="s">
        <v>5827</v>
      </c>
      <c r="DO32" t="s">
        <v>5828</v>
      </c>
      <c r="DP32" t="s">
        <v>5829</v>
      </c>
      <c r="DQ32" t="s">
        <v>5830</v>
      </c>
      <c r="DR32" t="s">
        <v>5831</v>
      </c>
      <c r="DS32" t="s">
        <v>5832</v>
      </c>
      <c r="DT32" t="s">
        <v>5833</v>
      </c>
      <c r="DU32" t="s">
        <v>5834</v>
      </c>
      <c r="DV32" t="s">
        <v>5835</v>
      </c>
      <c r="DW32" t="s">
        <v>5836</v>
      </c>
    </row>
    <row r="33" spans="3:127" x14ac:dyDescent="0.25">
      <c r="D33" t="s">
        <v>333</v>
      </c>
      <c r="E33" t="s">
        <v>5837</v>
      </c>
      <c r="F33" t="s">
        <v>5838</v>
      </c>
      <c r="G33" t="s">
        <v>5839</v>
      </c>
      <c r="H33" t="s">
        <v>5840</v>
      </c>
      <c r="I33" t="s">
        <v>5841</v>
      </c>
      <c r="J33" t="s">
        <v>5842</v>
      </c>
      <c r="K33" t="s">
        <v>5843</v>
      </c>
      <c r="L33" t="s">
        <v>5844</v>
      </c>
      <c r="M33" t="s">
        <v>5845</v>
      </c>
      <c r="N33" t="s">
        <v>5846</v>
      </c>
      <c r="O33" t="s">
        <v>5847</v>
      </c>
      <c r="P33" t="s">
        <v>5848</v>
      </c>
      <c r="Q33" t="s">
        <v>5849</v>
      </c>
      <c r="R33" t="s">
        <v>5850</v>
      </c>
      <c r="S33" t="s">
        <v>5851</v>
      </c>
      <c r="T33" t="s">
        <v>5852</v>
      </c>
      <c r="U33" t="s">
        <v>5853</v>
      </c>
      <c r="V33" t="s">
        <v>5854</v>
      </c>
      <c r="W33" t="s">
        <v>5855</v>
      </c>
      <c r="X33" t="s">
        <v>5856</v>
      </c>
      <c r="Y33" t="s">
        <v>5857</v>
      </c>
      <c r="Z33" t="s">
        <v>5858</v>
      </c>
      <c r="AA33" t="s">
        <v>5859</v>
      </c>
      <c r="AB33" t="s">
        <v>5860</v>
      </c>
      <c r="AC33" t="s">
        <v>5861</v>
      </c>
      <c r="AD33" t="s">
        <v>5862</v>
      </c>
      <c r="AE33" t="s">
        <v>5863</v>
      </c>
      <c r="AF33" t="s">
        <v>5864</v>
      </c>
      <c r="AG33" t="s">
        <v>5865</v>
      </c>
      <c r="AH33" t="s">
        <v>5866</v>
      </c>
      <c r="AI33" t="s">
        <v>5867</v>
      </c>
      <c r="AJ33" t="s">
        <v>5868</v>
      </c>
      <c r="AK33" t="s">
        <v>5869</v>
      </c>
      <c r="AL33" t="s">
        <v>5870</v>
      </c>
      <c r="AM33" t="s">
        <v>5871</v>
      </c>
      <c r="AN33" t="s">
        <v>5872</v>
      </c>
      <c r="AO33" t="s">
        <v>5873</v>
      </c>
      <c r="AP33" t="s">
        <v>5874</v>
      </c>
      <c r="AQ33" t="s">
        <v>5875</v>
      </c>
      <c r="AR33" t="s">
        <v>5876</v>
      </c>
      <c r="AS33" t="s">
        <v>5877</v>
      </c>
      <c r="AT33" t="s">
        <v>5878</v>
      </c>
      <c r="AU33" t="s">
        <v>5879</v>
      </c>
      <c r="AV33" t="s">
        <v>5880</v>
      </c>
      <c r="AW33" t="s">
        <v>5881</v>
      </c>
      <c r="AX33" t="s">
        <v>5882</v>
      </c>
      <c r="AY33" t="s">
        <v>5883</v>
      </c>
      <c r="AZ33" t="s">
        <v>5884</v>
      </c>
      <c r="BA33" t="s">
        <v>5885</v>
      </c>
      <c r="BB33" t="s">
        <v>5886</v>
      </c>
      <c r="BC33" t="s">
        <v>5887</v>
      </c>
      <c r="BD33" t="s">
        <v>5888</v>
      </c>
      <c r="BE33" t="s">
        <v>5889</v>
      </c>
      <c r="BF33" t="s">
        <v>5890</v>
      </c>
      <c r="BG33" t="s">
        <v>5891</v>
      </c>
      <c r="BH33" t="s">
        <v>5892</v>
      </c>
      <c r="BI33" t="s">
        <v>5893</v>
      </c>
      <c r="BJ33" t="s">
        <v>5894</v>
      </c>
      <c r="BK33" t="s">
        <v>5895</v>
      </c>
      <c r="BL33" t="s">
        <v>5896</v>
      </c>
      <c r="BM33" t="s">
        <v>5897</v>
      </c>
      <c r="BN33" t="s">
        <v>5898</v>
      </c>
      <c r="BO33" t="s">
        <v>5899</v>
      </c>
      <c r="BP33" t="s">
        <v>5900</v>
      </c>
      <c r="BQ33" t="s">
        <v>5901</v>
      </c>
      <c r="BR33" t="s">
        <v>5902</v>
      </c>
      <c r="BS33" t="s">
        <v>5903</v>
      </c>
      <c r="BT33" t="s">
        <v>5904</v>
      </c>
      <c r="BU33" t="s">
        <v>5905</v>
      </c>
      <c r="BV33" t="s">
        <v>5906</v>
      </c>
      <c r="BW33" t="s">
        <v>5907</v>
      </c>
      <c r="BX33" t="s">
        <v>5908</v>
      </c>
      <c r="BY33" t="s">
        <v>5909</v>
      </c>
      <c r="BZ33" t="s">
        <v>5910</v>
      </c>
      <c r="CA33" t="s">
        <v>5911</v>
      </c>
      <c r="CB33" t="s">
        <v>5912</v>
      </c>
      <c r="CC33" t="s">
        <v>5913</v>
      </c>
      <c r="CD33" t="s">
        <v>5914</v>
      </c>
      <c r="CE33" t="s">
        <v>5915</v>
      </c>
      <c r="CF33" t="s">
        <v>5916</v>
      </c>
      <c r="CG33" t="s">
        <v>5917</v>
      </c>
      <c r="CH33" t="s">
        <v>5918</v>
      </c>
      <c r="CI33" t="s">
        <v>5837</v>
      </c>
      <c r="CJ33" t="s">
        <v>5838</v>
      </c>
      <c r="CK33" t="s">
        <v>5839</v>
      </c>
      <c r="CL33" t="s">
        <v>5840</v>
      </c>
      <c r="CM33" t="s">
        <v>5919</v>
      </c>
      <c r="CN33" t="s">
        <v>5920</v>
      </c>
      <c r="CO33" t="s">
        <v>5921</v>
      </c>
      <c r="CP33" t="s">
        <v>5922</v>
      </c>
      <c r="CQ33" t="s">
        <v>5923</v>
      </c>
      <c r="CR33" t="s">
        <v>5924</v>
      </c>
      <c r="CS33" t="s">
        <v>5925</v>
      </c>
      <c r="CT33" t="s">
        <v>5926</v>
      </c>
      <c r="CU33" t="s">
        <v>5927</v>
      </c>
      <c r="CV33" t="s">
        <v>5928</v>
      </c>
      <c r="CW33" t="s">
        <v>5929</v>
      </c>
      <c r="CX33" t="s">
        <v>5930</v>
      </c>
      <c r="CY33" t="s">
        <v>5931</v>
      </c>
      <c r="CZ33" t="s">
        <v>5932</v>
      </c>
      <c r="DA33" t="s">
        <v>5933</v>
      </c>
      <c r="DB33" t="s">
        <v>5934</v>
      </c>
      <c r="DC33" t="s">
        <v>5935</v>
      </c>
      <c r="DD33" t="s">
        <v>5936</v>
      </c>
      <c r="DE33" t="s">
        <v>5937</v>
      </c>
      <c r="DF33" t="s">
        <v>5938</v>
      </c>
      <c r="DG33" t="s">
        <v>5939</v>
      </c>
      <c r="DH33" t="s">
        <v>5940</v>
      </c>
      <c r="DI33" t="s">
        <v>5941</v>
      </c>
      <c r="DJ33" t="s">
        <v>5942</v>
      </c>
      <c r="DK33" t="s">
        <v>5943</v>
      </c>
      <c r="DL33" t="s">
        <v>5944</v>
      </c>
      <c r="DM33" t="s">
        <v>5945</v>
      </c>
      <c r="DN33" t="s">
        <v>5946</v>
      </c>
      <c r="DO33" t="s">
        <v>5947</v>
      </c>
      <c r="DP33" t="s">
        <v>5948</v>
      </c>
      <c r="DQ33" t="s">
        <v>5949</v>
      </c>
      <c r="DR33" t="s">
        <v>5950</v>
      </c>
      <c r="DS33" t="s">
        <v>5951</v>
      </c>
      <c r="DT33" t="s">
        <v>5952</v>
      </c>
      <c r="DU33" t="s">
        <v>5953</v>
      </c>
      <c r="DV33" t="s">
        <v>5954</v>
      </c>
      <c r="DW33" t="s">
        <v>5955</v>
      </c>
    </row>
    <row r="34" spans="3:127" x14ac:dyDescent="0.25">
      <c r="D34" t="s">
        <v>388</v>
      </c>
      <c r="E34" t="s">
        <v>5956</v>
      </c>
      <c r="F34" t="s">
        <v>5957</v>
      </c>
      <c r="G34" t="s">
        <v>5958</v>
      </c>
      <c r="H34" t="s">
        <v>5959</v>
      </c>
      <c r="I34" t="s">
        <v>5960</v>
      </c>
      <c r="J34" t="s">
        <v>5961</v>
      </c>
      <c r="K34" t="s">
        <v>5962</v>
      </c>
      <c r="L34" t="s">
        <v>5963</v>
      </c>
      <c r="M34" t="s">
        <v>5964</v>
      </c>
      <c r="N34" t="s">
        <v>5965</v>
      </c>
      <c r="O34" t="s">
        <v>5966</v>
      </c>
      <c r="P34" t="s">
        <v>5967</v>
      </c>
      <c r="Q34" t="s">
        <v>5968</v>
      </c>
      <c r="R34" t="s">
        <v>5969</v>
      </c>
      <c r="S34" t="s">
        <v>5970</v>
      </c>
      <c r="T34" t="s">
        <v>5971</v>
      </c>
      <c r="U34" t="s">
        <v>5972</v>
      </c>
      <c r="V34" t="s">
        <v>5973</v>
      </c>
      <c r="W34" t="s">
        <v>5974</v>
      </c>
      <c r="X34" t="s">
        <v>5975</v>
      </c>
      <c r="Y34" t="s">
        <v>5976</v>
      </c>
      <c r="Z34" t="s">
        <v>5977</v>
      </c>
      <c r="AA34" t="s">
        <v>5978</v>
      </c>
      <c r="AB34" t="s">
        <v>5979</v>
      </c>
      <c r="AC34" t="s">
        <v>5980</v>
      </c>
      <c r="AD34" t="s">
        <v>5981</v>
      </c>
      <c r="AE34" t="s">
        <v>5982</v>
      </c>
      <c r="AF34" t="s">
        <v>5983</v>
      </c>
      <c r="AG34" t="s">
        <v>5984</v>
      </c>
      <c r="AH34" t="s">
        <v>5985</v>
      </c>
      <c r="AI34" t="s">
        <v>5986</v>
      </c>
      <c r="AJ34" t="s">
        <v>5987</v>
      </c>
      <c r="AK34" t="s">
        <v>5988</v>
      </c>
      <c r="AL34" t="s">
        <v>5989</v>
      </c>
      <c r="AM34" t="s">
        <v>5990</v>
      </c>
      <c r="AN34" t="s">
        <v>5991</v>
      </c>
      <c r="AO34" t="s">
        <v>5992</v>
      </c>
      <c r="AP34" t="s">
        <v>5993</v>
      </c>
      <c r="AQ34" t="s">
        <v>5994</v>
      </c>
      <c r="AR34" t="s">
        <v>5995</v>
      </c>
      <c r="AS34" t="s">
        <v>5996</v>
      </c>
      <c r="AT34" t="s">
        <v>5956</v>
      </c>
      <c r="AU34" t="s">
        <v>5997</v>
      </c>
      <c r="AV34" t="s">
        <v>5998</v>
      </c>
      <c r="AW34" t="s">
        <v>5999</v>
      </c>
      <c r="AX34" t="s">
        <v>6000</v>
      </c>
      <c r="AY34" t="s">
        <v>6001</v>
      </c>
      <c r="AZ34" t="s">
        <v>6002</v>
      </c>
      <c r="BA34" t="s">
        <v>6003</v>
      </c>
      <c r="BB34" t="s">
        <v>6004</v>
      </c>
      <c r="BC34" t="s">
        <v>6005</v>
      </c>
      <c r="BD34" t="s">
        <v>6006</v>
      </c>
      <c r="BE34" t="s">
        <v>6007</v>
      </c>
      <c r="BF34" t="s">
        <v>6008</v>
      </c>
      <c r="BG34" t="s">
        <v>6009</v>
      </c>
      <c r="BH34" t="s">
        <v>6010</v>
      </c>
      <c r="BI34" t="s">
        <v>6011</v>
      </c>
      <c r="BJ34" t="s">
        <v>6012</v>
      </c>
      <c r="BK34" t="s">
        <v>6013</v>
      </c>
      <c r="BL34" t="s">
        <v>6014</v>
      </c>
      <c r="BM34" t="s">
        <v>6015</v>
      </c>
      <c r="BN34" t="s">
        <v>6016</v>
      </c>
      <c r="BO34" t="s">
        <v>6017</v>
      </c>
      <c r="BP34" t="s">
        <v>6018</v>
      </c>
      <c r="BQ34" t="s">
        <v>6019</v>
      </c>
      <c r="BR34" t="s">
        <v>6020</v>
      </c>
      <c r="BS34" t="s">
        <v>6021</v>
      </c>
      <c r="BT34" t="s">
        <v>6022</v>
      </c>
      <c r="BU34" t="s">
        <v>6023</v>
      </c>
      <c r="BV34" t="s">
        <v>6024</v>
      </c>
      <c r="BW34" t="s">
        <v>6025</v>
      </c>
      <c r="BX34" t="s">
        <v>6026</v>
      </c>
      <c r="BY34" t="s">
        <v>6027</v>
      </c>
      <c r="BZ34" t="s">
        <v>6028</v>
      </c>
      <c r="CA34" t="s">
        <v>6029</v>
      </c>
      <c r="CB34" t="s">
        <v>6030</v>
      </c>
      <c r="CC34" t="s">
        <v>6031</v>
      </c>
      <c r="CD34" t="s">
        <v>6032</v>
      </c>
      <c r="CE34" t="s">
        <v>6033</v>
      </c>
      <c r="CF34" t="s">
        <v>6034</v>
      </c>
      <c r="CG34" t="s">
        <v>6035</v>
      </c>
      <c r="CH34" t="s">
        <v>6036</v>
      </c>
      <c r="CI34" t="s">
        <v>5956</v>
      </c>
      <c r="CJ34" t="s">
        <v>5997</v>
      </c>
      <c r="CK34" t="s">
        <v>5998</v>
      </c>
      <c r="CL34" t="s">
        <v>5999</v>
      </c>
      <c r="CM34" t="s">
        <v>6000</v>
      </c>
      <c r="CN34" t="s">
        <v>6001</v>
      </c>
      <c r="CO34" t="s">
        <v>6037</v>
      </c>
      <c r="CP34" t="s">
        <v>6038</v>
      </c>
      <c r="CQ34" t="s">
        <v>6039</v>
      </c>
      <c r="CR34" t="s">
        <v>6040</v>
      </c>
      <c r="CS34" t="s">
        <v>6041</v>
      </c>
      <c r="CT34" t="s">
        <v>6042</v>
      </c>
      <c r="CU34" t="s">
        <v>6043</v>
      </c>
      <c r="CV34" t="s">
        <v>6044</v>
      </c>
      <c r="CW34" t="s">
        <v>6045</v>
      </c>
      <c r="CX34" t="s">
        <v>6046</v>
      </c>
      <c r="CY34" t="s">
        <v>6047</v>
      </c>
      <c r="CZ34" t="s">
        <v>6048</v>
      </c>
      <c r="DA34" t="s">
        <v>6049</v>
      </c>
      <c r="DB34" t="s">
        <v>6050</v>
      </c>
      <c r="DC34" t="s">
        <v>6051</v>
      </c>
      <c r="DD34" t="s">
        <v>6052</v>
      </c>
      <c r="DE34" t="s">
        <v>6053</v>
      </c>
      <c r="DF34" t="s">
        <v>6054</v>
      </c>
      <c r="DG34" t="s">
        <v>6055</v>
      </c>
      <c r="DH34" t="s">
        <v>6056</v>
      </c>
      <c r="DI34" t="s">
        <v>6057</v>
      </c>
      <c r="DJ34" t="s">
        <v>6058</v>
      </c>
      <c r="DK34" t="s">
        <v>6059</v>
      </c>
      <c r="DL34" t="s">
        <v>6060</v>
      </c>
      <c r="DM34" t="s">
        <v>6061</v>
      </c>
      <c r="DN34" t="s">
        <v>6062</v>
      </c>
      <c r="DO34" t="s">
        <v>6063</v>
      </c>
      <c r="DP34" t="s">
        <v>6064</v>
      </c>
      <c r="DQ34" t="s">
        <v>6065</v>
      </c>
      <c r="DR34" t="s">
        <v>6066</v>
      </c>
      <c r="DS34" t="s">
        <v>6067</v>
      </c>
      <c r="DT34" t="s">
        <v>6068</v>
      </c>
      <c r="DU34" t="s">
        <v>6069</v>
      </c>
      <c r="DV34" t="s">
        <v>6070</v>
      </c>
      <c r="DW34" t="s">
        <v>6071</v>
      </c>
    </row>
    <row r="35" spans="3:127" x14ac:dyDescent="0.25">
      <c r="D35" t="s">
        <v>3575</v>
      </c>
      <c r="E35" t="s">
        <v>6072</v>
      </c>
      <c r="F35" t="s">
        <v>6073</v>
      </c>
      <c r="G35" t="s">
        <v>6074</v>
      </c>
      <c r="H35" t="s">
        <v>6075</v>
      </c>
      <c r="I35" t="s">
        <v>6076</v>
      </c>
      <c r="J35" t="s">
        <v>6077</v>
      </c>
      <c r="K35" t="s">
        <v>6078</v>
      </c>
      <c r="L35" t="s">
        <v>6079</v>
      </c>
      <c r="M35" t="s">
        <v>6080</v>
      </c>
      <c r="N35" t="s">
        <v>6081</v>
      </c>
      <c r="O35" t="s">
        <v>6082</v>
      </c>
      <c r="P35" t="s">
        <v>6083</v>
      </c>
      <c r="Q35" t="s">
        <v>6084</v>
      </c>
      <c r="R35" t="s">
        <v>6085</v>
      </c>
      <c r="S35" t="s">
        <v>6086</v>
      </c>
      <c r="T35" t="s">
        <v>6087</v>
      </c>
      <c r="U35" t="s">
        <v>6088</v>
      </c>
      <c r="V35" t="s">
        <v>6089</v>
      </c>
      <c r="W35" t="s">
        <v>6090</v>
      </c>
      <c r="X35" t="s">
        <v>6091</v>
      </c>
      <c r="Y35" t="s">
        <v>6092</v>
      </c>
      <c r="Z35" t="s">
        <v>6093</v>
      </c>
      <c r="AA35" t="s">
        <v>6094</v>
      </c>
      <c r="AB35" t="s">
        <v>6095</v>
      </c>
      <c r="AC35" t="s">
        <v>6096</v>
      </c>
      <c r="AD35" t="s">
        <v>6097</v>
      </c>
      <c r="AE35" t="s">
        <v>6098</v>
      </c>
      <c r="AF35" t="s">
        <v>6099</v>
      </c>
      <c r="AG35" t="s">
        <v>6100</v>
      </c>
      <c r="AH35" t="s">
        <v>6101</v>
      </c>
      <c r="AI35" t="s">
        <v>6102</v>
      </c>
      <c r="AJ35" t="s">
        <v>6103</v>
      </c>
      <c r="AK35" t="s">
        <v>6104</v>
      </c>
      <c r="AL35" t="s">
        <v>6105</v>
      </c>
      <c r="AM35" t="s">
        <v>6106</v>
      </c>
      <c r="AN35" t="s">
        <v>6107</v>
      </c>
      <c r="AO35" t="s">
        <v>6108</v>
      </c>
      <c r="AP35" t="s">
        <v>6109</v>
      </c>
      <c r="AQ35" t="s">
        <v>6110</v>
      </c>
      <c r="AR35" t="s">
        <v>6111</v>
      </c>
      <c r="AS35" t="s">
        <v>6112</v>
      </c>
      <c r="AT35" t="s">
        <v>6113</v>
      </c>
      <c r="AU35" t="s">
        <v>6114</v>
      </c>
      <c r="AV35" t="s">
        <v>6115</v>
      </c>
      <c r="AW35" t="s">
        <v>6116</v>
      </c>
      <c r="AX35" t="s">
        <v>6117</v>
      </c>
      <c r="AY35" t="s">
        <v>6118</v>
      </c>
      <c r="AZ35" t="s">
        <v>6119</v>
      </c>
      <c r="BA35" t="s">
        <v>6120</v>
      </c>
      <c r="BB35" t="s">
        <v>6121</v>
      </c>
      <c r="BC35" t="s">
        <v>6122</v>
      </c>
      <c r="BD35" t="s">
        <v>6123</v>
      </c>
      <c r="BE35" t="s">
        <v>6124</v>
      </c>
      <c r="BF35" t="s">
        <v>6125</v>
      </c>
      <c r="BG35" t="s">
        <v>6126</v>
      </c>
      <c r="BH35" t="s">
        <v>6127</v>
      </c>
      <c r="BI35" t="s">
        <v>6128</v>
      </c>
      <c r="BJ35" t="s">
        <v>6129</v>
      </c>
      <c r="BK35" t="s">
        <v>6130</v>
      </c>
      <c r="BL35" t="s">
        <v>6131</v>
      </c>
      <c r="BM35" t="s">
        <v>6132</v>
      </c>
      <c r="BN35" t="s">
        <v>6133</v>
      </c>
      <c r="BO35" t="s">
        <v>6134</v>
      </c>
      <c r="BP35" t="s">
        <v>6135</v>
      </c>
      <c r="BQ35" t="s">
        <v>6136</v>
      </c>
      <c r="BR35" t="s">
        <v>6137</v>
      </c>
      <c r="BS35" t="s">
        <v>6138</v>
      </c>
      <c r="BT35" t="s">
        <v>6139</v>
      </c>
      <c r="BU35" t="s">
        <v>6140</v>
      </c>
      <c r="BV35" t="s">
        <v>6141</v>
      </c>
      <c r="BW35" t="s">
        <v>6142</v>
      </c>
      <c r="BX35" t="s">
        <v>6143</v>
      </c>
      <c r="BY35" t="s">
        <v>6144</v>
      </c>
      <c r="BZ35" t="s">
        <v>6145</v>
      </c>
      <c r="CA35" t="s">
        <v>6146</v>
      </c>
      <c r="CB35" t="s">
        <v>6147</v>
      </c>
      <c r="CC35" t="s">
        <v>6148</v>
      </c>
      <c r="CD35" t="s">
        <v>6149</v>
      </c>
      <c r="CE35" t="s">
        <v>6150</v>
      </c>
      <c r="CF35" t="s">
        <v>6151</v>
      </c>
      <c r="CG35" t="s">
        <v>6152</v>
      </c>
      <c r="CH35" t="s">
        <v>6153</v>
      </c>
      <c r="CI35" t="s">
        <v>6154</v>
      </c>
      <c r="CJ35" t="s">
        <v>6073</v>
      </c>
      <c r="CK35" t="s">
        <v>6155</v>
      </c>
      <c r="CL35" t="s">
        <v>6116</v>
      </c>
      <c r="CM35" t="s">
        <v>6156</v>
      </c>
      <c r="CN35" t="s">
        <v>6157</v>
      </c>
      <c r="CO35" t="s">
        <v>6158</v>
      </c>
      <c r="CP35" t="s">
        <v>6159</v>
      </c>
      <c r="CQ35" t="s">
        <v>6160</v>
      </c>
      <c r="CR35" t="s">
        <v>6161</v>
      </c>
      <c r="CS35" t="s">
        <v>6162</v>
      </c>
      <c r="CT35" t="s">
        <v>6163</v>
      </c>
      <c r="CU35" t="s">
        <v>6164</v>
      </c>
      <c r="CV35" t="s">
        <v>6165</v>
      </c>
      <c r="CW35" t="s">
        <v>6166</v>
      </c>
      <c r="CX35" t="s">
        <v>6167</v>
      </c>
      <c r="CY35" t="s">
        <v>6168</v>
      </c>
      <c r="CZ35" t="s">
        <v>6169</v>
      </c>
      <c r="DA35" t="s">
        <v>6170</v>
      </c>
      <c r="DB35" t="s">
        <v>6171</v>
      </c>
      <c r="DC35" t="s">
        <v>6172</v>
      </c>
      <c r="DD35" t="s">
        <v>6173</v>
      </c>
      <c r="DE35" t="s">
        <v>6174</v>
      </c>
      <c r="DF35" t="s">
        <v>6175</v>
      </c>
      <c r="DG35" t="s">
        <v>6176</v>
      </c>
      <c r="DH35" t="s">
        <v>6177</v>
      </c>
      <c r="DI35" t="s">
        <v>6178</v>
      </c>
      <c r="DJ35" t="s">
        <v>6179</v>
      </c>
      <c r="DK35" t="s">
        <v>6180</v>
      </c>
      <c r="DL35" t="s">
        <v>6181</v>
      </c>
      <c r="DM35" t="s">
        <v>6182</v>
      </c>
      <c r="DN35" t="s">
        <v>6183</v>
      </c>
      <c r="DO35" t="s">
        <v>6184</v>
      </c>
      <c r="DP35" t="s">
        <v>6185</v>
      </c>
      <c r="DQ35" t="s">
        <v>6186</v>
      </c>
      <c r="DR35" t="s">
        <v>6187</v>
      </c>
      <c r="DS35" t="s">
        <v>6188</v>
      </c>
      <c r="DT35" t="s">
        <v>6189</v>
      </c>
      <c r="DU35" t="s">
        <v>6190</v>
      </c>
      <c r="DV35" t="s">
        <v>6191</v>
      </c>
      <c r="DW35" t="s">
        <v>6192</v>
      </c>
    </row>
    <row r="36" spans="3:127" x14ac:dyDescent="0.25">
      <c r="C36" t="s">
        <v>6193</v>
      </c>
      <c r="D36" t="s">
        <v>2214</v>
      </c>
      <c r="E36" t="s">
        <v>6194</v>
      </c>
      <c r="F36" t="s">
        <v>6195</v>
      </c>
      <c r="G36" t="s">
        <v>6196</v>
      </c>
      <c r="H36" t="s">
        <v>6197</v>
      </c>
      <c r="I36" t="s">
        <v>6198</v>
      </c>
      <c r="J36" t="s">
        <v>6199</v>
      </c>
      <c r="K36" t="s">
        <v>6200</v>
      </c>
      <c r="L36" t="s">
        <v>6201</v>
      </c>
      <c r="M36" t="s">
        <v>6202</v>
      </c>
      <c r="N36" t="s">
        <v>6203</v>
      </c>
      <c r="O36" t="s">
        <v>6204</v>
      </c>
      <c r="P36" t="s">
        <v>6205</v>
      </c>
      <c r="Q36" t="s">
        <v>6206</v>
      </c>
      <c r="R36" t="s">
        <v>6207</v>
      </c>
      <c r="S36" t="s">
        <v>6208</v>
      </c>
      <c r="T36" t="s">
        <v>6209</v>
      </c>
      <c r="U36" t="s">
        <v>6210</v>
      </c>
      <c r="V36" t="s">
        <v>6211</v>
      </c>
      <c r="W36" t="s">
        <v>6212</v>
      </c>
      <c r="X36" t="s">
        <v>6213</v>
      </c>
      <c r="Y36" t="s">
        <v>6214</v>
      </c>
      <c r="Z36" t="s">
        <v>6215</v>
      </c>
      <c r="AA36" t="s">
        <v>6216</v>
      </c>
      <c r="AB36" t="s">
        <v>6217</v>
      </c>
      <c r="AC36" t="s">
        <v>6218</v>
      </c>
      <c r="AD36" t="s">
        <v>6219</v>
      </c>
      <c r="AE36" t="s">
        <v>6220</v>
      </c>
      <c r="AF36" t="s">
        <v>6221</v>
      </c>
      <c r="AG36" t="s">
        <v>6222</v>
      </c>
      <c r="AH36" t="s">
        <v>6223</v>
      </c>
      <c r="AI36" t="s">
        <v>6224</v>
      </c>
      <c r="AJ36" t="s">
        <v>6225</v>
      </c>
      <c r="AK36" t="s">
        <v>6226</v>
      </c>
      <c r="AL36" t="s">
        <v>6227</v>
      </c>
      <c r="AM36" t="s">
        <v>6228</v>
      </c>
      <c r="AN36" t="s">
        <v>6229</v>
      </c>
      <c r="AO36" t="s">
        <v>6230</v>
      </c>
      <c r="AP36" t="s">
        <v>6231</v>
      </c>
      <c r="AQ36" t="s">
        <v>6232</v>
      </c>
      <c r="AR36" t="s">
        <v>6233</v>
      </c>
      <c r="AS36" t="s">
        <v>6234</v>
      </c>
      <c r="AT36" t="s">
        <v>6194</v>
      </c>
      <c r="AU36" t="s">
        <v>6195</v>
      </c>
      <c r="AV36" t="s">
        <v>6196</v>
      </c>
      <c r="AW36" t="s">
        <v>6197</v>
      </c>
      <c r="AX36" t="s">
        <v>6235</v>
      </c>
      <c r="AY36" t="s">
        <v>6236</v>
      </c>
      <c r="AZ36" t="s">
        <v>6237</v>
      </c>
      <c r="BA36" t="s">
        <v>6238</v>
      </c>
      <c r="BB36" t="s">
        <v>6239</v>
      </c>
      <c r="BC36" t="s">
        <v>6240</v>
      </c>
      <c r="BD36" t="s">
        <v>6241</v>
      </c>
      <c r="BE36" t="s">
        <v>6242</v>
      </c>
      <c r="BF36" t="s">
        <v>6243</v>
      </c>
      <c r="BG36" t="s">
        <v>6244</v>
      </c>
      <c r="BH36" t="s">
        <v>6245</v>
      </c>
      <c r="BI36" t="s">
        <v>6246</v>
      </c>
      <c r="BJ36" t="s">
        <v>6247</v>
      </c>
      <c r="BK36" t="s">
        <v>6248</v>
      </c>
      <c r="BL36" t="s">
        <v>6249</v>
      </c>
      <c r="BM36" t="s">
        <v>6250</v>
      </c>
      <c r="BN36" t="s">
        <v>6251</v>
      </c>
      <c r="BO36" t="s">
        <v>6252</v>
      </c>
      <c r="BP36" t="s">
        <v>6253</v>
      </c>
      <c r="BQ36" t="s">
        <v>6254</v>
      </c>
      <c r="BR36" t="s">
        <v>6255</v>
      </c>
      <c r="BS36" t="s">
        <v>6256</v>
      </c>
      <c r="BT36" t="s">
        <v>6257</v>
      </c>
      <c r="BU36" t="s">
        <v>6258</v>
      </c>
      <c r="BV36" t="s">
        <v>6259</v>
      </c>
      <c r="BW36" t="s">
        <v>6260</v>
      </c>
      <c r="BX36" t="s">
        <v>6261</v>
      </c>
      <c r="BY36" t="s">
        <v>6262</v>
      </c>
      <c r="BZ36" t="s">
        <v>6263</v>
      </c>
      <c r="CA36" t="s">
        <v>6264</v>
      </c>
      <c r="CB36" t="s">
        <v>6265</v>
      </c>
      <c r="CC36" t="s">
        <v>6266</v>
      </c>
      <c r="CD36" t="s">
        <v>6267</v>
      </c>
      <c r="CE36" t="s">
        <v>6268</v>
      </c>
      <c r="CF36" t="s">
        <v>6269</v>
      </c>
      <c r="CG36" t="s">
        <v>6270</v>
      </c>
      <c r="CH36" t="s">
        <v>6271</v>
      </c>
      <c r="CI36" t="s">
        <v>6194</v>
      </c>
      <c r="CJ36" t="s">
        <v>6195</v>
      </c>
      <c r="CK36" t="s">
        <v>6196</v>
      </c>
      <c r="CL36" t="s">
        <v>6197</v>
      </c>
      <c r="CM36" t="s">
        <v>6235</v>
      </c>
      <c r="CN36" t="s">
        <v>6236</v>
      </c>
      <c r="CO36" t="s">
        <v>6237</v>
      </c>
      <c r="CP36" t="s">
        <v>6238</v>
      </c>
      <c r="CQ36" t="s">
        <v>6239</v>
      </c>
      <c r="CR36" t="s">
        <v>6240</v>
      </c>
      <c r="CS36" t="s">
        <v>6241</v>
      </c>
      <c r="CT36" t="s">
        <v>6242</v>
      </c>
      <c r="CU36" t="s">
        <v>6243</v>
      </c>
      <c r="CV36" t="s">
        <v>6244</v>
      </c>
      <c r="CW36" t="s">
        <v>6245</v>
      </c>
      <c r="CX36" t="s">
        <v>6246</v>
      </c>
      <c r="CY36" t="s">
        <v>6247</v>
      </c>
      <c r="CZ36" t="s">
        <v>6248</v>
      </c>
      <c r="DA36" t="s">
        <v>6249</v>
      </c>
      <c r="DB36" t="s">
        <v>6250</v>
      </c>
      <c r="DC36" t="s">
        <v>6251</v>
      </c>
      <c r="DD36" t="s">
        <v>6252</v>
      </c>
      <c r="DE36" t="s">
        <v>6253</v>
      </c>
      <c r="DF36" t="s">
        <v>6254</v>
      </c>
      <c r="DG36" t="s">
        <v>6255</v>
      </c>
      <c r="DH36" t="s">
        <v>6256</v>
      </c>
      <c r="DI36" t="s">
        <v>6257</v>
      </c>
      <c r="DJ36" t="s">
        <v>6258</v>
      </c>
      <c r="DK36" t="s">
        <v>6259</v>
      </c>
      <c r="DL36" t="s">
        <v>6260</v>
      </c>
      <c r="DM36" t="s">
        <v>6261</v>
      </c>
      <c r="DN36" t="s">
        <v>6262</v>
      </c>
      <c r="DO36" t="s">
        <v>6263</v>
      </c>
      <c r="DP36" t="s">
        <v>6264</v>
      </c>
      <c r="DQ36" t="s">
        <v>6265</v>
      </c>
      <c r="DR36" t="s">
        <v>6266</v>
      </c>
      <c r="DS36" t="s">
        <v>6267</v>
      </c>
      <c r="DT36" t="s">
        <v>6268</v>
      </c>
      <c r="DU36" t="s">
        <v>6269</v>
      </c>
      <c r="DV36" t="s">
        <v>6270</v>
      </c>
      <c r="DW36" t="s">
        <v>6271</v>
      </c>
    </row>
    <row r="37" spans="3:127" x14ac:dyDescent="0.25">
      <c r="D37" t="s">
        <v>2457</v>
      </c>
      <c r="E37" t="s">
        <v>6272</v>
      </c>
      <c r="F37" t="s">
        <v>6273</v>
      </c>
      <c r="G37" t="s">
        <v>6274</v>
      </c>
      <c r="H37" t="s">
        <v>6275</v>
      </c>
      <c r="I37" t="s">
        <v>6276</v>
      </c>
      <c r="J37" t="s">
        <v>6277</v>
      </c>
      <c r="K37" t="s">
        <v>6278</v>
      </c>
      <c r="L37" t="s">
        <v>6279</v>
      </c>
      <c r="M37" t="s">
        <v>6280</v>
      </c>
      <c r="N37" t="s">
        <v>6281</v>
      </c>
      <c r="O37" t="s">
        <v>6282</v>
      </c>
      <c r="P37" t="s">
        <v>6283</v>
      </c>
      <c r="Q37" t="s">
        <v>6284</v>
      </c>
      <c r="R37" t="s">
        <v>6285</v>
      </c>
      <c r="S37" t="s">
        <v>6286</v>
      </c>
      <c r="T37" t="s">
        <v>6287</v>
      </c>
      <c r="U37" t="s">
        <v>6288</v>
      </c>
      <c r="V37" t="s">
        <v>6289</v>
      </c>
      <c r="W37" t="s">
        <v>6290</v>
      </c>
      <c r="X37" t="s">
        <v>6291</v>
      </c>
      <c r="Y37" t="s">
        <v>6292</v>
      </c>
      <c r="Z37" t="s">
        <v>6293</v>
      </c>
      <c r="AA37" t="s">
        <v>6294</v>
      </c>
      <c r="AB37" t="s">
        <v>6295</v>
      </c>
      <c r="AC37" t="s">
        <v>6296</v>
      </c>
      <c r="AD37" t="s">
        <v>6297</v>
      </c>
      <c r="AE37" t="s">
        <v>6298</v>
      </c>
      <c r="AF37" t="s">
        <v>6299</v>
      </c>
      <c r="AG37" t="s">
        <v>6300</v>
      </c>
      <c r="AH37" t="s">
        <v>6301</v>
      </c>
      <c r="AI37" t="s">
        <v>6302</v>
      </c>
      <c r="AJ37" t="s">
        <v>6303</v>
      </c>
      <c r="AK37" t="s">
        <v>6304</v>
      </c>
      <c r="AL37" t="s">
        <v>6305</v>
      </c>
      <c r="AM37" t="s">
        <v>6306</v>
      </c>
      <c r="AN37" t="s">
        <v>6307</v>
      </c>
      <c r="AO37" t="s">
        <v>6308</v>
      </c>
      <c r="AP37" t="s">
        <v>6309</v>
      </c>
      <c r="AQ37" t="s">
        <v>6310</v>
      </c>
      <c r="AR37" t="s">
        <v>6311</v>
      </c>
      <c r="AS37" t="s">
        <v>6312</v>
      </c>
      <c r="AT37" t="s">
        <v>6272</v>
      </c>
      <c r="AU37" t="s">
        <v>6273</v>
      </c>
      <c r="AV37" t="s">
        <v>6274</v>
      </c>
      <c r="AW37" t="s">
        <v>6275</v>
      </c>
      <c r="AX37" t="s">
        <v>6313</v>
      </c>
      <c r="AY37" t="s">
        <v>6314</v>
      </c>
      <c r="AZ37" t="s">
        <v>6315</v>
      </c>
      <c r="BA37" t="s">
        <v>6316</v>
      </c>
      <c r="BB37" t="s">
        <v>6317</v>
      </c>
      <c r="BC37" t="s">
        <v>6318</v>
      </c>
      <c r="BD37" t="s">
        <v>6319</v>
      </c>
      <c r="BE37" t="s">
        <v>6320</v>
      </c>
      <c r="BF37" t="s">
        <v>6321</v>
      </c>
      <c r="BG37" t="s">
        <v>6322</v>
      </c>
      <c r="BH37" t="s">
        <v>6323</v>
      </c>
      <c r="BI37" t="s">
        <v>6324</v>
      </c>
      <c r="BJ37" t="s">
        <v>6325</v>
      </c>
      <c r="BK37" t="s">
        <v>6326</v>
      </c>
      <c r="BL37" t="s">
        <v>6327</v>
      </c>
      <c r="BM37" t="s">
        <v>6328</v>
      </c>
      <c r="BN37" t="s">
        <v>6329</v>
      </c>
      <c r="BO37" t="s">
        <v>6330</v>
      </c>
      <c r="BP37" t="s">
        <v>6331</v>
      </c>
      <c r="BQ37" t="s">
        <v>6332</v>
      </c>
      <c r="BR37" t="s">
        <v>6333</v>
      </c>
      <c r="BS37" t="s">
        <v>6334</v>
      </c>
      <c r="BT37" t="s">
        <v>6335</v>
      </c>
      <c r="BU37" t="s">
        <v>6336</v>
      </c>
      <c r="BV37" t="s">
        <v>6337</v>
      </c>
      <c r="BW37" t="s">
        <v>6338</v>
      </c>
      <c r="BX37" t="s">
        <v>6339</v>
      </c>
      <c r="BY37" t="s">
        <v>6340</v>
      </c>
      <c r="BZ37" t="s">
        <v>6341</v>
      </c>
      <c r="CA37" t="s">
        <v>6342</v>
      </c>
      <c r="CB37" t="s">
        <v>6343</v>
      </c>
      <c r="CC37" t="s">
        <v>6344</v>
      </c>
      <c r="CD37" t="s">
        <v>6345</v>
      </c>
      <c r="CE37" t="s">
        <v>6346</v>
      </c>
      <c r="CF37" t="s">
        <v>6347</v>
      </c>
      <c r="CG37" t="s">
        <v>6348</v>
      </c>
      <c r="CH37" t="s">
        <v>6349</v>
      </c>
      <c r="CI37" t="s">
        <v>6272</v>
      </c>
      <c r="CJ37" t="s">
        <v>6273</v>
      </c>
      <c r="CK37" t="s">
        <v>6274</v>
      </c>
      <c r="CL37" t="s">
        <v>6275</v>
      </c>
      <c r="CM37" t="s">
        <v>6313</v>
      </c>
      <c r="CN37" t="s">
        <v>6314</v>
      </c>
      <c r="CO37" t="s">
        <v>6315</v>
      </c>
      <c r="CP37" t="s">
        <v>6316</v>
      </c>
      <c r="CQ37" t="s">
        <v>6317</v>
      </c>
      <c r="CR37" t="s">
        <v>6318</v>
      </c>
      <c r="CS37" t="s">
        <v>6319</v>
      </c>
      <c r="CT37" t="s">
        <v>6320</v>
      </c>
      <c r="CU37" t="s">
        <v>6321</v>
      </c>
      <c r="CV37" t="s">
        <v>6322</v>
      </c>
      <c r="CW37" t="s">
        <v>6323</v>
      </c>
      <c r="CX37" t="s">
        <v>6324</v>
      </c>
      <c r="CY37" t="s">
        <v>6325</v>
      </c>
      <c r="CZ37" t="s">
        <v>6326</v>
      </c>
      <c r="DA37" t="s">
        <v>6327</v>
      </c>
      <c r="DB37" t="s">
        <v>6328</v>
      </c>
      <c r="DC37" t="s">
        <v>6329</v>
      </c>
      <c r="DD37" t="s">
        <v>6330</v>
      </c>
      <c r="DE37" t="s">
        <v>6331</v>
      </c>
      <c r="DF37" t="s">
        <v>6332</v>
      </c>
      <c r="DG37" t="s">
        <v>6333</v>
      </c>
      <c r="DH37" t="s">
        <v>6334</v>
      </c>
      <c r="DI37" t="s">
        <v>6335</v>
      </c>
      <c r="DJ37" t="s">
        <v>6336</v>
      </c>
      <c r="DK37" t="s">
        <v>6337</v>
      </c>
      <c r="DL37" t="s">
        <v>6338</v>
      </c>
      <c r="DM37" t="s">
        <v>6339</v>
      </c>
      <c r="DN37" t="s">
        <v>6340</v>
      </c>
      <c r="DO37" t="s">
        <v>6341</v>
      </c>
      <c r="DP37" t="s">
        <v>6342</v>
      </c>
      <c r="DQ37" t="s">
        <v>6343</v>
      </c>
      <c r="DR37" t="s">
        <v>6344</v>
      </c>
      <c r="DS37" t="s">
        <v>6345</v>
      </c>
      <c r="DT37" t="s">
        <v>6346</v>
      </c>
      <c r="DU37" t="s">
        <v>6347</v>
      </c>
      <c r="DV37" t="s">
        <v>6348</v>
      </c>
      <c r="DW37" t="s">
        <v>6349</v>
      </c>
    </row>
    <row r="38" spans="3:127" x14ac:dyDescent="0.25">
      <c r="D38" t="s">
        <v>2536</v>
      </c>
      <c r="AT38" t="s">
        <v>568</v>
      </c>
      <c r="AU38" t="s">
        <v>568</v>
      </c>
      <c r="AV38" t="s">
        <v>568</v>
      </c>
      <c r="AW38" t="s">
        <v>568</v>
      </c>
      <c r="AX38" t="s">
        <v>568</v>
      </c>
      <c r="AY38" t="s">
        <v>568</v>
      </c>
      <c r="AZ38" t="s">
        <v>568</v>
      </c>
      <c r="BA38" t="s">
        <v>568</v>
      </c>
      <c r="BB38" t="s">
        <v>568</v>
      </c>
      <c r="BC38" t="s">
        <v>6350</v>
      </c>
      <c r="BD38" t="s">
        <v>6351</v>
      </c>
      <c r="BE38" t="s">
        <v>6352</v>
      </c>
      <c r="BF38" t="s">
        <v>6353</v>
      </c>
      <c r="BG38" t="s">
        <v>6354</v>
      </c>
      <c r="BH38" t="s">
        <v>6355</v>
      </c>
      <c r="BI38" t="s">
        <v>6356</v>
      </c>
      <c r="BJ38" t="s">
        <v>6357</v>
      </c>
      <c r="BK38" t="s">
        <v>6358</v>
      </c>
      <c r="BL38" t="s">
        <v>6359</v>
      </c>
      <c r="BM38" t="s">
        <v>6360</v>
      </c>
      <c r="BN38" t="s">
        <v>6361</v>
      </c>
      <c r="BO38" t="s">
        <v>6362</v>
      </c>
      <c r="BP38" t="s">
        <v>6363</v>
      </c>
      <c r="BQ38" t="s">
        <v>6364</v>
      </c>
      <c r="BR38" t="s">
        <v>6365</v>
      </c>
      <c r="BS38" t="s">
        <v>6366</v>
      </c>
      <c r="BT38" t="s">
        <v>6367</v>
      </c>
      <c r="BU38" t="s">
        <v>6368</v>
      </c>
      <c r="BV38" t="s">
        <v>6369</v>
      </c>
      <c r="BW38" t="s">
        <v>6370</v>
      </c>
      <c r="BX38" t="s">
        <v>6371</v>
      </c>
      <c r="BY38" t="s">
        <v>6372</v>
      </c>
      <c r="BZ38" t="s">
        <v>6373</v>
      </c>
      <c r="CA38" t="s">
        <v>6374</v>
      </c>
      <c r="CB38" t="s">
        <v>6375</v>
      </c>
      <c r="CC38" t="s">
        <v>6376</v>
      </c>
      <c r="CD38" t="s">
        <v>6377</v>
      </c>
      <c r="CE38" t="s">
        <v>6378</v>
      </c>
      <c r="CF38" t="s">
        <v>6379</v>
      </c>
      <c r="CG38" t="s">
        <v>6380</v>
      </c>
      <c r="CH38" t="s">
        <v>6381</v>
      </c>
      <c r="CI38" t="s">
        <v>568</v>
      </c>
      <c r="CJ38" t="s">
        <v>568</v>
      </c>
      <c r="CK38" t="s">
        <v>568</v>
      </c>
      <c r="CL38" t="s">
        <v>568</v>
      </c>
      <c r="CM38" t="s">
        <v>568</v>
      </c>
      <c r="CN38" t="s">
        <v>568</v>
      </c>
      <c r="CO38" t="s">
        <v>568</v>
      </c>
      <c r="CP38" t="s">
        <v>568</v>
      </c>
      <c r="CQ38" t="s">
        <v>568</v>
      </c>
      <c r="CR38" t="s">
        <v>6382</v>
      </c>
      <c r="CS38" t="s">
        <v>6383</v>
      </c>
      <c r="CT38" t="s">
        <v>6384</v>
      </c>
      <c r="CU38" t="s">
        <v>6385</v>
      </c>
      <c r="CV38" t="s">
        <v>6386</v>
      </c>
      <c r="CW38" t="s">
        <v>6387</v>
      </c>
      <c r="CX38" t="s">
        <v>6388</v>
      </c>
      <c r="CY38" t="s">
        <v>6389</v>
      </c>
      <c r="CZ38" t="s">
        <v>6390</v>
      </c>
      <c r="DA38" t="s">
        <v>6391</v>
      </c>
      <c r="DB38" t="s">
        <v>6392</v>
      </c>
      <c r="DC38" t="s">
        <v>6393</v>
      </c>
      <c r="DD38" t="s">
        <v>6394</v>
      </c>
      <c r="DE38" t="s">
        <v>6395</v>
      </c>
      <c r="DF38" t="s">
        <v>6396</v>
      </c>
      <c r="DG38" t="s">
        <v>6397</v>
      </c>
      <c r="DH38" t="s">
        <v>6398</v>
      </c>
      <c r="DI38" t="s">
        <v>6399</v>
      </c>
      <c r="DJ38" t="s">
        <v>6400</v>
      </c>
      <c r="DK38" t="s">
        <v>6401</v>
      </c>
      <c r="DL38" t="s">
        <v>6402</v>
      </c>
      <c r="DM38" t="s">
        <v>6403</v>
      </c>
      <c r="DN38" t="s">
        <v>6404</v>
      </c>
      <c r="DO38" t="s">
        <v>6405</v>
      </c>
      <c r="DP38" t="s">
        <v>6406</v>
      </c>
      <c r="DQ38" t="s">
        <v>6407</v>
      </c>
      <c r="DR38" t="s">
        <v>6408</v>
      </c>
      <c r="DS38" t="s">
        <v>6409</v>
      </c>
      <c r="DT38" t="s">
        <v>6410</v>
      </c>
      <c r="DU38" t="s">
        <v>6411</v>
      </c>
      <c r="DV38" t="s">
        <v>6412</v>
      </c>
      <c r="DW38" t="s">
        <v>6413</v>
      </c>
    </row>
    <row r="39" spans="3:127" x14ac:dyDescent="0.25">
      <c r="D39" t="s">
        <v>2601</v>
      </c>
      <c r="E39" t="s">
        <v>6414</v>
      </c>
      <c r="F39" t="s">
        <v>6415</v>
      </c>
      <c r="G39" t="s">
        <v>6416</v>
      </c>
      <c r="H39" t="s">
        <v>6417</v>
      </c>
      <c r="I39" t="s">
        <v>6418</v>
      </c>
      <c r="J39" t="s">
        <v>6419</v>
      </c>
      <c r="K39" t="s">
        <v>6420</v>
      </c>
      <c r="L39" t="s">
        <v>6421</v>
      </c>
      <c r="M39" t="s">
        <v>6422</v>
      </c>
      <c r="N39" t="s">
        <v>6423</v>
      </c>
      <c r="O39" t="s">
        <v>6424</v>
      </c>
      <c r="P39" t="s">
        <v>6425</v>
      </c>
      <c r="Q39" t="s">
        <v>6426</v>
      </c>
      <c r="R39" t="s">
        <v>6427</v>
      </c>
      <c r="S39" t="s">
        <v>6428</v>
      </c>
      <c r="T39" t="s">
        <v>6429</v>
      </c>
      <c r="U39" t="s">
        <v>6430</v>
      </c>
      <c r="V39" t="s">
        <v>6431</v>
      </c>
      <c r="W39" t="s">
        <v>6432</v>
      </c>
      <c r="X39" t="s">
        <v>6433</v>
      </c>
      <c r="Y39" t="s">
        <v>6434</v>
      </c>
      <c r="Z39" t="s">
        <v>6435</v>
      </c>
      <c r="AA39" t="s">
        <v>6436</v>
      </c>
      <c r="AB39" t="s">
        <v>6437</v>
      </c>
      <c r="AC39" t="s">
        <v>6438</v>
      </c>
      <c r="AD39" t="s">
        <v>6439</v>
      </c>
      <c r="AE39" t="s">
        <v>6440</v>
      </c>
      <c r="AF39" t="s">
        <v>6441</v>
      </c>
      <c r="AG39" t="s">
        <v>6442</v>
      </c>
      <c r="AH39" t="s">
        <v>6443</v>
      </c>
      <c r="AI39" t="s">
        <v>6444</v>
      </c>
      <c r="AJ39" t="s">
        <v>6445</v>
      </c>
      <c r="AK39" t="s">
        <v>6446</v>
      </c>
      <c r="AL39" t="s">
        <v>6447</v>
      </c>
      <c r="AM39" t="s">
        <v>6448</v>
      </c>
      <c r="AN39" t="s">
        <v>6449</v>
      </c>
      <c r="AO39" t="s">
        <v>6450</v>
      </c>
      <c r="AP39" t="s">
        <v>6451</v>
      </c>
      <c r="AQ39" t="s">
        <v>6452</v>
      </c>
      <c r="AR39" t="s">
        <v>6453</v>
      </c>
      <c r="AS39" t="s">
        <v>6454</v>
      </c>
      <c r="AT39" t="s">
        <v>6455</v>
      </c>
      <c r="AU39" t="s">
        <v>6456</v>
      </c>
      <c r="AV39" t="s">
        <v>6457</v>
      </c>
      <c r="AW39" t="s">
        <v>6458</v>
      </c>
      <c r="AX39" t="s">
        <v>6459</v>
      </c>
      <c r="AY39" t="s">
        <v>6460</v>
      </c>
      <c r="AZ39" t="s">
        <v>6461</v>
      </c>
      <c r="BA39" t="s">
        <v>6462</v>
      </c>
      <c r="BB39" t="s">
        <v>6463</v>
      </c>
      <c r="BC39" t="s">
        <v>6464</v>
      </c>
      <c r="BD39" t="s">
        <v>6465</v>
      </c>
      <c r="BE39" t="s">
        <v>6466</v>
      </c>
      <c r="BF39" t="s">
        <v>6467</v>
      </c>
      <c r="BG39" t="s">
        <v>6468</v>
      </c>
      <c r="BH39" t="s">
        <v>6469</v>
      </c>
      <c r="BI39" t="s">
        <v>6470</v>
      </c>
      <c r="BJ39" t="s">
        <v>6471</v>
      </c>
      <c r="BK39" t="s">
        <v>6472</v>
      </c>
      <c r="BL39" t="s">
        <v>6473</v>
      </c>
      <c r="BM39" t="s">
        <v>6474</v>
      </c>
      <c r="BN39" t="s">
        <v>6475</v>
      </c>
      <c r="BO39" t="s">
        <v>6476</v>
      </c>
      <c r="BP39" t="s">
        <v>6477</v>
      </c>
      <c r="BQ39" t="s">
        <v>6478</v>
      </c>
      <c r="BR39" t="s">
        <v>6479</v>
      </c>
      <c r="BS39" t="s">
        <v>6480</v>
      </c>
      <c r="BT39" t="s">
        <v>6481</v>
      </c>
      <c r="BU39" t="s">
        <v>6482</v>
      </c>
      <c r="BV39" t="s">
        <v>6483</v>
      </c>
      <c r="BW39" t="s">
        <v>6484</v>
      </c>
      <c r="BX39" t="s">
        <v>6485</v>
      </c>
      <c r="BY39" t="s">
        <v>6486</v>
      </c>
      <c r="BZ39" t="s">
        <v>6487</v>
      </c>
      <c r="CA39" t="s">
        <v>6488</v>
      </c>
      <c r="CB39" t="s">
        <v>6489</v>
      </c>
      <c r="CC39" t="s">
        <v>6490</v>
      </c>
      <c r="CD39" t="s">
        <v>6491</v>
      </c>
      <c r="CE39" t="s">
        <v>6492</v>
      </c>
      <c r="CF39" t="s">
        <v>6493</v>
      </c>
      <c r="CG39" t="s">
        <v>6494</v>
      </c>
      <c r="CH39" t="s">
        <v>6495</v>
      </c>
      <c r="CI39" t="s">
        <v>6496</v>
      </c>
      <c r="CJ39" t="s">
        <v>6497</v>
      </c>
      <c r="CK39" t="s">
        <v>6498</v>
      </c>
      <c r="CL39" t="s">
        <v>6499</v>
      </c>
      <c r="CM39" t="s">
        <v>6500</v>
      </c>
      <c r="CN39" t="s">
        <v>6501</v>
      </c>
      <c r="CO39" t="s">
        <v>6502</v>
      </c>
      <c r="CP39" t="s">
        <v>6503</v>
      </c>
      <c r="CQ39" t="s">
        <v>6504</v>
      </c>
      <c r="CR39" t="s">
        <v>6505</v>
      </c>
      <c r="CS39" t="s">
        <v>6506</v>
      </c>
      <c r="CT39" t="s">
        <v>6507</v>
      </c>
      <c r="CU39" t="s">
        <v>6508</v>
      </c>
      <c r="CV39" t="s">
        <v>6509</v>
      </c>
      <c r="CW39" t="s">
        <v>6510</v>
      </c>
      <c r="CX39" t="s">
        <v>6511</v>
      </c>
      <c r="CY39" t="s">
        <v>6512</v>
      </c>
      <c r="CZ39" t="s">
        <v>6513</v>
      </c>
      <c r="DA39" t="s">
        <v>6514</v>
      </c>
      <c r="DB39" t="s">
        <v>6515</v>
      </c>
      <c r="DC39" t="s">
        <v>6516</v>
      </c>
      <c r="DD39" t="s">
        <v>6517</v>
      </c>
      <c r="DE39" t="s">
        <v>6518</v>
      </c>
      <c r="DF39" t="s">
        <v>6519</v>
      </c>
      <c r="DG39" t="s">
        <v>6520</v>
      </c>
      <c r="DH39" t="s">
        <v>6521</v>
      </c>
      <c r="DI39" t="s">
        <v>6522</v>
      </c>
      <c r="DJ39" t="s">
        <v>6523</v>
      </c>
      <c r="DK39" t="s">
        <v>6524</v>
      </c>
      <c r="DL39" t="s">
        <v>6525</v>
      </c>
      <c r="DM39" t="s">
        <v>6526</v>
      </c>
      <c r="DN39" t="s">
        <v>6527</v>
      </c>
      <c r="DO39" t="s">
        <v>6528</v>
      </c>
      <c r="DP39" t="s">
        <v>6529</v>
      </c>
      <c r="DQ39" t="s">
        <v>6530</v>
      </c>
      <c r="DR39" t="s">
        <v>6531</v>
      </c>
      <c r="DS39" t="s">
        <v>6532</v>
      </c>
      <c r="DT39" t="s">
        <v>6533</v>
      </c>
      <c r="DU39" t="s">
        <v>6534</v>
      </c>
      <c r="DV39" t="s">
        <v>6535</v>
      </c>
      <c r="DW39" t="s">
        <v>6536</v>
      </c>
    </row>
    <row r="40" spans="3:127" x14ac:dyDescent="0.25">
      <c r="D40" t="s">
        <v>2725</v>
      </c>
      <c r="E40" t="s">
        <v>6537</v>
      </c>
      <c r="F40" t="s">
        <v>6538</v>
      </c>
      <c r="G40" t="s">
        <v>6539</v>
      </c>
      <c r="H40" t="s">
        <v>6540</v>
      </c>
      <c r="I40" t="s">
        <v>6541</v>
      </c>
      <c r="J40" t="s">
        <v>6542</v>
      </c>
      <c r="K40" t="s">
        <v>6543</v>
      </c>
      <c r="L40" t="s">
        <v>6544</v>
      </c>
      <c r="M40" t="s">
        <v>6545</v>
      </c>
      <c r="N40" t="s">
        <v>6546</v>
      </c>
      <c r="O40" t="s">
        <v>6547</v>
      </c>
      <c r="P40" t="s">
        <v>6548</v>
      </c>
      <c r="Q40" t="s">
        <v>6549</v>
      </c>
      <c r="R40" t="s">
        <v>6550</v>
      </c>
      <c r="S40" t="s">
        <v>6551</v>
      </c>
      <c r="T40" t="s">
        <v>6552</v>
      </c>
      <c r="U40" t="s">
        <v>6553</v>
      </c>
      <c r="V40" t="s">
        <v>6554</v>
      </c>
      <c r="W40" t="s">
        <v>6555</v>
      </c>
      <c r="X40" t="s">
        <v>6556</v>
      </c>
      <c r="Y40" t="s">
        <v>6557</v>
      </c>
      <c r="Z40" t="s">
        <v>6558</v>
      </c>
      <c r="AA40" t="s">
        <v>6559</v>
      </c>
      <c r="AB40" t="s">
        <v>6560</v>
      </c>
      <c r="AC40" t="s">
        <v>6561</v>
      </c>
      <c r="AD40" t="s">
        <v>6562</v>
      </c>
      <c r="AE40" t="s">
        <v>6563</v>
      </c>
      <c r="AF40" t="s">
        <v>6564</v>
      </c>
      <c r="AG40" t="s">
        <v>6565</v>
      </c>
      <c r="AH40" t="s">
        <v>6566</v>
      </c>
      <c r="AI40" t="s">
        <v>6567</v>
      </c>
      <c r="AJ40" t="s">
        <v>6568</v>
      </c>
      <c r="AK40" t="s">
        <v>6569</v>
      </c>
      <c r="AL40" t="s">
        <v>6570</v>
      </c>
      <c r="AM40" t="s">
        <v>6571</v>
      </c>
      <c r="AN40" t="s">
        <v>6572</v>
      </c>
      <c r="AO40" t="s">
        <v>6573</v>
      </c>
      <c r="AP40" t="s">
        <v>6574</v>
      </c>
      <c r="AQ40" t="s">
        <v>6575</v>
      </c>
      <c r="AR40" t="s">
        <v>6576</v>
      </c>
      <c r="AS40" t="s">
        <v>6577</v>
      </c>
      <c r="AT40" t="s">
        <v>6537</v>
      </c>
      <c r="AU40" t="s">
        <v>6538</v>
      </c>
      <c r="AV40" t="s">
        <v>6539</v>
      </c>
      <c r="AW40" t="s">
        <v>6540</v>
      </c>
      <c r="AX40" t="s">
        <v>6578</v>
      </c>
      <c r="AY40" t="s">
        <v>6579</v>
      </c>
      <c r="AZ40" t="s">
        <v>6580</v>
      </c>
      <c r="BA40" t="s">
        <v>6581</v>
      </c>
      <c r="BB40" t="s">
        <v>6582</v>
      </c>
      <c r="BC40" t="s">
        <v>6583</v>
      </c>
      <c r="BD40" t="s">
        <v>6584</v>
      </c>
      <c r="BE40" t="s">
        <v>6585</v>
      </c>
      <c r="BF40" t="s">
        <v>6586</v>
      </c>
      <c r="BG40" t="s">
        <v>6587</v>
      </c>
      <c r="BH40" t="s">
        <v>6588</v>
      </c>
      <c r="BI40" t="s">
        <v>6589</v>
      </c>
      <c r="BJ40" t="s">
        <v>6590</v>
      </c>
      <c r="BK40" t="s">
        <v>6591</v>
      </c>
      <c r="BL40" t="s">
        <v>6592</v>
      </c>
      <c r="BM40" t="s">
        <v>6593</v>
      </c>
      <c r="BN40" t="s">
        <v>6594</v>
      </c>
      <c r="BO40" t="s">
        <v>6595</v>
      </c>
      <c r="BP40" t="s">
        <v>6596</v>
      </c>
      <c r="BQ40" t="s">
        <v>6597</v>
      </c>
      <c r="BR40" t="s">
        <v>6598</v>
      </c>
      <c r="BS40" t="s">
        <v>6599</v>
      </c>
      <c r="BT40" t="s">
        <v>6600</v>
      </c>
      <c r="BU40" t="s">
        <v>6601</v>
      </c>
      <c r="BV40" t="s">
        <v>6602</v>
      </c>
      <c r="BW40" t="s">
        <v>6603</v>
      </c>
      <c r="BX40" t="s">
        <v>6604</v>
      </c>
      <c r="BY40" t="s">
        <v>6605</v>
      </c>
      <c r="BZ40" t="s">
        <v>6606</v>
      </c>
      <c r="CA40" t="s">
        <v>6607</v>
      </c>
      <c r="CB40" t="s">
        <v>6608</v>
      </c>
      <c r="CC40" t="s">
        <v>6609</v>
      </c>
      <c r="CD40" t="s">
        <v>6610</v>
      </c>
      <c r="CE40" t="s">
        <v>6611</v>
      </c>
      <c r="CF40" t="s">
        <v>6612</v>
      </c>
      <c r="CG40" t="s">
        <v>6613</v>
      </c>
      <c r="CH40" t="s">
        <v>6614</v>
      </c>
      <c r="CI40" t="s">
        <v>6537</v>
      </c>
      <c r="CJ40" t="s">
        <v>6538</v>
      </c>
      <c r="CK40" t="s">
        <v>6539</v>
      </c>
      <c r="CL40" t="s">
        <v>6540</v>
      </c>
      <c r="CM40" t="s">
        <v>6578</v>
      </c>
      <c r="CN40" t="s">
        <v>6579</v>
      </c>
      <c r="CO40" t="s">
        <v>6580</v>
      </c>
      <c r="CP40" t="s">
        <v>6581</v>
      </c>
      <c r="CQ40" t="s">
        <v>6582</v>
      </c>
      <c r="CR40" t="s">
        <v>6583</v>
      </c>
      <c r="CS40" t="s">
        <v>6584</v>
      </c>
      <c r="CT40" t="s">
        <v>6585</v>
      </c>
      <c r="CU40" t="s">
        <v>6586</v>
      </c>
      <c r="CV40" t="s">
        <v>6587</v>
      </c>
      <c r="CW40" t="s">
        <v>6588</v>
      </c>
      <c r="CX40" t="s">
        <v>6589</v>
      </c>
      <c r="CY40" t="s">
        <v>6590</v>
      </c>
      <c r="CZ40" t="s">
        <v>6591</v>
      </c>
      <c r="DA40" t="s">
        <v>6592</v>
      </c>
      <c r="DB40" t="s">
        <v>6593</v>
      </c>
      <c r="DC40" t="s">
        <v>6594</v>
      </c>
      <c r="DD40" t="s">
        <v>6595</v>
      </c>
      <c r="DE40" t="s">
        <v>6596</v>
      </c>
      <c r="DF40" t="s">
        <v>6597</v>
      </c>
      <c r="DG40" t="s">
        <v>6598</v>
      </c>
      <c r="DH40" t="s">
        <v>6599</v>
      </c>
      <c r="DI40" t="s">
        <v>6600</v>
      </c>
      <c r="DJ40" t="s">
        <v>6601</v>
      </c>
      <c r="DK40" t="s">
        <v>6602</v>
      </c>
      <c r="DL40" t="s">
        <v>6603</v>
      </c>
      <c r="DM40" t="s">
        <v>6604</v>
      </c>
      <c r="DN40" t="s">
        <v>6605</v>
      </c>
      <c r="DO40" t="s">
        <v>6606</v>
      </c>
      <c r="DP40" t="s">
        <v>6607</v>
      </c>
      <c r="DQ40" t="s">
        <v>6608</v>
      </c>
      <c r="DR40" t="s">
        <v>6609</v>
      </c>
      <c r="DS40" t="s">
        <v>6610</v>
      </c>
      <c r="DT40" t="s">
        <v>6611</v>
      </c>
      <c r="DU40" t="s">
        <v>6612</v>
      </c>
      <c r="DV40" t="s">
        <v>6613</v>
      </c>
      <c r="DW40" t="s">
        <v>6614</v>
      </c>
    </row>
    <row r="41" spans="3:127" x14ac:dyDescent="0.25">
      <c r="D41" t="s">
        <v>2848</v>
      </c>
      <c r="E41" t="s">
        <v>6615</v>
      </c>
      <c r="F41" t="s">
        <v>6616</v>
      </c>
      <c r="G41" t="s">
        <v>6617</v>
      </c>
      <c r="H41" t="s">
        <v>6618</v>
      </c>
      <c r="I41" t="s">
        <v>6619</v>
      </c>
      <c r="J41" t="s">
        <v>6620</v>
      </c>
      <c r="K41" t="s">
        <v>6621</v>
      </c>
      <c r="L41" t="s">
        <v>6622</v>
      </c>
      <c r="M41" t="s">
        <v>6623</v>
      </c>
      <c r="N41" t="s">
        <v>6624</v>
      </c>
      <c r="O41" t="s">
        <v>6625</v>
      </c>
      <c r="P41" t="s">
        <v>6626</v>
      </c>
      <c r="Q41" t="s">
        <v>6627</v>
      </c>
      <c r="R41" t="s">
        <v>6628</v>
      </c>
      <c r="S41" t="s">
        <v>6629</v>
      </c>
      <c r="T41" t="s">
        <v>6630</v>
      </c>
      <c r="U41" t="s">
        <v>6631</v>
      </c>
      <c r="V41" t="s">
        <v>6632</v>
      </c>
      <c r="W41" t="s">
        <v>6633</v>
      </c>
      <c r="X41" t="s">
        <v>6634</v>
      </c>
      <c r="Y41" t="s">
        <v>6635</v>
      </c>
      <c r="Z41" t="s">
        <v>6636</v>
      </c>
      <c r="AA41" t="s">
        <v>6637</v>
      </c>
      <c r="AB41" t="s">
        <v>6638</v>
      </c>
      <c r="AC41" t="s">
        <v>6639</v>
      </c>
      <c r="AD41" t="s">
        <v>6640</v>
      </c>
      <c r="AE41" t="s">
        <v>6641</v>
      </c>
      <c r="AF41" t="s">
        <v>6642</v>
      </c>
      <c r="AG41" t="s">
        <v>6643</v>
      </c>
      <c r="AH41" t="s">
        <v>6644</v>
      </c>
      <c r="AI41" t="s">
        <v>6645</v>
      </c>
      <c r="AJ41" t="s">
        <v>6646</v>
      </c>
      <c r="AK41" t="s">
        <v>6647</v>
      </c>
      <c r="AL41" t="s">
        <v>6648</v>
      </c>
      <c r="AM41" t="s">
        <v>6649</v>
      </c>
      <c r="AN41" t="s">
        <v>6650</v>
      </c>
      <c r="AO41" t="s">
        <v>6651</v>
      </c>
      <c r="AP41" t="s">
        <v>6652</v>
      </c>
      <c r="AQ41" t="s">
        <v>6653</v>
      </c>
      <c r="AR41" t="s">
        <v>6654</v>
      </c>
      <c r="AS41" t="s">
        <v>6655</v>
      </c>
      <c r="AT41" t="s">
        <v>6656</v>
      </c>
      <c r="AU41" t="s">
        <v>6657</v>
      </c>
      <c r="AV41" t="s">
        <v>6658</v>
      </c>
      <c r="AW41" t="s">
        <v>6659</v>
      </c>
      <c r="AX41" t="s">
        <v>6660</v>
      </c>
      <c r="AY41" t="s">
        <v>6661</v>
      </c>
      <c r="AZ41" t="s">
        <v>6662</v>
      </c>
      <c r="BA41" t="s">
        <v>6663</v>
      </c>
      <c r="BB41" t="s">
        <v>6664</v>
      </c>
      <c r="BC41" t="s">
        <v>6665</v>
      </c>
      <c r="BD41" t="s">
        <v>6666</v>
      </c>
      <c r="BE41" t="s">
        <v>6667</v>
      </c>
      <c r="BF41" t="s">
        <v>6668</v>
      </c>
      <c r="BG41" t="s">
        <v>6669</v>
      </c>
      <c r="BH41" t="s">
        <v>6670</v>
      </c>
      <c r="BI41" t="s">
        <v>6671</v>
      </c>
      <c r="BJ41" t="s">
        <v>6672</v>
      </c>
      <c r="BK41" t="s">
        <v>6673</v>
      </c>
      <c r="BL41" t="s">
        <v>6674</v>
      </c>
      <c r="BM41" t="s">
        <v>6675</v>
      </c>
      <c r="BN41" t="s">
        <v>6676</v>
      </c>
      <c r="BO41" t="s">
        <v>6677</v>
      </c>
      <c r="BP41" t="s">
        <v>6678</v>
      </c>
      <c r="BQ41" t="s">
        <v>6679</v>
      </c>
      <c r="BR41" t="s">
        <v>6680</v>
      </c>
      <c r="BS41" t="s">
        <v>6681</v>
      </c>
      <c r="BT41" t="s">
        <v>6682</v>
      </c>
      <c r="BU41" t="s">
        <v>6683</v>
      </c>
      <c r="BV41" t="s">
        <v>6684</v>
      </c>
      <c r="BW41" t="s">
        <v>6685</v>
      </c>
      <c r="BX41" t="s">
        <v>6686</v>
      </c>
      <c r="BY41" t="s">
        <v>6687</v>
      </c>
      <c r="BZ41" t="s">
        <v>6688</v>
      </c>
      <c r="CA41" t="s">
        <v>6689</v>
      </c>
      <c r="CB41" t="s">
        <v>6690</v>
      </c>
      <c r="CC41" t="s">
        <v>6691</v>
      </c>
      <c r="CD41" t="s">
        <v>6692</v>
      </c>
      <c r="CE41" t="s">
        <v>6693</v>
      </c>
      <c r="CF41" t="s">
        <v>6694</v>
      </c>
      <c r="CG41" t="s">
        <v>6695</v>
      </c>
      <c r="CH41" t="s">
        <v>6696</v>
      </c>
      <c r="CI41" t="s">
        <v>6697</v>
      </c>
      <c r="CJ41" t="s">
        <v>6698</v>
      </c>
      <c r="CK41" t="s">
        <v>6699</v>
      </c>
      <c r="CL41" t="s">
        <v>6700</v>
      </c>
      <c r="CM41" t="s">
        <v>6701</v>
      </c>
      <c r="CN41" t="s">
        <v>6702</v>
      </c>
      <c r="CO41" t="s">
        <v>6703</v>
      </c>
      <c r="CP41" t="s">
        <v>6704</v>
      </c>
      <c r="CQ41" t="s">
        <v>6705</v>
      </c>
      <c r="CR41" t="s">
        <v>6706</v>
      </c>
      <c r="CS41" t="s">
        <v>6707</v>
      </c>
      <c r="CT41" t="s">
        <v>6708</v>
      </c>
      <c r="CU41" t="s">
        <v>6709</v>
      </c>
      <c r="CV41" t="s">
        <v>6710</v>
      </c>
      <c r="CW41" t="s">
        <v>6711</v>
      </c>
      <c r="CX41" t="s">
        <v>6712</v>
      </c>
      <c r="CY41" t="s">
        <v>6713</v>
      </c>
      <c r="CZ41" t="s">
        <v>6714</v>
      </c>
      <c r="DA41" t="s">
        <v>6715</v>
      </c>
      <c r="DB41" t="s">
        <v>6716</v>
      </c>
      <c r="DC41" t="s">
        <v>6717</v>
      </c>
      <c r="DD41" t="s">
        <v>6718</v>
      </c>
      <c r="DE41" t="s">
        <v>6719</v>
      </c>
      <c r="DF41" t="s">
        <v>6720</v>
      </c>
      <c r="DG41" t="s">
        <v>6721</v>
      </c>
      <c r="DH41" t="s">
        <v>6722</v>
      </c>
      <c r="DI41" t="s">
        <v>6723</v>
      </c>
      <c r="DJ41" t="s">
        <v>6724</v>
      </c>
      <c r="DK41" t="s">
        <v>6725</v>
      </c>
      <c r="DL41" t="s">
        <v>6726</v>
      </c>
      <c r="DM41" t="s">
        <v>6727</v>
      </c>
      <c r="DN41" t="s">
        <v>6728</v>
      </c>
      <c r="DO41" t="s">
        <v>6729</v>
      </c>
      <c r="DP41" t="s">
        <v>6730</v>
      </c>
      <c r="DQ41" t="s">
        <v>6731</v>
      </c>
      <c r="DR41" t="s">
        <v>6732</v>
      </c>
      <c r="DS41" t="s">
        <v>6733</v>
      </c>
      <c r="DT41" t="s">
        <v>6734</v>
      </c>
      <c r="DU41" t="s">
        <v>6735</v>
      </c>
      <c r="DV41" t="s">
        <v>6736</v>
      </c>
      <c r="DW41" t="s">
        <v>6737</v>
      </c>
    </row>
    <row r="42" spans="3:127" x14ac:dyDescent="0.25">
      <c r="D42" t="s">
        <v>2972</v>
      </c>
      <c r="E42" t="s">
        <v>6738</v>
      </c>
      <c r="F42" t="s">
        <v>6739</v>
      </c>
      <c r="G42" t="s">
        <v>6740</v>
      </c>
      <c r="H42" t="s">
        <v>6741</v>
      </c>
      <c r="I42" t="s">
        <v>6742</v>
      </c>
      <c r="J42" t="s">
        <v>6743</v>
      </c>
      <c r="K42" t="s">
        <v>6744</v>
      </c>
      <c r="L42" t="s">
        <v>6745</v>
      </c>
      <c r="M42" t="s">
        <v>6746</v>
      </c>
      <c r="N42" t="s">
        <v>6747</v>
      </c>
      <c r="O42" t="s">
        <v>6748</v>
      </c>
      <c r="P42" t="s">
        <v>6749</v>
      </c>
      <c r="Q42" t="s">
        <v>6750</v>
      </c>
      <c r="R42" t="s">
        <v>6751</v>
      </c>
      <c r="S42" t="s">
        <v>6752</v>
      </c>
      <c r="T42" t="s">
        <v>6753</v>
      </c>
      <c r="U42" t="s">
        <v>6754</v>
      </c>
      <c r="V42" t="s">
        <v>6755</v>
      </c>
      <c r="W42" t="s">
        <v>6756</v>
      </c>
      <c r="X42" t="s">
        <v>6757</v>
      </c>
      <c r="Y42" t="s">
        <v>6758</v>
      </c>
      <c r="Z42" t="s">
        <v>6759</v>
      </c>
      <c r="AA42" t="s">
        <v>6760</v>
      </c>
      <c r="AB42" t="s">
        <v>6761</v>
      </c>
      <c r="AC42" t="s">
        <v>6762</v>
      </c>
      <c r="AD42" t="s">
        <v>6763</v>
      </c>
      <c r="AE42" t="s">
        <v>6764</v>
      </c>
      <c r="AF42" t="s">
        <v>6765</v>
      </c>
      <c r="AG42" t="s">
        <v>6766</v>
      </c>
      <c r="AH42" t="s">
        <v>6767</v>
      </c>
      <c r="AI42" t="s">
        <v>6768</v>
      </c>
      <c r="AJ42" t="s">
        <v>6769</v>
      </c>
      <c r="AK42" t="s">
        <v>6770</v>
      </c>
      <c r="AL42" t="s">
        <v>6771</v>
      </c>
      <c r="AM42" t="s">
        <v>6772</v>
      </c>
      <c r="AN42" t="s">
        <v>6773</v>
      </c>
      <c r="AO42" t="s">
        <v>6774</v>
      </c>
      <c r="AP42" t="s">
        <v>6775</v>
      </c>
      <c r="AQ42" t="s">
        <v>6776</v>
      </c>
      <c r="AR42" t="s">
        <v>6777</v>
      </c>
      <c r="AS42" t="s">
        <v>6778</v>
      </c>
      <c r="AT42" t="s">
        <v>6779</v>
      </c>
      <c r="AU42" t="s">
        <v>6780</v>
      </c>
      <c r="AV42" t="s">
        <v>6781</v>
      </c>
      <c r="AW42" t="s">
        <v>6782</v>
      </c>
      <c r="AX42" t="s">
        <v>6783</v>
      </c>
      <c r="AY42" t="s">
        <v>6784</v>
      </c>
      <c r="AZ42" t="s">
        <v>6785</v>
      </c>
      <c r="BA42" t="s">
        <v>6786</v>
      </c>
      <c r="BB42" t="s">
        <v>6787</v>
      </c>
      <c r="BC42" t="s">
        <v>6788</v>
      </c>
      <c r="BD42" t="s">
        <v>6789</v>
      </c>
      <c r="BE42" t="s">
        <v>6790</v>
      </c>
      <c r="BF42" t="s">
        <v>6791</v>
      </c>
      <c r="BG42" t="s">
        <v>6792</v>
      </c>
      <c r="BH42" t="s">
        <v>6793</v>
      </c>
      <c r="BI42" t="s">
        <v>6794</v>
      </c>
      <c r="BJ42" t="s">
        <v>6795</v>
      </c>
      <c r="BK42" t="s">
        <v>6796</v>
      </c>
      <c r="BL42" t="s">
        <v>6797</v>
      </c>
      <c r="BM42" t="s">
        <v>6798</v>
      </c>
      <c r="BN42" t="s">
        <v>6799</v>
      </c>
      <c r="BO42" t="s">
        <v>6800</v>
      </c>
      <c r="BP42" t="s">
        <v>6801</v>
      </c>
      <c r="BQ42" t="s">
        <v>6802</v>
      </c>
      <c r="BR42" t="s">
        <v>6803</v>
      </c>
      <c r="BS42" t="s">
        <v>6804</v>
      </c>
      <c r="BT42" t="s">
        <v>6805</v>
      </c>
      <c r="BU42" t="s">
        <v>6806</v>
      </c>
      <c r="BV42" t="s">
        <v>6807</v>
      </c>
      <c r="BW42" t="s">
        <v>6808</v>
      </c>
      <c r="BX42" t="s">
        <v>6809</v>
      </c>
      <c r="BY42" t="s">
        <v>6810</v>
      </c>
      <c r="BZ42" t="s">
        <v>6811</v>
      </c>
      <c r="CA42" t="s">
        <v>6812</v>
      </c>
      <c r="CB42" t="s">
        <v>6813</v>
      </c>
      <c r="CC42" t="s">
        <v>6814</v>
      </c>
      <c r="CD42" t="s">
        <v>6815</v>
      </c>
      <c r="CE42" t="s">
        <v>6816</v>
      </c>
      <c r="CF42" t="s">
        <v>6817</v>
      </c>
      <c r="CG42" t="s">
        <v>6818</v>
      </c>
      <c r="CH42" t="s">
        <v>6819</v>
      </c>
      <c r="CI42" t="s">
        <v>6820</v>
      </c>
      <c r="CJ42" t="s">
        <v>6821</v>
      </c>
      <c r="CK42" t="s">
        <v>6822</v>
      </c>
      <c r="CL42" t="s">
        <v>6823</v>
      </c>
      <c r="CM42" t="s">
        <v>6824</v>
      </c>
      <c r="CN42" t="s">
        <v>6825</v>
      </c>
      <c r="CO42" t="s">
        <v>6826</v>
      </c>
      <c r="CP42" t="s">
        <v>6827</v>
      </c>
      <c r="CQ42" t="s">
        <v>6828</v>
      </c>
      <c r="CR42" t="s">
        <v>6829</v>
      </c>
      <c r="CS42" t="s">
        <v>6830</v>
      </c>
      <c r="CT42" t="s">
        <v>6831</v>
      </c>
      <c r="CU42" t="s">
        <v>6832</v>
      </c>
      <c r="CV42" t="s">
        <v>6833</v>
      </c>
      <c r="CW42" t="s">
        <v>6834</v>
      </c>
      <c r="CX42" t="s">
        <v>6835</v>
      </c>
      <c r="CY42" t="s">
        <v>6836</v>
      </c>
      <c r="CZ42" t="s">
        <v>6837</v>
      </c>
      <c r="DA42" t="s">
        <v>6838</v>
      </c>
      <c r="DB42" t="s">
        <v>6839</v>
      </c>
      <c r="DC42" t="s">
        <v>6840</v>
      </c>
      <c r="DD42" t="s">
        <v>6841</v>
      </c>
      <c r="DE42" t="s">
        <v>6842</v>
      </c>
      <c r="DF42" t="s">
        <v>6843</v>
      </c>
      <c r="DG42" t="s">
        <v>6844</v>
      </c>
      <c r="DH42" t="s">
        <v>6845</v>
      </c>
      <c r="DI42" t="s">
        <v>6846</v>
      </c>
      <c r="DJ42" t="s">
        <v>6847</v>
      </c>
      <c r="DK42" t="s">
        <v>6848</v>
      </c>
      <c r="DL42" t="s">
        <v>6849</v>
      </c>
      <c r="DM42" t="s">
        <v>6850</v>
      </c>
      <c r="DN42" t="s">
        <v>6851</v>
      </c>
      <c r="DO42" t="s">
        <v>6852</v>
      </c>
      <c r="DP42" t="s">
        <v>6853</v>
      </c>
      <c r="DQ42" t="s">
        <v>6854</v>
      </c>
      <c r="DR42" t="s">
        <v>6855</v>
      </c>
      <c r="DS42" t="s">
        <v>6856</v>
      </c>
      <c r="DT42" t="s">
        <v>6857</v>
      </c>
      <c r="DU42" t="s">
        <v>6858</v>
      </c>
      <c r="DV42" t="s">
        <v>6859</v>
      </c>
      <c r="DW42" t="s">
        <v>6860</v>
      </c>
    </row>
    <row r="43" spans="3:127" x14ac:dyDescent="0.25">
      <c r="D43" t="s">
        <v>3096</v>
      </c>
      <c r="E43" t="s">
        <v>6861</v>
      </c>
      <c r="F43" t="s">
        <v>6862</v>
      </c>
      <c r="G43" t="s">
        <v>6863</v>
      </c>
      <c r="H43" t="s">
        <v>6864</v>
      </c>
      <c r="I43" t="s">
        <v>6865</v>
      </c>
      <c r="J43" t="s">
        <v>6866</v>
      </c>
      <c r="K43" t="s">
        <v>6867</v>
      </c>
      <c r="L43" t="s">
        <v>6868</v>
      </c>
      <c r="M43" t="s">
        <v>6869</v>
      </c>
      <c r="N43" t="s">
        <v>6870</v>
      </c>
      <c r="O43" t="s">
        <v>6871</v>
      </c>
      <c r="P43" t="s">
        <v>6872</v>
      </c>
      <c r="Q43" t="s">
        <v>6873</v>
      </c>
      <c r="R43" t="s">
        <v>6874</v>
      </c>
      <c r="S43" t="s">
        <v>6875</v>
      </c>
      <c r="T43" t="s">
        <v>6876</v>
      </c>
      <c r="U43" t="s">
        <v>6877</v>
      </c>
      <c r="V43" t="s">
        <v>6878</v>
      </c>
      <c r="W43" t="s">
        <v>6879</v>
      </c>
      <c r="X43" t="s">
        <v>6880</v>
      </c>
      <c r="Y43" t="s">
        <v>6881</v>
      </c>
      <c r="Z43" t="s">
        <v>6882</v>
      </c>
      <c r="AA43" t="s">
        <v>6883</v>
      </c>
      <c r="AB43" t="s">
        <v>6884</v>
      </c>
      <c r="AC43" t="s">
        <v>6885</v>
      </c>
      <c r="AD43" t="s">
        <v>6886</v>
      </c>
      <c r="AE43" t="s">
        <v>6887</v>
      </c>
      <c r="AF43" t="s">
        <v>6888</v>
      </c>
      <c r="AG43" t="s">
        <v>6889</v>
      </c>
      <c r="AH43" t="s">
        <v>6890</v>
      </c>
      <c r="AI43" t="s">
        <v>6891</v>
      </c>
      <c r="AJ43" t="s">
        <v>6892</v>
      </c>
      <c r="AK43" t="s">
        <v>6893</v>
      </c>
      <c r="AL43" t="s">
        <v>6894</v>
      </c>
      <c r="AM43" t="s">
        <v>6895</v>
      </c>
      <c r="AN43" t="s">
        <v>6896</v>
      </c>
      <c r="AO43" t="s">
        <v>6897</v>
      </c>
      <c r="AP43" t="s">
        <v>6898</v>
      </c>
      <c r="AQ43" t="s">
        <v>6899</v>
      </c>
      <c r="AR43" t="s">
        <v>6900</v>
      </c>
      <c r="AS43" t="s">
        <v>6901</v>
      </c>
      <c r="AT43" t="s">
        <v>6902</v>
      </c>
      <c r="AU43" t="s">
        <v>6903</v>
      </c>
      <c r="AV43" t="s">
        <v>6904</v>
      </c>
      <c r="AW43" t="s">
        <v>6905</v>
      </c>
      <c r="AX43" t="s">
        <v>6906</v>
      </c>
      <c r="AY43" t="s">
        <v>6907</v>
      </c>
      <c r="AZ43" t="s">
        <v>6908</v>
      </c>
      <c r="BA43" t="s">
        <v>6909</v>
      </c>
      <c r="BB43" t="s">
        <v>6910</v>
      </c>
      <c r="BC43" t="s">
        <v>6911</v>
      </c>
      <c r="BD43" t="s">
        <v>6912</v>
      </c>
      <c r="BE43" t="s">
        <v>6913</v>
      </c>
      <c r="BF43" t="s">
        <v>6914</v>
      </c>
      <c r="BG43" t="s">
        <v>6915</v>
      </c>
      <c r="BH43" t="s">
        <v>6916</v>
      </c>
      <c r="BI43" t="s">
        <v>6917</v>
      </c>
      <c r="BJ43" t="s">
        <v>6918</v>
      </c>
      <c r="BK43" t="s">
        <v>6919</v>
      </c>
      <c r="BL43" t="s">
        <v>6920</v>
      </c>
      <c r="BM43" t="s">
        <v>6921</v>
      </c>
      <c r="BN43" t="s">
        <v>6922</v>
      </c>
      <c r="BO43" t="s">
        <v>6923</v>
      </c>
      <c r="BP43" t="s">
        <v>6924</v>
      </c>
      <c r="BQ43" t="s">
        <v>6925</v>
      </c>
      <c r="BR43" t="s">
        <v>6926</v>
      </c>
      <c r="BS43" t="s">
        <v>6927</v>
      </c>
      <c r="BT43" t="s">
        <v>6928</v>
      </c>
      <c r="BU43" t="s">
        <v>6929</v>
      </c>
      <c r="BV43" t="s">
        <v>6930</v>
      </c>
      <c r="BW43" t="s">
        <v>6931</v>
      </c>
      <c r="BX43" t="s">
        <v>6932</v>
      </c>
      <c r="BY43" t="s">
        <v>6933</v>
      </c>
      <c r="BZ43" t="s">
        <v>6934</v>
      </c>
      <c r="CA43" t="s">
        <v>6935</v>
      </c>
      <c r="CB43" t="s">
        <v>6936</v>
      </c>
      <c r="CC43" t="s">
        <v>6937</v>
      </c>
      <c r="CD43" t="s">
        <v>6938</v>
      </c>
      <c r="CE43" t="s">
        <v>6939</v>
      </c>
      <c r="CF43" t="s">
        <v>6940</v>
      </c>
      <c r="CG43" t="s">
        <v>6941</v>
      </c>
      <c r="CH43" t="s">
        <v>6942</v>
      </c>
      <c r="CI43" t="s">
        <v>6943</v>
      </c>
      <c r="CJ43" t="s">
        <v>6944</v>
      </c>
      <c r="CK43" t="s">
        <v>6945</v>
      </c>
      <c r="CL43" t="s">
        <v>6946</v>
      </c>
      <c r="CM43" t="s">
        <v>6947</v>
      </c>
      <c r="CN43" t="s">
        <v>6948</v>
      </c>
      <c r="CO43" t="s">
        <v>6949</v>
      </c>
      <c r="CP43" t="s">
        <v>6950</v>
      </c>
      <c r="CQ43" t="s">
        <v>6951</v>
      </c>
      <c r="CR43" t="s">
        <v>6952</v>
      </c>
      <c r="CS43" t="s">
        <v>6953</v>
      </c>
      <c r="CT43" t="s">
        <v>6954</v>
      </c>
      <c r="CU43" t="s">
        <v>6955</v>
      </c>
      <c r="CV43" t="s">
        <v>6956</v>
      </c>
      <c r="CW43" t="s">
        <v>6957</v>
      </c>
      <c r="CX43" t="s">
        <v>6958</v>
      </c>
      <c r="CY43" t="s">
        <v>6959</v>
      </c>
      <c r="CZ43" t="s">
        <v>6960</v>
      </c>
      <c r="DA43" t="s">
        <v>6961</v>
      </c>
      <c r="DB43" t="s">
        <v>6962</v>
      </c>
      <c r="DC43" t="s">
        <v>6963</v>
      </c>
      <c r="DD43" t="s">
        <v>6964</v>
      </c>
      <c r="DE43" t="s">
        <v>6965</v>
      </c>
      <c r="DF43" t="s">
        <v>6966</v>
      </c>
      <c r="DG43" t="s">
        <v>6967</v>
      </c>
      <c r="DH43" t="s">
        <v>6968</v>
      </c>
      <c r="DI43" t="s">
        <v>6969</v>
      </c>
      <c r="DJ43" t="s">
        <v>6970</v>
      </c>
      <c r="DK43" t="s">
        <v>6971</v>
      </c>
      <c r="DL43" t="s">
        <v>6972</v>
      </c>
      <c r="DM43" t="s">
        <v>6973</v>
      </c>
      <c r="DN43" t="s">
        <v>6974</v>
      </c>
      <c r="DO43" t="s">
        <v>6975</v>
      </c>
      <c r="DP43" t="s">
        <v>6976</v>
      </c>
      <c r="DQ43" t="s">
        <v>6977</v>
      </c>
      <c r="DR43" t="s">
        <v>6978</v>
      </c>
      <c r="DS43" t="s">
        <v>6979</v>
      </c>
      <c r="DT43" t="s">
        <v>6980</v>
      </c>
      <c r="DU43" t="s">
        <v>6981</v>
      </c>
      <c r="DV43" t="s">
        <v>6982</v>
      </c>
      <c r="DW43" t="s">
        <v>6983</v>
      </c>
    </row>
    <row r="44" spans="3:127" x14ac:dyDescent="0.25">
      <c r="D44" t="s">
        <v>278</v>
      </c>
      <c r="E44" t="s">
        <v>6984</v>
      </c>
      <c r="F44" t="s">
        <v>6985</v>
      </c>
      <c r="G44" t="s">
        <v>6986</v>
      </c>
      <c r="H44" t="s">
        <v>6987</v>
      </c>
      <c r="I44" t="s">
        <v>6988</v>
      </c>
      <c r="J44" t="s">
        <v>6989</v>
      </c>
      <c r="K44" t="s">
        <v>6990</v>
      </c>
      <c r="L44" t="s">
        <v>6991</v>
      </c>
      <c r="M44" t="s">
        <v>6992</v>
      </c>
      <c r="N44" t="s">
        <v>6993</v>
      </c>
      <c r="O44" t="s">
        <v>6994</v>
      </c>
      <c r="P44" t="s">
        <v>6995</v>
      </c>
      <c r="Q44" t="s">
        <v>6996</v>
      </c>
      <c r="R44" t="s">
        <v>6997</v>
      </c>
      <c r="S44" t="s">
        <v>6998</v>
      </c>
      <c r="T44" t="s">
        <v>6999</v>
      </c>
      <c r="U44" t="s">
        <v>7000</v>
      </c>
      <c r="V44" t="s">
        <v>7001</v>
      </c>
      <c r="W44" t="s">
        <v>7002</v>
      </c>
      <c r="X44" t="s">
        <v>7003</v>
      </c>
      <c r="Y44" t="s">
        <v>7004</v>
      </c>
      <c r="Z44" t="s">
        <v>7005</v>
      </c>
      <c r="AA44" t="s">
        <v>7006</v>
      </c>
      <c r="AB44" t="s">
        <v>7007</v>
      </c>
      <c r="AC44" t="s">
        <v>7008</v>
      </c>
      <c r="AD44" t="s">
        <v>7009</v>
      </c>
      <c r="AE44" t="s">
        <v>7010</v>
      </c>
      <c r="AF44" t="s">
        <v>7011</v>
      </c>
      <c r="AG44" t="s">
        <v>7012</v>
      </c>
      <c r="AH44" t="s">
        <v>7013</v>
      </c>
      <c r="AI44" t="s">
        <v>7014</v>
      </c>
      <c r="AJ44" t="s">
        <v>7015</v>
      </c>
      <c r="AK44" t="s">
        <v>7016</v>
      </c>
      <c r="AL44" t="s">
        <v>7017</v>
      </c>
      <c r="AM44" t="s">
        <v>7018</v>
      </c>
      <c r="AN44" t="s">
        <v>7019</v>
      </c>
      <c r="AO44" t="s">
        <v>7020</v>
      </c>
      <c r="AP44" t="s">
        <v>7021</v>
      </c>
      <c r="AQ44" t="s">
        <v>7022</v>
      </c>
      <c r="AR44" t="s">
        <v>7023</v>
      </c>
      <c r="AS44" t="s">
        <v>7024</v>
      </c>
      <c r="AT44" t="s">
        <v>6984</v>
      </c>
      <c r="AU44" t="s">
        <v>7025</v>
      </c>
      <c r="AV44" t="s">
        <v>6986</v>
      </c>
      <c r="AW44" t="s">
        <v>7026</v>
      </c>
      <c r="AX44" t="s">
        <v>7027</v>
      </c>
      <c r="AY44" t="s">
        <v>7028</v>
      </c>
      <c r="AZ44" t="s">
        <v>7029</v>
      </c>
      <c r="BA44" t="s">
        <v>7030</v>
      </c>
      <c r="BB44" t="s">
        <v>7031</v>
      </c>
      <c r="BC44" t="s">
        <v>7032</v>
      </c>
      <c r="BD44" t="s">
        <v>7033</v>
      </c>
      <c r="BE44" t="s">
        <v>7034</v>
      </c>
      <c r="BF44" t="s">
        <v>7035</v>
      </c>
      <c r="BG44" t="s">
        <v>7036</v>
      </c>
      <c r="BH44" t="s">
        <v>7037</v>
      </c>
      <c r="BI44" t="s">
        <v>7038</v>
      </c>
      <c r="BJ44" t="s">
        <v>7039</v>
      </c>
      <c r="BK44" t="s">
        <v>7040</v>
      </c>
      <c r="BL44" t="s">
        <v>7041</v>
      </c>
      <c r="BM44" t="s">
        <v>7042</v>
      </c>
      <c r="BN44" t="s">
        <v>7043</v>
      </c>
      <c r="BO44" t="s">
        <v>7044</v>
      </c>
      <c r="BP44" t="s">
        <v>7045</v>
      </c>
      <c r="BQ44" t="s">
        <v>7046</v>
      </c>
      <c r="BR44" t="s">
        <v>7047</v>
      </c>
      <c r="BS44" t="s">
        <v>7048</v>
      </c>
      <c r="BT44" t="s">
        <v>7049</v>
      </c>
      <c r="BU44" t="s">
        <v>7050</v>
      </c>
      <c r="BV44" t="s">
        <v>7051</v>
      </c>
      <c r="BW44" t="s">
        <v>7052</v>
      </c>
      <c r="BX44" t="s">
        <v>7053</v>
      </c>
      <c r="BY44" t="s">
        <v>7054</v>
      </c>
      <c r="BZ44" t="s">
        <v>7055</v>
      </c>
      <c r="CA44" t="s">
        <v>7056</v>
      </c>
      <c r="CB44" t="s">
        <v>7057</v>
      </c>
      <c r="CC44" t="s">
        <v>7058</v>
      </c>
      <c r="CD44" t="s">
        <v>7059</v>
      </c>
      <c r="CE44" t="s">
        <v>7060</v>
      </c>
      <c r="CF44" t="s">
        <v>7061</v>
      </c>
      <c r="CG44" t="s">
        <v>7062</v>
      </c>
      <c r="CH44" t="s">
        <v>7063</v>
      </c>
      <c r="CI44" t="s">
        <v>6984</v>
      </c>
      <c r="CJ44" t="s">
        <v>7025</v>
      </c>
      <c r="CK44" t="s">
        <v>6986</v>
      </c>
      <c r="CL44" t="s">
        <v>7026</v>
      </c>
      <c r="CM44" t="s">
        <v>7027</v>
      </c>
      <c r="CN44" t="s">
        <v>7028</v>
      </c>
      <c r="CO44" t="s">
        <v>7029</v>
      </c>
      <c r="CP44" t="s">
        <v>7030</v>
      </c>
      <c r="CQ44" t="s">
        <v>7031</v>
      </c>
      <c r="CR44" t="s">
        <v>7064</v>
      </c>
      <c r="CS44" t="s">
        <v>7065</v>
      </c>
      <c r="CT44" t="s">
        <v>7066</v>
      </c>
      <c r="CU44" t="s">
        <v>7067</v>
      </c>
      <c r="CV44" t="s">
        <v>7068</v>
      </c>
      <c r="CW44" t="s">
        <v>7069</v>
      </c>
      <c r="CX44" t="s">
        <v>7070</v>
      </c>
      <c r="CY44" t="s">
        <v>7071</v>
      </c>
      <c r="CZ44" t="s">
        <v>7072</v>
      </c>
      <c r="DA44" t="s">
        <v>7073</v>
      </c>
      <c r="DB44" t="s">
        <v>7074</v>
      </c>
      <c r="DC44" t="s">
        <v>7075</v>
      </c>
      <c r="DD44" t="s">
        <v>7076</v>
      </c>
      <c r="DE44" t="s">
        <v>7077</v>
      </c>
      <c r="DF44" t="s">
        <v>7078</v>
      </c>
      <c r="DG44" t="s">
        <v>7079</v>
      </c>
      <c r="DH44" t="s">
        <v>7080</v>
      </c>
      <c r="DI44" t="s">
        <v>7081</v>
      </c>
      <c r="DJ44" t="s">
        <v>7082</v>
      </c>
      <c r="DK44" t="s">
        <v>7083</v>
      </c>
      <c r="DL44" t="s">
        <v>7084</v>
      </c>
      <c r="DM44" t="s">
        <v>7085</v>
      </c>
      <c r="DN44" t="s">
        <v>7086</v>
      </c>
      <c r="DO44" t="s">
        <v>7087</v>
      </c>
      <c r="DP44" t="s">
        <v>7088</v>
      </c>
      <c r="DQ44" t="s">
        <v>7089</v>
      </c>
      <c r="DR44" t="s">
        <v>7090</v>
      </c>
      <c r="DS44" t="s">
        <v>7091</v>
      </c>
      <c r="DT44" t="s">
        <v>7092</v>
      </c>
      <c r="DU44" t="s">
        <v>7093</v>
      </c>
      <c r="DV44" t="s">
        <v>7094</v>
      </c>
      <c r="DW44" t="s">
        <v>7095</v>
      </c>
    </row>
    <row r="45" spans="3:127" x14ac:dyDescent="0.25">
      <c r="D45" t="s">
        <v>388</v>
      </c>
      <c r="E45" t="s">
        <v>568</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c r="AR45" t="s">
        <v>568</v>
      </c>
      <c r="AS45" t="s">
        <v>568</v>
      </c>
      <c r="AT45" t="s">
        <v>568</v>
      </c>
      <c r="AU45" t="s">
        <v>568</v>
      </c>
      <c r="AV45" t="s">
        <v>568</v>
      </c>
      <c r="AW45" t="s">
        <v>568</v>
      </c>
      <c r="AX45" t="s">
        <v>568</v>
      </c>
      <c r="AY45" t="s">
        <v>568</v>
      </c>
      <c r="AZ45" t="s">
        <v>568</v>
      </c>
      <c r="BA45" t="s">
        <v>568</v>
      </c>
      <c r="BB45" t="s">
        <v>568</v>
      </c>
      <c r="BC45" t="s">
        <v>568</v>
      </c>
      <c r="BD45" t="s">
        <v>568</v>
      </c>
      <c r="BE45" t="s">
        <v>568</v>
      </c>
      <c r="BF45" t="s">
        <v>568</v>
      </c>
      <c r="BG45" t="s">
        <v>568</v>
      </c>
      <c r="BH45" t="s">
        <v>568</v>
      </c>
      <c r="BI45" t="s">
        <v>568</v>
      </c>
      <c r="BJ45" t="s">
        <v>568</v>
      </c>
      <c r="BK45" t="s">
        <v>568</v>
      </c>
      <c r="BL45" t="s">
        <v>568</v>
      </c>
      <c r="BM45" t="s">
        <v>568</v>
      </c>
      <c r="BN45" t="s">
        <v>568</v>
      </c>
      <c r="BO45" t="s">
        <v>568</v>
      </c>
      <c r="BP45" t="s">
        <v>568</v>
      </c>
      <c r="BQ45" t="s">
        <v>568</v>
      </c>
      <c r="BR45" t="s">
        <v>568</v>
      </c>
      <c r="BS45" t="s">
        <v>568</v>
      </c>
      <c r="BT45" t="s">
        <v>568</v>
      </c>
      <c r="BU45" t="s">
        <v>568</v>
      </c>
      <c r="BV45" t="s">
        <v>568</v>
      </c>
      <c r="BW45" t="s">
        <v>568</v>
      </c>
      <c r="BX45" t="s">
        <v>568</v>
      </c>
      <c r="BY45" t="s">
        <v>568</v>
      </c>
      <c r="BZ45" t="s">
        <v>568</v>
      </c>
      <c r="CA45" t="s">
        <v>568</v>
      </c>
      <c r="CB45" t="s">
        <v>568</v>
      </c>
      <c r="CC45" t="s">
        <v>568</v>
      </c>
      <c r="CD45" t="s">
        <v>568</v>
      </c>
      <c r="CE45" t="s">
        <v>568</v>
      </c>
      <c r="CF45" t="s">
        <v>568</v>
      </c>
      <c r="CG45" t="s">
        <v>568</v>
      </c>
      <c r="CH45" t="s">
        <v>568</v>
      </c>
      <c r="CI45" t="s">
        <v>568</v>
      </c>
      <c r="CJ45" t="s">
        <v>568</v>
      </c>
      <c r="CK45" t="s">
        <v>568</v>
      </c>
      <c r="CL45" t="s">
        <v>568</v>
      </c>
      <c r="CM45" t="s">
        <v>568</v>
      </c>
      <c r="CN45" t="s">
        <v>568</v>
      </c>
      <c r="CO45" t="s">
        <v>568</v>
      </c>
      <c r="CP45" t="s">
        <v>568</v>
      </c>
      <c r="CQ45" t="s">
        <v>568</v>
      </c>
      <c r="CR45" t="s">
        <v>568</v>
      </c>
      <c r="CS45" t="s">
        <v>568</v>
      </c>
      <c r="CT45" t="s">
        <v>568</v>
      </c>
      <c r="CU45" t="s">
        <v>568</v>
      </c>
      <c r="CV45" t="s">
        <v>568</v>
      </c>
      <c r="CW45" t="s">
        <v>568</v>
      </c>
      <c r="CX45" t="s">
        <v>568</v>
      </c>
      <c r="CY45" t="s">
        <v>568</v>
      </c>
      <c r="CZ45" t="s">
        <v>568</v>
      </c>
      <c r="DA45" t="s">
        <v>568</v>
      </c>
      <c r="DB45" t="s">
        <v>568</v>
      </c>
      <c r="DC45" t="s">
        <v>568</v>
      </c>
      <c r="DD45" t="s">
        <v>568</v>
      </c>
      <c r="DE45" t="s">
        <v>568</v>
      </c>
      <c r="DF45" t="s">
        <v>568</v>
      </c>
      <c r="DG45" t="s">
        <v>568</v>
      </c>
      <c r="DH45" t="s">
        <v>568</v>
      </c>
      <c r="DI45" t="s">
        <v>568</v>
      </c>
      <c r="DJ45" t="s">
        <v>568</v>
      </c>
      <c r="DK45" t="s">
        <v>568</v>
      </c>
      <c r="DL45" t="s">
        <v>568</v>
      </c>
      <c r="DM45" t="s">
        <v>568</v>
      </c>
      <c r="DN45" t="s">
        <v>568</v>
      </c>
      <c r="DO45" t="s">
        <v>568</v>
      </c>
      <c r="DP45" t="s">
        <v>568</v>
      </c>
      <c r="DQ45" t="s">
        <v>568</v>
      </c>
      <c r="DR45" t="s">
        <v>568</v>
      </c>
      <c r="DS45" t="s">
        <v>568</v>
      </c>
      <c r="DT45" t="s">
        <v>568</v>
      </c>
      <c r="DU45" t="s">
        <v>568</v>
      </c>
      <c r="DV45" t="s">
        <v>568</v>
      </c>
      <c r="DW45" t="s">
        <v>568</v>
      </c>
    </row>
    <row r="46" spans="3:127" x14ac:dyDescent="0.25">
      <c r="D46" t="s">
        <v>3575</v>
      </c>
      <c r="E46" t="s">
        <v>7096</v>
      </c>
      <c r="F46" t="s">
        <v>7097</v>
      </c>
      <c r="G46" t="s">
        <v>7098</v>
      </c>
      <c r="H46" t="s">
        <v>7099</v>
      </c>
      <c r="I46" t="s">
        <v>7100</v>
      </c>
      <c r="J46" t="s">
        <v>7101</v>
      </c>
      <c r="K46" t="s">
        <v>7102</v>
      </c>
      <c r="L46" t="s">
        <v>7103</v>
      </c>
      <c r="M46" t="s">
        <v>7104</v>
      </c>
      <c r="N46" t="s">
        <v>7105</v>
      </c>
      <c r="O46" t="s">
        <v>7106</v>
      </c>
      <c r="P46" t="s">
        <v>7107</v>
      </c>
      <c r="Q46" t="s">
        <v>7108</v>
      </c>
      <c r="R46" t="s">
        <v>7109</v>
      </c>
      <c r="S46" t="s">
        <v>7110</v>
      </c>
      <c r="T46" t="s">
        <v>7111</v>
      </c>
      <c r="U46" t="s">
        <v>7112</v>
      </c>
      <c r="V46" t="s">
        <v>7113</v>
      </c>
      <c r="W46" t="s">
        <v>7114</v>
      </c>
      <c r="X46" t="s">
        <v>7115</v>
      </c>
      <c r="Y46" t="s">
        <v>7116</v>
      </c>
      <c r="Z46" t="s">
        <v>7117</v>
      </c>
      <c r="AA46" t="s">
        <v>7118</v>
      </c>
      <c r="AB46" t="s">
        <v>7119</v>
      </c>
      <c r="AC46" t="s">
        <v>7120</v>
      </c>
      <c r="AD46" t="s">
        <v>7121</v>
      </c>
      <c r="AE46" t="s">
        <v>7122</v>
      </c>
      <c r="AF46" t="s">
        <v>7123</v>
      </c>
      <c r="AG46" t="s">
        <v>7124</v>
      </c>
      <c r="AH46" t="s">
        <v>7125</v>
      </c>
      <c r="AI46" t="s">
        <v>7126</v>
      </c>
      <c r="AJ46" t="s">
        <v>7127</v>
      </c>
      <c r="AK46" t="s">
        <v>7128</v>
      </c>
      <c r="AL46" t="s">
        <v>7129</v>
      </c>
      <c r="AM46" t="s">
        <v>7130</v>
      </c>
      <c r="AN46" t="s">
        <v>7131</v>
      </c>
      <c r="AO46" t="s">
        <v>7132</v>
      </c>
      <c r="AP46" t="s">
        <v>7133</v>
      </c>
      <c r="AQ46" t="s">
        <v>7134</v>
      </c>
      <c r="AR46" t="s">
        <v>7135</v>
      </c>
      <c r="AS46" t="s">
        <v>7136</v>
      </c>
      <c r="AT46" t="s">
        <v>7137</v>
      </c>
      <c r="AU46" t="s">
        <v>7138</v>
      </c>
      <c r="AV46" t="s">
        <v>7139</v>
      </c>
      <c r="AW46" t="s">
        <v>7140</v>
      </c>
      <c r="AX46" t="s">
        <v>7141</v>
      </c>
      <c r="AY46" t="s">
        <v>7142</v>
      </c>
      <c r="AZ46" t="s">
        <v>7143</v>
      </c>
      <c r="BA46" t="s">
        <v>7144</v>
      </c>
      <c r="BB46" t="s">
        <v>7145</v>
      </c>
      <c r="BC46" t="s">
        <v>7146</v>
      </c>
      <c r="BD46" t="s">
        <v>7147</v>
      </c>
      <c r="BE46" t="s">
        <v>7148</v>
      </c>
      <c r="BF46" t="s">
        <v>7149</v>
      </c>
      <c r="BG46" t="s">
        <v>7150</v>
      </c>
      <c r="BH46" t="s">
        <v>7151</v>
      </c>
      <c r="BI46" t="s">
        <v>7152</v>
      </c>
      <c r="BJ46" t="s">
        <v>7153</v>
      </c>
      <c r="BK46" t="s">
        <v>7154</v>
      </c>
      <c r="BL46" t="s">
        <v>7155</v>
      </c>
      <c r="BM46" t="s">
        <v>7156</v>
      </c>
      <c r="BN46" t="s">
        <v>7157</v>
      </c>
      <c r="BO46" t="s">
        <v>7158</v>
      </c>
      <c r="BP46" t="s">
        <v>7159</v>
      </c>
      <c r="BQ46" t="s">
        <v>7160</v>
      </c>
      <c r="BR46" t="s">
        <v>7161</v>
      </c>
      <c r="BS46" t="s">
        <v>7162</v>
      </c>
      <c r="BT46" t="s">
        <v>7163</v>
      </c>
      <c r="BU46" t="s">
        <v>7164</v>
      </c>
      <c r="BV46" t="s">
        <v>7165</v>
      </c>
      <c r="BW46" t="s">
        <v>7166</v>
      </c>
      <c r="BX46" t="s">
        <v>7167</v>
      </c>
      <c r="BY46" t="s">
        <v>7168</v>
      </c>
      <c r="BZ46" t="s">
        <v>7169</v>
      </c>
      <c r="CA46" t="s">
        <v>7170</v>
      </c>
      <c r="CB46" t="s">
        <v>7171</v>
      </c>
      <c r="CC46" t="s">
        <v>7172</v>
      </c>
      <c r="CD46" t="s">
        <v>7173</v>
      </c>
      <c r="CE46" t="s">
        <v>7174</v>
      </c>
      <c r="CF46" t="s">
        <v>7175</v>
      </c>
      <c r="CG46" t="s">
        <v>7176</v>
      </c>
      <c r="CH46" t="s">
        <v>7177</v>
      </c>
      <c r="CI46" t="s">
        <v>7178</v>
      </c>
      <c r="CJ46" t="s">
        <v>7179</v>
      </c>
      <c r="CK46" t="s">
        <v>7180</v>
      </c>
      <c r="CL46" t="s">
        <v>7181</v>
      </c>
      <c r="CM46" t="s">
        <v>7182</v>
      </c>
      <c r="CN46" t="s">
        <v>7183</v>
      </c>
      <c r="CO46" t="s">
        <v>7184</v>
      </c>
      <c r="CP46" t="s">
        <v>7185</v>
      </c>
      <c r="CQ46" t="s">
        <v>7186</v>
      </c>
      <c r="CR46" t="s">
        <v>7187</v>
      </c>
      <c r="CS46" t="s">
        <v>7188</v>
      </c>
      <c r="CT46" t="s">
        <v>7189</v>
      </c>
      <c r="CU46" t="s">
        <v>7190</v>
      </c>
      <c r="CV46" t="s">
        <v>7191</v>
      </c>
      <c r="CW46" t="s">
        <v>7192</v>
      </c>
      <c r="CX46" t="s">
        <v>7193</v>
      </c>
      <c r="CY46" t="s">
        <v>7194</v>
      </c>
      <c r="CZ46" t="s">
        <v>7195</v>
      </c>
      <c r="DA46" t="s">
        <v>7196</v>
      </c>
      <c r="DB46" t="s">
        <v>7197</v>
      </c>
      <c r="DC46" t="s">
        <v>7198</v>
      </c>
      <c r="DD46" t="s">
        <v>7199</v>
      </c>
      <c r="DE46" t="s">
        <v>7200</v>
      </c>
      <c r="DF46" t="s">
        <v>7201</v>
      </c>
      <c r="DG46" t="s">
        <v>7202</v>
      </c>
      <c r="DH46" t="s">
        <v>7203</v>
      </c>
      <c r="DI46" t="s">
        <v>7204</v>
      </c>
      <c r="DJ46" t="s">
        <v>7205</v>
      </c>
      <c r="DK46" t="s">
        <v>7206</v>
      </c>
      <c r="DL46" t="s">
        <v>7207</v>
      </c>
      <c r="DM46" t="s">
        <v>7208</v>
      </c>
      <c r="DN46" t="s">
        <v>7209</v>
      </c>
      <c r="DO46" t="s">
        <v>7210</v>
      </c>
      <c r="DP46" t="s">
        <v>7211</v>
      </c>
      <c r="DQ46" t="s">
        <v>7212</v>
      </c>
      <c r="DR46" t="s">
        <v>7213</v>
      </c>
      <c r="DS46" t="s">
        <v>7214</v>
      </c>
      <c r="DT46" t="s">
        <v>7215</v>
      </c>
      <c r="DU46" t="s">
        <v>7216</v>
      </c>
      <c r="DV46" t="s">
        <v>7217</v>
      </c>
      <c r="DW46" t="s">
        <v>7218</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C12"/>
  <sheetViews>
    <sheetView workbookViewId="0"/>
  </sheetViews>
  <sheetFormatPr defaultColWidth="11.42578125" defaultRowHeight="15" x14ac:dyDescent="0.25"/>
  <sheetData>
    <row r="2" spans="2:29" x14ac:dyDescent="0.25">
      <c r="B2" t="s">
        <v>1</v>
      </c>
      <c r="C2" t="s">
        <v>11</v>
      </c>
    </row>
    <row r="3" spans="2:29" x14ac:dyDescent="0.25">
      <c r="B3" t="s">
        <v>2</v>
      </c>
      <c r="C3" t="s">
        <v>17</v>
      </c>
    </row>
    <row r="4" spans="2:29" x14ac:dyDescent="0.25">
      <c r="B4" t="s">
        <v>3</v>
      </c>
      <c r="C4" t="s">
        <v>18</v>
      </c>
    </row>
    <row r="5" spans="2:29" x14ac:dyDescent="0.25">
      <c r="B5" s="4" t="str">
        <f>HYPERLINK("[NZAu_Publiclaunch_20231116.xlsx]'TOC'!A1","(Click to return to TOC)")</f>
        <v>(Click to return to TOC)</v>
      </c>
    </row>
    <row r="7" spans="2:29" x14ac:dyDescent="0.25">
      <c r="C7" t="s">
        <v>152</v>
      </c>
      <c r="L7" t="s">
        <v>153</v>
      </c>
      <c r="U7" t="s">
        <v>156</v>
      </c>
    </row>
    <row r="8" spans="2:29" x14ac:dyDescent="0.25">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row>
    <row r="9" spans="2:29" x14ac:dyDescent="0.25">
      <c r="B9" t="s">
        <v>6193</v>
      </c>
      <c r="C9" t="s">
        <v>7219</v>
      </c>
      <c r="D9" t="s">
        <v>7220</v>
      </c>
      <c r="E9" t="s">
        <v>7221</v>
      </c>
      <c r="F9" t="s">
        <v>7222</v>
      </c>
      <c r="G9" t="s">
        <v>7223</v>
      </c>
      <c r="H9" t="s">
        <v>7224</v>
      </c>
      <c r="I9" t="s">
        <v>7225</v>
      </c>
      <c r="J9" t="s">
        <v>7226</v>
      </c>
      <c r="K9" t="s">
        <v>7227</v>
      </c>
      <c r="L9" t="s">
        <v>7228</v>
      </c>
      <c r="M9" t="s">
        <v>7229</v>
      </c>
      <c r="N9" t="s">
        <v>7230</v>
      </c>
      <c r="O9" t="s">
        <v>7231</v>
      </c>
      <c r="P9" t="s">
        <v>7232</v>
      </c>
      <c r="Q9" t="s">
        <v>7233</v>
      </c>
      <c r="R9" t="s">
        <v>7234</v>
      </c>
      <c r="S9" t="s">
        <v>7235</v>
      </c>
      <c r="T9" t="s">
        <v>7236</v>
      </c>
      <c r="U9" t="s">
        <v>7237</v>
      </c>
      <c r="V9" t="s">
        <v>7238</v>
      </c>
      <c r="W9" t="s">
        <v>7239</v>
      </c>
      <c r="X9" t="s">
        <v>7240</v>
      </c>
      <c r="Y9" t="s">
        <v>7241</v>
      </c>
      <c r="Z9" t="s">
        <v>7242</v>
      </c>
      <c r="AA9" t="s">
        <v>7243</v>
      </c>
      <c r="AB9" t="s">
        <v>7244</v>
      </c>
      <c r="AC9" t="s">
        <v>7245</v>
      </c>
    </row>
    <row r="10" spans="2:29" x14ac:dyDescent="0.25">
      <c r="B10" t="s">
        <v>4971</v>
      </c>
      <c r="C10" t="s">
        <v>7246</v>
      </c>
      <c r="D10" t="s">
        <v>7247</v>
      </c>
      <c r="E10" t="s">
        <v>7248</v>
      </c>
      <c r="F10" t="s">
        <v>7249</v>
      </c>
      <c r="G10" t="s">
        <v>7250</v>
      </c>
      <c r="H10" t="s">
        <v>7251</v>
      </c>
      <c r="I10" t="s">
        <v>7252</v>
      </c>
      <c r="J10" t="s">
        <v>7253</v>
      </c>
      <c r="K10" t="s">
        <v>7254</v>
      </c>
      <c r="L10" t="s">
        <v>7255</v>
      </c>
      <c r="M10" t="s">
        <v>7256</v>
      </c>
      <c r="N10" t="s">
        <v>7257</v>
      </c>
      <c r="O10" t="s">
        <v>7258</v>
      </c>
      <c r="P10" t="s">
        <v>7259</v>
      </c>
      <c r="Q10" t="s">
        <v>7260</v>
      </c>
      <c r="R10" t="s">
        <v>7261</v>
      </c>
      <c r="S10" t="s">
        <v>7262</v>
      </c>
      <c r="T10" t="s">
        <v>7263</v>
      </c>
      <c r="U10" t="s">
        <v>7264</v>
      </c>
      <c r="V10" t="s">
        <v>7265</v>
      </c>
      <c r="W10" t="s">
        <v>7266</v>
      </c>
      <c r="X10" t="s">
        <v>7267</v>
      </c>
      <c r="Y10" t="s">
        <v>7268</v>
      </c>
      <c r="Z10" t="s">
        <v>7269</v>
      </c>
      <c r="AA10" t="s">
        <v>7270</v>
      </c>
      <c r="AB10" t="s">
        <v>7271</v>
      </c>
      <c r="AC10" t="s">
        <v>7272</v>
      </c>
    </row>
    <row r="11" spans="2:29" x14ac:dyDescent="0.25">
      <c r="B11" t="s">
        <v>4306</v>
      </c>
      <c r="C11" t="s">
        <v>7273</v>
      </c>
      <c r="D11" t="s">
        <v>7274</v>
      </c>
      <c r="E11" t="s">
        <v>7275</v>
      </c>
      <c r="F11" t="s">
        <v>7276</v>
      </c>
      <c r="G11" t="s">
        <v>7277</v>
      </c>
      <c r="H11" t="s">
        <v>7278</v>
      </c>
      <c r="I11" t="s">
        <v>7279</v>
      </c>
      <c r="J11" t="s">
        <v>7280</v>
      </c>
      <c r="K11" t="s">
        <v>7281</v>
      </c>
      <c r="L11" t="s">
        <v>7273</v>
      </c>
      <c r="M11" t="s">
        <v>7282</v>
      </c>
      <c r="N11" t="s">
        <v>7283</v>
      </c>
      <c r="O11" t="s">
        <v>7284</v>
      </c>
      <c r="P11" t="s">
        <v>7285</v>
      </c>
      <c r="Q11" t="s">
        <v>7286</v>
      </c>
      <c r="R11" t="s">
        <v>7287</v>
      </c>
      <c r="S11" t="s">
        <v>7288</v>
      </c>
      <c r="T11" t="s">
        <v>7289</v>
      </c>
      <c r="U11" t="s">
        <v>7273</v>
      </c>
      <c r="V11" t="s">
        <v>7290</v>
      </c>
      <c r="W11" t="s">
        <v>7291</v>
      </c>
      <c r="X11" t="s">
        <v>7292</v>
      </c>
      <c r="Y11" t="s">
        <v>7293</v>
      </c>
      <c r="Z11" t="s">
        <v>7294</v>
      </c>
      <c r="AA11" t="s">
        <v>7295</v>
      </c>
      <c r="AB11" t="s">
        <v>7296</v>
      </c>
      <c r="AC11" t="s">
        <v>7297</v>
      </c>
    </row>
    <row r="12" spans="2:29" x14ac:dyDescent="0.25">
      <c r="B12" t="s">
        <v>3703</v>
      </c>
      <c r="C12" t="s">
        <v>7298</v>
      </c>
      <c r="D12" t="s">
        <v>7299</v>
      </c>
      <c r="E12" t="s">
        <v>7300</v>
      </c>
      <c r="F12" t="s">
        <v>7301</v>
      </c>
      <c r="G12" t="s">
        <v>7302</v>
      </c>
      <c r="H12" t="s">
        <v>7303</v>
      </c>
      <c r="I12" t="s">
        <v>7304</v>
      </c>
      <c r="J12" t="s">
        <v>7305</v>
      </c>
      <c r="K12" t="s">
        <v>7306</v>
      </c>
      <c r="L12" t="s">
        <v>7307</v>
      </c>
      <c r="M12" t="s">
        <v>7308</v>
      </c>
      <c r="N12" t="s">
        <v>7309</v>
      </c>
      <c r="O12" t="s">
        <v>7310</v>
      </c>
      <c r="P12" t="s">
        <v>7311</v>
      </c>
      <c r="Q12" t="s">
        <v>7312</v>
      </c>
      <c r="R12" t="s">
        <v>7313</v>
      </c>
      <c r="S12" t="s">
        <v>7314</v>
      </c>
      <c r="T12" t="s">
        <v>7315</v>
      </c>
      <c r="U12" t="s">
        <v>7316</v>
      </c>
      <c r="V12" t="s">
        <v>7317</v>
      </c>
      <c r="W12" t="s">
        <v>7318</v>
      </c>
      <c r="X12" t="s">
        <v>7319</v>
      </c>
      <c r="Y12" t="s">
        <v>7320</v>
      </c>
      <c r="Z12" t="s">
        <v>7321</v>
      </c>
      <c r="AA12" t="s">
        <v>7322</v>
      </c>
      <c r="AB12" t="s">
        <v>7323</v>
      </c>
      <c r="AC12" t="s">
        <v>7324</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V13"/>
  <sheetViews>
    <sheetView workbookViewId="0"/>
  </sheetViews>
  <sheetFormatPr defaultColWidth="11.42578125" defaultRowHeight="15" x14ac:dyDescent="0.25"/>
  <sheetData>
    <row r="2" spans="2:126" x14ac:dyDescent="0.25">
      <c r="B2" t="s">
        <v>1</v>
      </c>
      <c r="C2" t="s">
        <v>11</v>
      </c>
    </row>
    <row r="3" spans="2:126" x14ac:dyDescent="0.25">
      <c r="B3" t="s">
        <v>2</v>
      </c>
      <c r="C3" t="s">
        <v>19</v>
      </c>
    </row>
    <row r="4" spans="2:126" x14ac:dyDescent="0.25">
      <c r="B4" t="s">
        <v>3</v>
      </c>
      <c r="C4" t="s">
        <v>20</v>
      </c>
    </row>
    <row r="5" spans="2:126" x14ac:dyDescent="0.25">
      <c r="B5" s="4" t="str">
        <f>HYPERLINK("[NZAu_Publiclaunch_20231116.xlsx]'TOC'!A1","(Click to return to TOC)")</f>
        <v>(Click to return to TOC)</v>
      </c>
    </row>
    <row r="7" spans="2:126" x14ac:dyDescent="0.25">
      <c r="D7" t="s">
        <v>152</v>
      </c>
      <c r="AS7" t="s">
        <v>153</v>
      </c>
      <c r="CH7" t="s">
        <v>156</v>
      </c>
    </row>
    <row r="8" spans="2:126" x14ac:dyDescent="0.25">
      <c r="D8" t="s">
        <v>158</v>
      </c>
      <c r="E8" t="s">
        <v>2182</v>
      </c>
      <c r="F8" t="s">
        <v>2183</v>
      </c>
      <c r="G8" t="s">
        <v>2184</v>
      </c>
      <c r="H8" t="s">
        <v>2185</v>
      </c>
      <c r="I8" t="s">
        <v>159</v>
      </c>
      <c r="J8" t="s">
        <v>2186</v>
      </c>
      <c r="K8" t="s">
        <v>2187</v>
      </c>
      <c r="L8" t="s">
        <v>2188</v>
      </c>
      <c r="M8" t="s">
        <v>2189</v>
      </c>
      <c r="N8" t="s">
        <v>160</v>
      </c>
      <c r="O8" t="s">
        <v>2190</v>
      </c>
      <c r="P8" t="s">
        <v>2191</v>
      </c>
      <c r="Q8" t="s">
        <v>2192</v>
      </c>
      <c r="R8" t="s">
        <v>2193</v>
      </c>
      <c r="S8" t="s">
        <v>161</v>
      </c>
      <c r="T8" t="s">
        <v>2194</v>
      </c>
      <c r="U8" t="s">
        <v>2195</v>
      </c>
      <c r="V8" t="s">
        <v>2196</v>
      </c>
      <c r="W8" t="s">
        <v>2197</v>
      </c>
      <c r="X8" t="s">
        <v>162</v>
      </c>
      <c r="Y8" t="s">
        <v>2198</v>
      </c>
      <c r="Z8" t="s">
        <v>2199</v>
      </c>
      <c r="AA8" t="s">
        <v>2200</v>
      </c>
      <c r="AB8" t="s">
        <v>2201</v>
      </c>
      <c r="AC8" t="s">
        <v>163</v>
      </c>
      <c r="AD8" t="s">
        <v>2202</v>
      </c>
      <c r="AE8" t="s">
        <v>2203</v>
      </c>
      <c r="AF8" t="s">
        <v>2204</v>
      </c>
      <c r="AG8" t="s">
        <v>2205</v>
      </c>
      <c r="AH8" t="s">
        <v>164</v>
      </c>
      <c r="AI8" t="s">
        <v>2206</v>
      </c>
      <c r="AJ8" t="s">
        <v>2207</v>
      </c>
      <c r="AK8" t="s">
        <v>2208</v>
      </c>
      <c r="AL8" t="s">
        <v>2209</v>
      </c>
      <c r="AM8" t="s">
        <v>165</v>
      </c>
      <c r="AN8" t="s">
        <v>2210</v>
      </c>
      <c r="AO8" t="s">
        <v>2211</v>
      </c>
      <c r="AP8" t="s">
        <v>2212</v>
      </c>
      <c r="AQ8" t="s">
        <v>2213</v>
      </c>
      <c r="AR8" t="s">
        <v>166</v>
      </c>
      <c r="AS8" t="s">
        <v>158</v>
      </c>
      <c r="AT8" t="s">
        <v>2182</v>
      </c>
      <c r="AU8" t="s">
        <v>2183</v>
      </c>
      <c r="AV8" t="s">
        <v>2184</v>
      </c>
      <c r="AW8" t="s">
        <v>2185</v>
      </c>
      <c r="AX8" t="s">
        <v>159</v>
      </c>
      <c r="AY8" t="s">
        <v>2186</v>
      </c>
      <c r="AZ8" t="s">
        <v>2187</v>
      </c>
      <c r="BA8" t="s">
        <v>2188</v>
      </c>
      <c r="BB8" t="s">
        <v>2189</v>
      </c>
      <c r="BC8" t="s">
        <v>160</v>
      </c>
      <c r="BD8" t="s">
        <v>2190</v>
      </c>
      <c r="BE8" t="s">
        <v>2191</v>
      </c>
      <c r="BF8" t="s">
        <v>2192</v>
      </c>
      <c r="BG8" t="s">
        <v>2193</v>
      </c>
      <c r="BH8" t="s">
        <v>161</v>
      </c>
      <c r="BI8" t="s">
        <v>2194</v>
      </c>
      <c r="BJ8" t="s">
        <v>2195</v>
      </c>
      <c r="BK8" t="s">
        <v>2196</v>
      </c>
      <c r="BL8" t="s">
        <v>2197</v>
      </c>
      <c r="BM8" t="s">
        <v>162</v>
      </c>
      <c r="BN8" t="s">
        <v>2198</v>
      </c>
      <c r="BO8" t="s">
        <v>2199</v>
      </c>
      <c r="BP8" t="s">
        <v>2200</v>
      </c>
      <c r="BQ8" t="s">
        <v>2201</v>
      </c>
      <c r="BR8" t="s">
        <v>163</v>
      </c>
      <c r="BS8" t="s">
        <v>2202</v>
      </c>
      <c r="BT8" t="s">
        <v>2203</v>
      </c>
      <c r="BU8" t="s">
        <v>2204</v>
      </c>
      <c r="BV8" t="s">
        <v>2205</v>
      </c>
      <c r="BW8" t="s">
        <v>164</v>
      </c>
      <c r="BX8" t="s">
        <v>2206</v>
      </c>
      <c r="BY8" t="s">
        <v>2207</v>
      </c>
      <c r="BZ8" t="s">
        <v>2208</v>
      </c>
      <c r="CA8" t="s">
        <v>2209</v>
      </c>
      <c r="CB8" t="s">
        <v>165</v>
      </c>
      <c r="CC8" t="s">
        <v>2210</v>
      </c>
      <c r="CD8" t="s">
        <v>2211</v>
      </c>
      <c r="CE8" t="s">
        <v>2212</v>
      </c>
      <c r="CF8" t="s">
        <v>2213</v>
      </c>
      <c r="CG8" t="s">
        <v>166</v>
      </c>
      <c r="CH8" t="s">
        <v>158</v>
      </c>
      <c r="CI8" t="s">
        <v>2182</v>
      </c>
      <c r="CJ8" t="s">
        <v>2183</v>
      </c>
      <c r="CK8" t="s">
        <v>2184</v>
      </c>
      <c r="CL8" t="s">
        <v>2185</v>
      </c>
      <c r="CM8" t="s">
        <v>159</v>
      </c>
      <c r="CN8" t="s">
        <v>2186</v>
      </c>
      <c r="CO8" t="s">
        <v>2187</v>
      </c>
      <c r="CP8" t="s">
        <v>2188</v>
      </c>
      <c r="CQ8" t="s">
        <v>2189</v>
      </c>
      <c r="CR8" t="s">
        <v>160</v>
      </c>
      <c r="CS8" t="s">
        <v>2190</v>
      </c>
      <c r="CT8" t="s">
        <v>2191</v>
      </c>
      <c r="CU8" t="s">
        <v>2192</v>
      </c>
      <c r="CV8" t="s">
        <v>2193</v>
      </c>
      <c r="CW8" t="s">
        <v>161</v>
      </c>
      <c r="CX8" t="s">
        <v>2194</v>
      </c>
      <c r="CY8" t="s">
        <v>2195</v>
      </c>
      <c r="CZ8" t="s">
        <v>2196</v>
      </c>
      <c r="DA8" t="s">
        <v>2197</v>
      </c>
      <c r="DB8" t="s">
        <v>162</v>
      </c>
      <c r="DC8" t="s">
        <v>2198</v>
      </c>
      <c r="DD8" t="s">
        <v>2199</v>
      </c>
      <c r="DE8" t="s">
        <v>2200</v>
      </c>
      <c r="DF8" t="s">
        <v>2201</v>
      </c>
      <c r="DG8" t="s">
        <v>163</v>
      </c>
      <c r="DH8" t="s">
        <v>2202</v>
      </c>
      <c r="DI8" t="s">
        <v>2203</v>
      </c>
      <c r="DJ8" t="s">
        <v>2204</v>
      </c>
      <c r="DK8" t="s">
        <v>2205</v>
      </c>
      <c r="DL8" t="s">
        <v>164</v>
      </c>
      <c r="DM8" t="s">
        <v>2206</v>
      </c>
      <c r="DN8" t="s">
        <v>2207</v>
      </c>
      <c r="DO8" t="s">
        <v>2208</v>
      </c>
      <c r="DP8" t="s">
        <v>2209</v>
      </c>
      <c r="DQ8" t="s">
        <v>165</v>
      </c>
      <c r="DR8" t="s">
        <v>2210</v>
      </c>
      <c r="DS8" t="s">
        <v>2211</v>
      </c>
      <c r="DT8" t="s">
        <v>2212</v>
      </c>
      <c r="DU8" t="s">
        <v>2213</v>
      </c>
      <c r="DV8" t="s">
        <v>166</v>
      </c>
    </row>
    <row r="9" spans="2:126" x14ac:dyDescent="0.25">
      <c r="B9" t="s">
        <v>7325</v>
      </c>
      <c r="C9" t="s">
        <v>7326</v>
      </c>
      <c r="D9" t="s">
        <v>7327</v>
      </c>
      <c r="E9" t="s">
        <v>7328</v>
      </c>
      <c r="F9" t="s">
        <v>7329</v>
      </c>
      <c r="G9" t="s">
        <v>7330</v>
      </c>
      <c r="H9" t="s">
        <v>7331</v>
      </c>
      <c r="I9" t="s">
        <v>7332</v>
      </c>
      <c r="J9" t="s">
        <v>7333</v>
      </c>
      <c r="K9" t="s">
        <v>7334</v>
      </c>
      <c r="L9" t="s">
        <v>7335</v>
      </c>
      <c r="M9" t="s">
        <v>7336</v>
      </c>
      <c r="N9" t="s">
        <v>7337</v>
      </c>
      <c r="O9" t="s">
        <v>7338</v>
      </c>
      <c r="P9" t="s">
        <v>7339</v>
      </c>
      <c r="Q9" t="s">
        <v>7340</v>
      </c>
      <c r="R9" t="s">
        <v>7341</v>
      </c>
      <c r="S9" t="s">
        <v>7342</v>
      </c>
      <c r="T9" t="s">
        <v>7343</v>
      </c>
      <c r="U9" t="s">
        <v>7344</v>
      </c>
      <c r="V9" t="s">
        <v>7345</v>
      </c>
      <c r="W9" t="s">
        <v>7346</v>
      </c>
      <c r="X9" t="s">
        <v>7347</v>
      </c>
      <c r="Y9" t="s">
        <v>7348</v>
      </c>
      <c r="Z9" t="s">
        <v>7349</v>
      </c>
      <c r="AA9" t="s">
        <v>7350</v>
      </c>
      <c r="AB9" t="s">
        <v>7351</v>
      </c>
      <c r="AC9" t="s">
        <v>7352</v>
      </c>
      <c r="AD9" t="s">
        <v>7353</v>
      </c>
      <c r="AE9" t="s">
        <v>7354</v>
      </c>
      <c r="AF9" t="s">
        <v>7355</v>
      </c>
      <c r="AG9" t="s">
        <v>7356</v>
      </c>
      <c r="AH9" t="s">
        <v>7357</v>
      </c>
      <c r="AI9" t="s">
        <v>7358</v>
      </c>
      <c r="AJ9" t="s">
        <v>7359</v>
      </c>
      <c r="AK9" t="s">
        <v>7360</v>
      </c>
      <c r="AL9" t="s">
        <v>7361</v>
      </c>
      <c r="AM9" t="s">
        <v>7362</v>
      </c>
      <c r="AN9" t="s">
        <v>7363</v>
      </c>
      <c r="AO9" t="s">
        <v>7364</v>
      </c>
      <c r="AP9" t="s">
        <v>7365</v>
      </c>
      <c r="AQ9" t="s">
        <v>7366</v>
      </c>
      <c r="AR9" t="s">
        <v>7367</v>
      </c>
      <c r="AS9" t="s">
        <v>7368</v>
      </c>
      <c r="AT9" t="s">
        <v>7369</v>
      </c>
      <c r="AU9" t="s">
        <v>7370</v>
      </c>
      <c r="AV9" t="s">
        <v>7371</v>
      </c>
      <c r="AW9" t="s">
        <v>7372</v>
      </c>
      <c r="AX9" t="s">
        <v>7373</v>
      </c>
      <c r="AY9" t="s">
        <v>7374</v>
      </c>
      <c r="AZ9" t="s">
        <v>7375</v>
      </c>
      <c r="BA9" t="s">
        <v>7376</v>
      </c>
      <c r="BB9" t="s">
        <v>7377</v>
      </c>
      <c r="BC9" t="s">
        <v>7378</v>
      </c>
      <c r="BD9" t="s">
        <v>7379</v>
      </c>
      <c r="BE9" t="s">
        <v>7380</v>
      </c>
      <c r="BF9" t="s">
        <v>7381</v>
      </c>
      <c r="BG9" t="s">
        <v>7382</v>
      </c>
      <c r="BH9" t="s">
        <v>7383</v>
      </c>
      <c r="BI9" t="s">
        <v>7384</v>
      </c>
      <c r="BJ9" t="s">
        <v>7385</v>
      </c>
      <c r="BK9" t="s">
        <v>7386</v>
      </c>
      <c r="BL9" t="s">
        <v>7387</v>
      </c>
      <c r="BM9" t="s">
        <v>7388</v>
      </c>
      <c r="BN9" t="s">
        <v>7389</v>
      </c>
      <c r="BO9" t="s">
        <v>7390</v>
      </c>
      <c r="BP9" t="s">
        <v>7391</v>
      </c>
      <c r="BQ9" t="s">
        <v>7392</v>
      </c>
      <c r="BR9" t="s">
        <v>7393</v>
      </c>
      <c r="BS9" t="s">
        <v>7394</v>
      </c>
      <c r="BT9" t="s">
        <v>7395</v>
      </c>
      <c r="BU9" t="s">
        <v>7396</v>
      </c>
      <c r="BV9" t="s">
        <v>7397</v>
      </c>
      <c r="BW9" t="s">
        <v>7398</v>
      </c>
      <c r="BX9" t="s">
        <v>7399</v>
      </c>
      <c r="BY9" t="s">
        <v>7400</v>
      </c>
      <c r="BZ9" t="s">
        <v>7401</v>
      </c>
      <c r="CA9" t="s">
        <v>7402</v>
      </c>
      <c r="CB9" t="s">
        <v>7403</v>
      </c>
      <c r="CC9" t="s">
        <v>7404</v>
      </c>
      <c r="CD9" t="s">
        <v>7405</v>
      </c>
      <c r="CE9" t="s">
        <v>7406</v>
      </c>
      <c r="CF9" t="s">
        <v>7407</v>
      </c>
      <c r="CG9" t="s">
        <v>7408</v>
      </c>
      <c r="CH9" t="s">
        <v>7409</v>
      </c>
      <c r="CI9" t="s">
        <v>7410</v>
      </c>
      <c r="CJ9" t="s">
        <v>7411</v>
      </c>
      <c r="CK9" t="s">
        <v>7412</v>
      </c>
      <c r="CL9" t="s">
        <v>7413</v>
      </c>
      <c r="CM9" t="s">
        <v>7414</v>
      </c>
      <c r="CN9" t="s">
        <v>7415</v>
      </c>
      <c r="CO9" t="s">
        <v>7416</v>
      </c>
      <c r="CP9" t="s">
        <v>7417</v>
      </c>
      <c r="CQ9" t="s">
        <v>7418</v>
      </c>
      <c r="CR9" t="s">
        <v>7419</v>
      </c>
      <c r="CS9" t="s">
        <v>7420</v>
      </c>
      <c r="CT9" t="s">
        <v>7421</v>
      </c>
      <c r="CU9" t="s">
        <v>7422</v>
      </c>
      <c r="CV9" t="s">
        <v>7423</v>
      </c>
      <c r="CW9" t="s">
        <v>7424</v>
      </c>
      <c r="CX9" t="s">
        <v>7425</v>
      </c>
      <c r="CY9" t="s">
        <v>7426</v>
      </c>
      <c r="CZ9" t="s">
        <v>7427</v>
      </c>
      <c r="DA9" t="s">
        <v>7428</v>
      </c>
      <c r="DB9" t="s">
        <v>7429</v>
      </c>
      <c r="DC9" t="s">
        <v>7430</v>
      </c>
      <c r="DD9" t="s">
        <v>7431</v>
      </c>
      <c r="DE9" t="s">
        <v>7432</v>
      </c>
      <c r="DF9" t="s">
        <v>7433</v>
      </c>
      <c r="DG9" t="s">
        <v>7434</v>
      </c>
      <c r="DH9" t="s">
        <v>7435</v>
      </c>
      <c r="DI9" t="s">
        <v>7436</v>
      </c>
      <c r="DJ9" t="s">
        <v>7437</v>
      </c>
      <c r="DK9" t="s">
        <v>7438</v>
      </c>
      <c r="DL9" t="s">
        <v>7439</v>
      </c>
      <c r="DM9" t="s">
        <v>7440</v>
      </c>
      <c r="DN9" t="s">
        <v>7441</v>
      </c>
      <c r="DO9" t="s">
        <v>7442</v>
      </c>
      <c r="DP9" t="s">
        <v>7443</v>
      </c>
      <c r="DQ9" t="s">
        <v>7444</v>
      </c>
      <c r="DR9" t="s">
        <v>7445</v>
      </c>
      <c r="DS9" t="s">
        <v>7446</v>
      </c>
      <c r="DT9" t="s">
        <v>7447</v>
      </c>
      <c r="DU9" t="s">
        <v>7448</v>
      </c>
      <c r="DV9" t="s">
        <v>7449</v>
      </c>
    </row>
    <row r="10" spans="2:126" x14ac:dyDescent="0.25">
      <c r="C10" t="s">
        <v>7450</v>
      </c>
      <c r="D10" t="s">
        <v>7451</v>
      </c>
      <c r="E10" t="s">
        <v>7452</v>
      </c>
      <c r="F10" t="s">
        <v>7453</v>
      </c>
      <c r="G10" t="s">
        <v>7454</v>
      </c>
      <c r="H10" t="s">
        <v>7455</v>
      </c>
      <c r="I10" t="s">
        <v>7456</v>
      </c>
      <c r="J10" t="s">
        <v>7457</v>
      </c>
      <c r="K10" t="s">
        <v>7458</v>
      </c>
      <c r="L10" t="s">
        <v>7459</v>
      </c>
      <c r="M10" t="s">
        <v>7460</v>
      </c>
      <c r="N10" t="s">
        <v>7461</v>
      </c>
      <c r="O10" t="s">
        <v>7462</v>
      </c>
      <c r="P10" t="s">
        <v>7463</v>
      </c>
      <c r="Q10" t="s">
        <v>7464</v>
      </c>
      <c r="R10" t="s">
        <v>7465</v>
      </c>
      <c r="S10" t="s">
        <v>7466</v>
      </c>
      <c r="T10" t="s">
        <v>7467</v>
      </c>
      <c r="U10" t="s">
        <v>7468</v>
      </c>
      <c r="V10" t="s">
        <v>7469</v>
      </c>
      <c r="W10" t="s">
        <v>7470</v>
      </c>
      <c r="X10" t="s">
        <v>7471</v>
      </c>
      <c r="Y10" t="s">
        <v>7472</v>
      </c>
      <c r="Z10" t="s">
        <v>7473</v>
      </c>
      <c r="AA10" t="s">
        <v>7474</v>
      </c>
      <c r="AB10" t="s">
        <v>7475</v>
      </c>
      <c r="AC10" t="s">
        <v>7476</v>
      </c>
      <c r="AD10" t="s">
        <v>7477</v>
      </c>
      <c r="AE10" t="s">
        <v>7478</v>
      </c>
      <c r="AF10" t="s">
        <v>7479</v>
      </c>
      <c r="AG10" t="s">
        <v>7480</v>
      </c>
      <c r="AH10" t="s">
        <v>7481</v>
      </c>
      <c r="AI10" t="s">
        <v>7482</v>
      </c>
      <c r="AJ10" t="s">
        <v>7483</v>
      </c>
      <c r="AK10" t="s">
        <v>7484</v>
      </c>
      <c r="AL10" t="s">
        <v>7485</v>
      </c>
      <c r="AM10" t="s">
        <v>7486</v>
      </c>
      <c r="AN10" t="s">
        <v>7487</v>
      </c>
      <c r="AO10" t="s">
        <v>7488</v>
      </c>
      <c r="AP10" t="s">
        <v>7489</v>
      </c>
      <c r="AQ10" t="s">
        <v>7490</v>
      </c>
      <c r="AR10" t="s">
        <v>7491</v>
      </c>
      <c r="AS10" t="s">
        <v>7492</v>
      </c>
      <c r="AT10" t="s">
        <v>7493</v>
      </c>
      <c r="AU10" t="s">
        <v>7494</v>
      </c>
      <c r="AV10" t="s">
        <v>7495</v>
      </c>
      <c r="AW10" t="s">
        <v>7496</v>
      </c>
      <c r="AX10" t="s">
        <v>7497</v>
      </c>
      <c r="AY10" t="s">
        <v>7498</v>
      </c>
      <c r="AZ10" t="s">
        <v>7499</v>
      </c>
      <c r="BA10" t="s">
        <v>7500</v>
      </c>
      <c r="BB10" t="s">
        <v>7501</v>
      </c>
      <c r="BC10" t="s">
        <v>7502</v>
      </c>
      <c r="BD10" t="s">
        <v>7503</v>
      </c>
      <c r="BE10" t="s">
        <v>7504</v>
      </c>
      <c r="BF10" t="s">
        <v>7505</v>
      </c>
      <c r="BG10" t="s">
        <v>7506</v>
      </c>
      <c r="BH10" t="s">
        <v>7507</v>
      </c>
      <c r="BI10" t="s">
        <v>7508</v>
      </c>
      <c r="BJ10" t="s">
        <v>7509</v>
      </c>
      <c r="BK10" t="s">
        <v>7510</v>
      </c>
      <c r="BL10" t="s">
        <v>7511</v>
      </c>
      <c r="BM10" t="s">
        <v>7512</v>
      </c>
      <c r="BN10" t="s">
        <v>7513</v>
      </c>
      <c r="BO10" t="s">
        <v>7514</v>
      </c>
      <c r="BP10" t="s">
        <v>7515</v>
      </c>
      <c r="BQ10" t="s">
        <v>7516</v>
      </c>
      <c r="BR10" t="s">
        <v>7517</v>
      </c>
      <c r="BS10" t="s">
        <v>7518</v>
      </c>
      <c r="BT10" t="s">
        <v>7519</v>
      </c>
      <c r="BU10" t="s">
        <v>7520</v>
      </c>
      <c r="BV10" t="s">
        <v>7521</v>
      </c>
      <c r="BW10" t="s">
        <v>7522</v>
      </c>
      <c r="BX10" t="s">
        <v>7523</v>
      </c>
      <c r="BY10" t="s">
        <v>7524</v>
      </c>
      <c r="BZ10" t="s">
        <v>7525</v>
      </c>
      <c r="CA10" t="s">
        <v>7526</v>
      </c>
      <c r="CB10" t="s">
        <v>7527</v>
      </c>
      <c r="CC10" t="s">
        <v>7528</v>
      </c>
      <c r="CD10" t="s">
        <v>7529</v>
      </c>
      <c r="CE10" t="s">
        <v>7530</v>
      </c>
      <c r="CF10" t="s">
        <v>7531</v>
      </c>
      <c r="CG10" t="s">
        <v>7532</v>
      </c>
      <c r="CH10" t="s">
        <v>7533</v>
      </c>
      <c r="CI10" t="s">
        <v>7534</v>
      </c>
      <c r="CJ10" t="s">
        <v>7535</v>
      </c>
      <c r="CK10" t="s">
        <v>7536</v>
      </c>
      <c r="CL10" t="s">
        <v>7537</v>
      </c>
      <c r="CM10" t="s">
        <v>7538</v>
      </c>
      <c r="CN10" t="s">
        <v>7539</v>
      </c>
      <c r="CO10" t="s">
        <v>7540</v>
      </c>
      <c r="CP10" t="s">
        <v>7541</v>
      </c>
      <c r="CQ10" t="s">
        <v>7542</v>
      </c>
      <c r="CR10" t="s">
        <v>7543</v>
      </c>
      <c r="CS10" t="s">
        <v>7544</v>
      </c>
      <c r="CT10" t="s">
        <v>7545</v>
      </c>
      <c r="CU10" t="s">
        <v>7546</v>
      </c>
      <c r="CV10" t="s">
        <v>7547</v>
      </c>
      <c r="CW10" t="s">
        <v>7548</v>
      </c>
      <c r="CX10" t="s">
        <v>7549</v>
      </c>
      <c r="CY10" t="s">
        <v>7550</v>
      </c>
      <c r="CZ10" t="s">
        <v>7551</v>
      </c>
      <c r="DA10" t="s">
        <v>7552</v>
      </c>
      <c r="DB10" t="s">
        <v>7553</v>
      </c>
      <c r="DC10" t="s">
        <v>7554</v>
      </c>
      <c r="DD10" t="s">
        <v>7555</v>
      </c>
      <c r="DE10" t="s">
        <v>7556</v>
      </c>
      <c r="DF10" t="s">
        <v>7557</v>
      </c>
      <c r="DG10" t="s">
        <v>7558</v>
      </c>
      <c r="DH10" t="s">
        <v>7559</v>
      </c>
      <c r="DI10" t="s">
        <v>7560</v>
      </c>
      <c r="DJ10" t="s">
        <v>7561</v>
      </c>
      <c r="DK10" t="s">
        <v>7562</v>
      </c>
      <c r="DL10" t="s">
        <v>7563</v>
      </c>
      <c r="DM10" t="s">
        <v>7564</v>
      </c>
      <c r="DN10" t="s">
        <v>7565</v>
      </c>
      <c r="DO10" t="s">
        <v>7566</v>
      </c>
      <c r="DP10" t="s">
        <v>7567</v>
      </c>
      <c r="DQ10" t="s">
        <v>7568</v>
      </c>
      <c r="DR10" t="s">
        <v>7569</v>
      </c>
      <c r="DS10" t="s">
        <v>7570</v>
      </c>
      <c r="DT10" t="s">
        <v>7571</v>
      </c>
      <c r="DU10" t="s">
        <v>7572</v>
      </c>
      <c r="DV10" t="s">
        <v>7573</v>
      </c>
    </row>
    <row r="11" spans="2:126" x14ac:dyDescent="0.25">
      <c r="C11" t="s">
        <v>2848</v>
      </c>
      <c r="D11" t="s">
        <v>7574</v>
      </c>
      <c r="E11" t="s">
        <v>7575</v>
      </c>
      <c r="F11" t="s">
        <v>7576</v>
      </c>
      <c r="G11" t="s">
        <v>7577</v>
      </c>
      <c r="H11" t="s">
        <v>7578</v>
      </c>
      <c r="I11" t="s">
        <v>7579</v>
      </c>
      <c r="J11" t="s">
        <v>7580</v>
      </c>
      <c r="K11" t="s">
        <v>7581</v>
      </c>
      <c r="L11" t="s">
        <v>7582</v>
      </c>
      <c r="M11" t="s">
        <v>7583</v>
      </c>
      <c r="N11" t="s">
        <v>7584</v>
      </c>
      <c r="O11" t="s">
        <v>7585</v>
      </c>
      <c r="P11" t="s">
        <v>7586</v>
      </c>
      <c r="Q11" t="s">
        <v>7587</v>
      </c>
      <c r="R11" t="s">
        <v>7588</v>
      </c>
      <c r="S11" t="s">
        <v>7589</v>
      </c>
      <c r="T11" t="s">
        <v>7590</v>
      </c>
      <c r="U11" t="s">
        <v>7591</v>
      </c>
      <c r="V11" t="s">
        <v>7592</v>
      </c>
      <c r="W11" t="s">
        <v>7593</v>
      </c>
      <c r="X11" t="s">
        <v>7594</v>
      </c>
      <c r="Y11" t="s">
        <v>7595</v>
      </c>
      <c r="Z11" t="s">
        <v>7596</v>
      </c>
      <c r="AA11" t="s">
        <v>7597</v>
      </c>
      <c r="AB11" t="s">
        <v>7598</v>
      </c>
      <c r="AC11" t="s">
        <v>7599</v>
      </c>
      <c r="AD11" t="s">
        <v>7600</v>
      </c>
      <c r="AE11" t="s">
        <v>7601</v>
      </c>
      <c r="AF11" t="s">
        <v>7602</v>
      </c>
      <c r="AG11" t="s">
        <v>7603</v>
      </c>
      <c r="AH11" t="s">
        <v>7604</v>
      </c>
      <c r="AI11" t="s">
        <v>7605</v>
      </c>
      <c r="AJ11" t="s">
        <v>7606</v>
      </c>
      <c r="AK11" t="s">
        <v>7607</v>
      </c>
      <c r="AL11" t="s">
        <v>7608</v>
      </c>
      <c r="AM11" t="s">
        <v>7609</v>
      </c>
      <c r="AN11" t="s">
        <v>7610</v>
      </c>
      <c r="AO11" t="s">
        <v>7611</v>
      </c>
      <c r="AP11" t="s">
        <v>7612</v>
      </c>
      <c r="AQ11" t="s">
        <v>7613</v>
      </c>
      <c r="AR11" t="s">
        <v>7614</v>
      </c>
      <c r="AS11" t="s">
        <v>7615</v>
      </c>
      <c r="AT11" t="s">
        <v>7616</v>
      </c>
      <c r="AU11" t="s">
        <v>7617</v>
      </c>
      <c r="AV11" t="s">
        <v>7618</v>
      </c>
      <c r="AW11" t="s">
        <v>7619</v>
      </c>
      <c r="AX11" t="s">
        <v>7620</v>
      </c>
      <c r="AY11" t="s">
        <v>7621</v>
      </c>
      <c r="AZ11" t="s">
        <v>7622</v>
      </c>
      <c r="BA11" t="s">
        <v>7623</v>
      </c>
      <c r="BB11" t="s">
        <v>7624</v>
      </c>
      <c r="BC11" t="s">
        <v>7625</v>
      </c>
      <c r="BD11" t="s">
        <v>7626</v>
      </c>
      <c r="BE11" t="s">
        <v>7627</v>
      </c>
      <c r="BF11" t="s">
        <v>7628</v>
      </c>
      <c r="BG11" t="s">
        <v>7629</v>
      </c>
      <c r="BH11" t="s">
        <v>7630</v>
      </c>
      <c r="BI11" t="s">
        <v>7631</v>
      </c>
      <c r="BJ11" t="s">
        <v>7632</v>
      </c>
      <c r="BK11" t="s">
        <v>7633</v>
      </c>
      <c r="BL11" t="s">
        <v>7634</v>
      </c>
      <c r="BM11" t="s">
        <v>7635</v>
      </c>
      <c r="BN11" t="s">
        <v>7636</v>
      </c>
      <c r="BO11" t="s">
        <v>7637</v>
      </c>
      <c r="BP11" t="s">
        <v>7638</v>
      </c>
      <c r="BQ11" t="s">
        <v>7639</v>
      </c>
      <c r="BR11" t="s">
        <v>7640</v>
      </c>
      <c r="BS11" t="s">
        <v>568</v>
      </c>
      <c r="BT11" t="s">
        <v>568</v>
      </c>
      <c r="BU11" t="s">
        <v>568</v>
      </c>
      <c r="BV11" t="s">
        <v>568</v>
      </c>
      <c r="BW11" t="s">
        <v>568</v>
      </c>
      <c r="BX11" t="s">
        <v>568</v>
      </c>
      <c r="BY11" t="s">
        <v>568</v>
      </c>
      <c r="BZ11" t="s">
        <v>568</v>
      </c>
      <c r="CA11" t="s">
        <v>568</v>
      </c>
      <c r="CB11" t="s">
        <v>568</v>
      </c>
      <c r="CC11" t="s">
        <v>568</v>
      </c>
      <c r="CD11" t="s">
        <v>568</v>
      </c>
      <c r="CE11" t="s">
        <v>568</v>
      </c>
      <c r="CF11" t="s">
        <v>568</v>
      </c>
      <c r="CG11" t="s">
        <v>568</v>
      </c>
      <c r="CH11" t="s">
        <v>7641</v>
      </c>
      <c r="CI11" t="s">
        <v>7642</v>
      </c>
      <c r="CJ11" t="s">
        <v>7643</v>
      </c>
      <c r="CK11" t="s">
        <v>7644</v>
      </c>
      <c r="CL11" t="s">
        <v>7645</v>
      </c>
      <c r="CM11" t="s">
        <v>7646</v>
      </c>
      <c r="CN11" t="s">
        <v>7647</v>
      </c>
      <c r="CO11" t="s">
        <v>7648</v>
      </c>
      <c r="CP11" t="s">
        <v>7649</v>
      </c>
      <c r="CQ11" t="s">
        <v>7650</v>
      </c>
      <c r="CR11" t="s">
        <v>7651</v>
      </c>
      <c r="CS11" t="s">
        <v>7652</v>
      </c>
      <c r="CT11" t="s">
        <v>7653</v>
      </c>
      <c r="CU11" t="s">
        <v>7654</v>
      </c>
      <c r="CV11" t="s">
        <v>7655</v>
      </c>
      <c r="CW11" t="s">
        <v>7656</v>
      </c>
      <c r="CX11" t="s">
        <v>7657</v>
      </c>
      <c r="CY11" t="s">
        <v>7658</v>
      </c>
      <c r="CZ11" t="s">
        <v>7659</v>
      </c>
      <c r="DA11" t="s">
        <v>7660</v>
      </c>
      <c r="DB11" t="s">
        <v>7661</v>
      </c>
      <c r="DC11" t="s">
        <v>7662</v>
      </c>
      <c r="DD11" t="s">
        <v>7663</v>
      </c>
      <c r="DE11" t="s">
        <v>7664</v>
      </c>
      <c r="DF11" t="s">
        <v>7665</v>
      </c>
      <c r="DG11" t="s">
        <v>7666</v>
      </c>
      <c r="DH11" t="s">
        <v>7667</v>
      </c>
      <c r="DI11" t="s">
        <v>7668</v>
      </c>
      <c r="DJ11" t="s">
        <v>7669</v>
      </c>
      <c r="DK11" t="s">
        <v>7670</v>
      </c>
      <c r="DL11" t="s">
        <v>7671</v>
      </c>
      <c r="DM11" t="s">
        <v>7672</v>
      </c>
      <c r="DN11" t="s">
        <v>7673</v>
      </c>
      <c r="DO11" t="s">
        <v>7674</v>
      </c>
      <c r="DP11" t="s">
        <v>7675</v>
      </c>
      <c r="DQ11" t="s">
        <v>7676</v>
      </c>
      <c r="DR11" t="s">
        <v>7677</v>
      </c>
      <c r="DS11" t="s">
        <v>7678</v>
      </c>
      <c r="DT11" t="s">
        <v>7679</v>
      </c>
      <c r="DU11" t="s">
        <v>7680</v>
      </c>
      <c r="DV11" t="s">
        <v>7681</v>
      </c>
    </row>
    <row r="12" spans="2:126" x14ac:dyDescent="0.25">
      <c r="C12" t="s">
        <v>3096</v>
      </c>
      <c r="D12" t="s">
        <v>7682</v>
      </c>
      <c r="E12" t="s">
        <v>7683</v>
      </c>
      <c r="F12" t="s">
        <v>7684</v>
      </c>
      <c r="G12" t="s">
        <v>7685</v>
      </c>
      <c r="H12" t="s">
        <v>7686</v>
      </c>
      <c r="I12" t="s">
        <v>7687</v>
      </c>
      <c r="J12" t="s">
        <v>7688</v>
      </c>
      <c r="K12" t="s">
        <v>7689</v>
      </c>
      <c r="L12" t="s">
        <v>7690</v>
      </c>
      <c r="M12" t="s">
        <v>7691</v>
      </c>
      <c r="N12" t="s">
        <v>7692</v>
      </c>
      <c r="O12" t="s">
        <v>7693</v>
      </c>
      <c r="P12" t="s">
        <v>7694</v>
      </c>
      <c r="Q12" t="s">
        <v>7695</v>
      </c>
      <c r="R12" t="s">
        <v>7696</v>
      </c>
      <c r="S12" t="s">
        <v>7697</v>
      </c>
      <c r="T12" t="s">
        <v>7698</v>
      </c>
      <c r="U12" t="s">
        <v>7699</v>
      </c>
      <c r="V12" t="s">
        <v>7700</v>
      </c>
      <c r="W12" t="s">
        <v>7701</v>
      </c>
      <c r="X12" t="s">
        <v>7702</v>
      </c>
      <c r="Y12" t="s">
        <v>7703</v>
      </c>
      <c r="Z12" t="s">
        <v>7704</v>
      </c>
      <c r="AA12" t="s">
        <v>7705</v>
      </c>
      <c r="AB12" t="s">
        <v>7706</v>
      </c>
      <c r="AC12" t="s">
        <v>7707</v>
      </c>
      <c r="AD12" t="s">
        <v>7708</v>
      </c>
      <c r="AE12" t="s">
        <v>7709</v>
      </c>
      <c r="AF12" t="s">
        <v>7710</v>
      </c>
      <c r="AG12" t="s">
        <v>7711</v>
      </c>
      <c r="AH12" t="s">
        <v>7712</v>
      </c>
      <c r="AI12" t="s">
        <v>7713</v>
      </c>
      <c r="AJ12" t="s">
        <v>7714</v>
      </c>
      <c r="AK12" t="s">
        <v>7715</v>
      </c>
      <c r="AL12" t="s">
        <v>7716</v>
      </c>
      <c r="AM12" t="s">
        <v>7717</v>
      </c>
      <c r="AN12" t="s">
        <v>7718</v>
      </c>
      <c r="AO12" t="s">
        <v>7719</v>
      </c>
      <c r="AP12" t="s">
        <v>7720</v>
      </c>
      <c r="AQ12" t="s">
        <v>7721</v>
      </c>
      <c r="AR12" t="s">
        <v>7722</v>
      </c>
      <c r="AS12" t="s">
        <v>7723</v>
      </c>
      <c r="AT12" t="s">
        <v>7724</v>
      </c>
      <c r="AU12" t="s">
        <v>7725</v>
      </c>
      <c r="AV12" t="s">
        <v>7726</v>
      </c>
      <c r="AW12" t="s">
        <v>7727</v>
      </c>
      <c r="AX12" t="s">
        <v>7728</v>
      </c>
      <c r="AY12" t="s">
        <v>7729</v>
      </c>
      <c r="AZ12" t="s">
        <v>7730</v>
      </c>
      <c r="BA12" t="s">
        <v>7731</v>
      </c>
      <c r="BB12" t="s">
        <v>7732</v>
      </c>
      <c r="BC12" t="s">
        <v>7733</v>
      </c>
      <c r="BD12" t="s">
        <v>7734</v>
      </c>
      <c r="BE12" t="s">
        <v>7735</v>
      </c>
      <c r="BF12" t="s">
        <v>7736</v>
      </c>
      <c r="BG12" t="s">
        <v>7737</v>
      </c>
      <c r="BH12" t="s">
        <v>7738</v>
      </c>
      <c r="BI12" t="s">
        <v>7739</v>
      </c>
      <c r="BJ12" t="s">
        <v>7740</v>
      </c>
      <c r="BK12" t="s">
        <v>7741</v>
      </c>
      <c r="BL12" t="s">
        <v>7742</v>
      </c>
      <c r="BM12" t="s">
        <v>7743</v>
      </c>
      <c r="BN12" t="s">
        <v>7744</v>
      </c>
      <c r="BO12" t="s">
        <v>7745</v>
      </c>
      <c r="BP12" t="s">
        <v>7746</v>
      </c>
      <c r="BQ12" t="s">
        <v>7747</v>
      </c>
      <c r="BR12" t="s">
        <v>7748</v>
      </c>
      <c r="BS12" t="s">
        <v>568</v>
      </c>
      <c r="BT12" t="s">
        <v>568</v>
      </c>
      <c r="BU12" t="s">
        <v>568</v>
      </c>
      <c r="BV12" t="s">
        <v>568</v>
      </c>
      <c r="BW12" t="s">
        <v>568</v>
      </c>
      <c r="BX12" t="s">
        <v>568</v>
      </c>
      <c r="BY12" t="s">
        <v>568</v>
      </c>
      <c r="BZ12" t="s">
        <v>568</v>
      </c>
      <c r="CA12" t="s">
        <v>568</v>
      </c>
      <c r="CB12" t="s">
        <v>568</v>
      </c>
      <c r="CC12" t="s">
        <v>568</v>
      </c>
      <c r="CD12" t="s">
        <v>568</v>
      </c>
      <c r="CE12" t="s">
        <v>568</v>
      </c>
      <c r="CF12" t="s">
        <v>568</v>
      </c>
      <c r="CG12" t="s">
        <v>568</v>
      </c>
      <c r="CH12" t="s">
        <v>7749</v>
      </c>
      <c r="CI12" t="s">
        <v>7750</v>
      </c>
      <c r="CJ12" t="s">
        <v>7751</v>
      </c>
      <c r="CK12" t="s">
        <v>7752</v>
      </c>
      <c r="CL12" t="s">
        <v>7753</v>
      </c>
      <c r="CM12" t="s">
        <v>7754</v>
      </c>
      <c r="CN12" t="s">
        <v>7755</v>
      </c>
      <c r="CO12" t="s">
        <v>7756</v>
      </c>
      <c r="CP12" t="s">
        <v>7757</v>
      </c>
      <c r="CQ12" t="s">
        <v>7758</v>
      </c>
      <c r="CR12" t="s">
        <v>7759</v>
      </c>
      <c r="CS12" t="s">
        <v>7760</v>
      </c>
      <c r="CT12" t="s">
        <v>7761</v>
      </c>
      <c r="CU12" t="s">
        <v>7762</v>
      </c>
      <c r="CV12" t="s">
        <v>7763</v>
      </c>
      <c r="CW12" t="s">
        <v>7764</v>
      </c>
      <c r="CX12" t="s">
        <v>7765</v>
      </c>
      <c r="CY12" t="s">
        <v>7766</v>
      </c>
      <c r="CZ12" t="s">
        <v>7767</v>
      </c>
      <c r="DA12" t="s">
        <v>7768</v>
      </c>
      <c r="DB12" t="s">
        <v>7769</v>
      </c>
      <c r="DC12" t="s">
        <v>7770</v>
      </c>
      <c r="DD12" t="s">
        <v>7771</v>
      </c>
      <c r="DE12" t="s">
        <v>7772</v>
      </c>
      <c r="DF12" t="s">
        <v>7773</v>
      </c>
      <c r="DG12" t="s">
        <v>7774</v>
      </c>
      <c r="DH12" t="s">
        <v>7775</v>
      </c>
      <c r="DI12" t="s">
        <v>7776</v>
      </c>
      <c r="DJ12" t="s">
        <v>7777</v>
      </c>
      <c r="DK12" t="s">
        <v>7778</v>
      </c>
      <c r="DL12" t="s">
        <v>7779</v>
      </c>
      <c r="DM12" t="s">
        <v>7780</v>
      </c>
      <c r="DN12" t="s">
        <v>7781</v>
      </c>
      <c r="DO12" t="s">
        <v>7782</v>
      </c>
      <c r="DP12" t="s">
        <v>7783</v>
      </c>
      <c r="DQ12" t="s">
        <v>7784</v>
      </c>
      <c r="DR12" t="s">
        <v>7785</v>
      </c>
      <c r="DS12" t="s">
        <v>7786</v>
      </c>
      <c r="DT12" t="s">
        <v>7787</v>
      </c>
      <c r="DU12" t="s">
        <v>7788</v>
      </c>
      <c r="DV12" t="s">
        <v>7789</v>
      </c>
    </row>
    <row r="13" spans="2:126" x14ac:dyDescent="0.25">
      <c r="C13" t="s">
        <v>2972</v>
      </c>
      <c r="D13" t="s">
        <v>7790</v>
      </c>
      <c r="E13" t="s">
        <v>7791</v>
      </c>
      <c r="F13" t="s">
        <v>7792</v>
      </c>
      <c r="G13" t="s">
        <v>7793</v>
      </c>
      <c r="H13" t="s">
        <v>7794</v>
      </c>
      <c r="I13" t="s">
        <v>7795</v>
      </c>
      <c r="J13" t="s">
        <v>7796</v>
      </c>
      <c r="K13" t="s">
        <v>7797</v>
      </c>
      <c r="L13" t="s">
        <v>7798</v>
      </c>
      <c r="M13" t="s">
        <v>7799</v>
      </c>
      <c r="N13" t="s">
        <v>7800</v>
      </c>
      <c r="O13" t="s">
        <v>7801</v>
      </c>
      <c r="P13" t="s">
        <v>7802</v>
      </c>
      <c r="Q13" t="s">
        <v>7803</v>
      </c>
      <c r="R13" t="s">
        <v>7804</v>
      </c>
      <c r="S13" t="s">
        <v>7805</v>
      </c>
      <c r="T13" t="s">
        <v>7806</v>
      </c>
      <c r="U13" t="s">
        <v>7807</v>
      </c>
      <c r="V13" t="s">
        <v>7808</v>
      </c>
      <c r="W13" t="s">
        <v>7809</v>
      </c>
      <c r="X13" t="s">
        <v>7810</v>
      </c>
      <c r="Y13" t="s">
        <v>7811</v>
      </c>
      <c r="Z13" t="s">
        <v>7812</v>
      </c>
      <c r="AA13" t="s">
        <v>7813</v>
      </c>
      <c r="AB13" t="s">
        <v>7814</v>
      </c>
      <c r="AC13" t="s">
        <v>7815</v>
      </c>
      <c r="AD13" t="s">
        <v>7816</v>
      </c>
      <c r="AE13" t="s">
        <v>7817</v>
      </c>
      <c r="AF13" t="s">
        <v>7818</v>
      </c>
      <c r="AG13" t="s">
        <v>7819</v>
      </c>
      <c r="AH13" t="s">
        <v>7820</v>
      </c>
      <c r="AI13" t="s">
        <v>7821</v>
      </c>
      <c r="AJ13" t="s">
        <v>7822</v>
      </c>
      <c r="AK13" t="s">
        <v>7823</v>
      </c>
      <c r="AL13" t="s">
        <v>7824</v>
      </c>
      <c r="AM13" t="s">
        <v>7825</v>
      </c>
      <c r="AN13" t="s">
        <v>7826</v>
      </c>
      <c r="AO13" t="s">
        <v>7827</v>
      </c>
      <c r="AP13" t="s">
        <v>7828</v>
      </c>
      <c r="AQ13" t="s">
        <v>7829</v>
      </c>
      <c r="AR13" t="s">
        <v>7830</v>
      </c>
      <c r="AS13" t="s">
        <v>7831</v>
      </c>
      <c r="AT13" t="s">
        <v>7832</v>
      </c>
      <c r="AU13" t="s">
        <v>7833</v>
      </c>
      <c r="AV13" t="s">
        <v>7834</v>
      </c>
      <c r="AW13" t="s">
        <v>7835</v>
      </c>
      <c r="AX13" t="s">
        <v>7836</v>
      </c>
      <c r="AY13" t="s">
        <v>7837</v>
      </c>
      <c r="AZ13" t="s">
        <v>7838</v>
      </c>
      <c r="BA13" t="s">
        <v>7839</v>
      </c>
      <c r="BB13" t="s">
        <v>7840</v>
      </c>
      <c r="BC13" t="s">
        <v>7841</v>
      </c>
      <c r="BD13" t="s">
        <v>7842</v>
      </c>
      <c r="BE13" t="s">
        <v>7843</v>
      </c>
      <c r="BF13" t="s">
        <v>7844</v>
      </c>
      <c r="BG13" t="s">
        <v>7845</v>
      </c>
      <c r="BH13" t="s">
        <v>7846</v>
      </c>
      <c r="BI13" t="s">
        <v>7847</v>
      </c>
      <c r="BJ13" t="s">
        <v>7848</v>
      </c>
      <c r="BK13" t="s">
        <v>7849</v>
      </c>
      <c r="BL13" t="s">
        <v>7850</v>
      </c>
      <c r="BM13" t="s">
        <v>7851</v>
      </c>
      <c r="BN13" t="s">
        <v>7852</v>
      </c>
      <c r="BO13" t="s">
        <v>7853</v>
      </c>
      <c r="BP13" t="s">
        <v>7854</v>
      </c>
      <c r="BQ13" t="s">
        <v>7855</v>
      </c>
      <c r="BR13" t="s">
        <v>7856</v>
      </c>
      <c r="BS13" t="s">
        <v>7857</v>
      </c>
      <c r="BT13" t="s">
        <v>7858</v>
      </c>
      <c r="BU13" t="s">
        <v>7859</v>
      </c>
      <c r="BV13" t="s">
        <v>7860</v>
      </c>
      <c r="BW13" t="s">
        <v>7861</v>
      </c>
      <c r="BX13" t="s">
        <v>7862</v>
      </c>
      <c r="BY13" t="s">
        <v>7863</v>
      </c>
      <c r="BZ13" t="s">
        <v>7864</v>
      </c>
      <c r="CA13" t="s">
        <v>7865</v>
      </c>
      <c r="CB13" t="s">
        <v>7866</v>
      </c>
      <c r="CC13" t="s">
        <v>7867</v>
      </c>
      <c r="CD13" t="s">
        <v>7868</v>
      </c>
      <c r="CE13" t="s">
        <v>7869</v>
      </c>
      <c r="CF13" t="s">
        <v>7870</v>
      </c>
      <c r="CG13" t="s">
        <v>7871</v>
      </c>
      <c r="CH13" t="s">
        <v>7872</v>
      </c>
      <c r="CI13" t="s">
        <v>7873</v>
      </c>
      <c r="CJ13" t="s">
        <v>7874</v>
      </c>
      <c r="CK13" t="s">
        <v>7875</v>
      </c>
      <c r="CL13" t="s">
        <v>7876</v>
      </c>
      <c r="CM13" t="s">
        <v>7877</v>
      </c>
      <c r="CN13" t="s">
        <v>7878</v>
      </c>
      <c r="CO13" t="s">
        <v>7879</v>
      </c>
      <c r="CP13" t="s">
        <v>7880</v>
      </c>
      <c r="CQ13" t="s">
        <v>7881</v>
      </c>
      <c r="CR13" t="s">
        <v>7882</v>
      </c>
      <c r="CS13" t="s">
        <v>7883</v>
      </c>
      <c r="CT13" t="s">
        <v>7884</v>
      </c>
      <c r="CU13" t="s">
        <v>7885</v>
      </c>
      <c r="CV13" t="s">
        <v>7886</v>
      </c>
      <c r="CW13" t="s">
        <v>7887</v>
      </c>
      <c r="CX13" t="s">
        <v>7888</v>
      </c>
      <c r="CY13" t="s">
        <v>7889</v>
      </c>
      <c r="CZ13" t="s">
        <v>7890</v>
      </c>
      <c r="DA13" t="s">
        <v>7891</v>
      </c>
      <c r="DB13" t="s">
        <v>7892</v>
      </c>
      <c r="DC13" t="s">
        <v>7893</v>
      </c>
      <c r="DD13" t="s">
        <v>7894</v>
      </c>
      <c r="DE13" t="s">
        <v>7895</v>
      </c>
      <c r="DF13" t="s">
        <v>7896</v>
      </c>
      <c r="DG13" t="s">
        <v>7897</v>
      </c>
      <c r="DH13" t="s">
        <v>7898</v>
      </c>
      <c r="DI13" t="s">
        <v>7899</v>
      </c>
      <c r="DJ13" t="s">
        <v>7900</v>
      </c>
      <c r="DK13" t="s">
        <v>7901</v>
      </c>
      <c r="DL13" t="s">
        <v>7902</v>
      </c>
      <c r="DM13" t="s">
        <v>7903</v>
      </c>
      <c r="DN13" t="s">
        <v>7904</v>
      </c>
      <c r="DO13" t="s">
        <v>7905</v>
      </c>
      <c r="DP13" t="s">
        <v>7906</v>
      </c>
      <c r="DQ13" t="s">
        <v>7907</v>
      </c>
      <c r="DR13" t="s">
        <v>7908</v>
      </c>
      <c r="DS13" t="s">
        <v>7909</v>
      </c>
      <c r="DT13" t="s">
        <v>7910</v>
      </c>
      <c r="DU13" t="s">
        <v>7911</v>
      </c>
      <c r="DV13" t="s">
        <v>7912</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DV13"/>
  <sheetViews>
    <sheetView workbookViewId="0"/>
  </sheetViews>
  <sheetFormatPr defaultColWidth="11.42578125" defaultRowHeight="15" x14ac:dyDescent="0.25"/>
  <sheetData>
    <row r="2" spans="2:126" x14ac:dyDescent="0.25">
      <c r="B2" t="s">
        <v>1</v>
      </c>
      <c r="C2" t="s">
        <v>11</v>
      </c>
    </row>
    <row r="3" spans="2:126" x14ac:dyDescent="0.25">
      <c r="B3" t="s">
        <v>2</v>
      </c>
      <c r="C3" t="s">
        <v>19</v>
      </c>
    </row>
    <row r="4" spans="2:126" x14ac:dyDescent="0.25">
      <c r="B4" t="s">
        <v>3</v>
      </c>
      <c r="C4" t="s">
        <v>21</v>
      </c>
    </row>
    <row r="5" spans="2:126" x14ac:dyDescent="0.25">
      <c r="B5" s="4" t="str">
        <f>HYPERLINK("[NZAu_Publiclaunch_20231116.xlsx]'TOC'!A1","(Click to return to TOC)")</f>
        <v>(Click to return to TOC)</v>
      </c>
    </row>
    <row r="7" spans="2:126" x14ac:dyDescent="0.25">
      <c r="D7" t="s">
        <v>152</v>
      </c>
      <c r="AS7" t="s">
        <v>153</v>
      </c>
      <c r="CH7" t="s">
        <v>156</v>
      </c>
    </row>
    <row r="8" spans="2:126" x14ac:dyDescent="0.25">
      <c r="D8" t="s">
        <v>158</v>
      </c>
      <c r="E8" t="s">
        <v>2182</v>
      </c>
      <c r="F8" t="s">
        <v>2183</v>
      </c>
      <c r="G8" t="s">
        <v>2184</v>
      </c>
      <c r="H8" t="s">
        <v>2185</v>
      </c>
      <c r="I8" t="s">
        <v>159</v>
      </c>
      <c r="J8" t="s">
        <v>2186</v>
      </c>
      <c r="K8" t="s">
        <v>2187</v>
      </c>
      <c r="L8" t="s">
        <v>2188</v>
      </c>
      <c r="M8" t="s">
        <v>2189</v>
      </c>
      <c r="N8" t="s">
        <v>160</v>
      </c>
      <c r="O8" t="s">
        <v>2190</v>
      </c>
      <c r="P8" t="s">
        <v>2191</v>
      </c>
      <c r="Q8" t="s">
        <v>2192</v>
      </c>
      <c r="R8" t="s">
        <v>2193</v>
      </c>
      <c r="S8" t="s">
        <v>161</v>
      </c>
      <c r="T8" t="s">
        <v>2194</v>
      </c>
      <c r="U8" t="s">
        <v>2195</v>
      </c>
      <c r="V8" t="s">
        <v>2196</v>
      </c>
      <c r="W8" t="s">
        <v>2197</v>
      </c>
      <c r="X8" t="s">
        <v>162</v>
      </c>
      <c r="Y8" t="s">
        <v>2198</v>
      </c>
      <c r="Z8" t="s">
        <v>2199</v>
      </c>
      <c r="AA8" t="s">
        <v>2200</v>
      </c>
      <c r="AB8" t="s">
        <v>2201</v>
      </c>
      <c r="AC8" t="s">
        <v>163</v>
      </c>
      <c r="AD8" t="s">
        <v>2202</v>
      </c>
      <c r="AE8" t="s">
        <v>2203</v>
      </c>
      <c r="AF8" t="s">
        <v>2204</v>
      </c>
      <c r="AG8" t="s">
        <v>2205</v>
      </c>
      <c r="AH8" t="s">
        <v>164</v>
      </c>
      <c r="AI8" t="s">
        <v>2206</v>
      </c>
      <c r="AJ8" t="s">
        <v>2207</v>
      </c>
      <c r="AK8" t="s">
        <v>2208</v>
      </c>
      <c r="AL8" t="s">
        <v>2209</v>
      </c>
      <c r="AM8" t="s">
        <v>165</v>
      </c>
      <c r="AN8" t="s">
        <v>2210</v>
      </c>
      <c r="AO8" t="s">
        <v>2211</v>
      </c>
      <c r="AP8" t="s">
        <v>2212</v>
      </c>
      <c r="AQ8" t="s">
        <v>2213</v>
      </c>
      <c r="AR8" t="s">
        <v>166</v>
      </c>
      <c r="AS8" t="s">
        <v>158</v>
      </c>
      <c r="AT8" t="s">
        <v>2182</v>
      </c>
      <c r="AU8" t="s">
        <v>2183</v>
      </c>
      <c r="AV8" t="s">
        <v>2184</v>
      </c>
      <c r="AW8" t="s">
        <v>2185</v>
      </c>
      <c r="AX8" t="s">
        <v>159</v>
      </c>
      <c r="AY8" t="s">
        <v>2186</v>
      </c>
      <c r="AZ8" t="s">
        <v>2187</v>
      </c>
      <c r="BA8" t="s">
        <v>2188</v>
      </c>
      <c r="BB8" t="s">
        <v>2189</v>
      </c>
      <c r="BC8" t="s">
        <v>160</v>
      </c>
      <c r="BD8" t="s">
        <v>2190</v>
      </c>
      <c r="BE8" t="s">
        <v>2191</v>
      </c>
      <c r="BF8" t="s">
        <v>2192</v>
      </c>
      <c r="BG8" t="s">
        <v>2193</v>
      </c>
      <c r="BH8" t="s">
        <v>161</v>
      </c>
      <c r="BI8" t="s">
        <v>2194</v>
      </c>
      <c r="BJ8" t="s">
        <v>2195</v>
      </c>
      <c r="BK8" t="s">
        <v>2196</v>
      </c>
      <c r="BL8" t="s">
        <v>2197</v>
      </c>
      <c r="BM8" t="s">
        <v>162</v>
      </c>
      <c r="BN8" t="s">
        <v>2198</v>
      </c>
      <c r="BO8" t="s">
        <v>2199</v>
      </c>
      <c r="BP8" t="s">
        <v>2200</v>
      </c>
      <c r="BQ8" t="s">
        <v>2201</v>
      </c>
      <c r="BR8" t="s">
        <v>163</v>
      </c>
      <c r="BS8" t="s">
        <v>2202</v>
      </c>
      <c r="BT8" t="s">
        <v>2203</v>
      </c>
      <c r="BU8" t="s">
        <v>2204</v>
      </c>
      <c r="BV8" t="s">
        <v>2205</v>
      </c>
      <c r="BW8" t="s">
        <v>164</v>
      </c>
      <c r="BX8" t="s">
        <v>2206</v>
      </c>
      <c r="BY8" t="s">
        <v>2207</v>
      </c>
      <c r="BZ8" t="s">
        <v>2208</v>
      </c>
      <c r="CA8" t="s">
        <v>2209</v>
      </c>
      <c r="CB8" t="s">
        <v>165</v>
      </c>
      <c r="CC8" t="s">
        <v>2210</v>
      </c>
      <c r="CD8" t="s">
        <v>2211</v>
      </c>
      <c r="CE8" t="s">
        <v>2212</v>
      </c>
      <c r="CF8" t="s">
        <v>2213</v>
      </c>
      <c r="CG8" t="s">
        <v>166</v>
      </c>
      <c r="CH8" t="s">
        <v>158</v>
      </c>
      <c r="CI8" t="s">
        <v>2182</v>
      </c>
      <c r="CJ8" t="s">
        <v>2183</v>
      </c>
      <c r="CK8" t="s">
        <v>2184</v>
      </c>
      <c r="CL8" t="s">
        <v>2185</v>
      </c>
      <c r="CM8" t="s">
        <v>159</v>
      </c>
      <c r="CN8" t="s">
        <v>2186</v>
      </c>
      <c r="CO8" t="s">
        <v>2187</v>
      </c>
      <c r="CP8" t="s">
        <v>2188</v>
      </c>
      <c r="CQ8" t="s">
        <v>2189</v>
      </c>
      <c r="CR8" t="s">
        <v>160</v>
      </c>
      <c r="CS8" t="s">
        <v>2190</v>
      </c>
      <c r="CT8" t="s">
        <v>2191</v>
      </c>
      <c r="CU8" t="s">
        <v>2192</v>
      </c>
      <c r="CV8" t="s">
        <v>2193</v>
      </c>
      <c r="CW8" t="s">
        <v>161</v>
      </c>
      <c r="CX8" t="s">
        <v>2194</v>
      </c>
      <c r="CY8" t="s">
        <v>2195</v>
      </c>
      <c r="CZ8" t="s">
        <v>2196</v>
      </c>
      <c r="DA8" t="s">
        <v>2197</v>
      </c>
      <c r="DB8" t="s">
        <v>162</v>
      </c>
      <c r="DC8" t="s">
        <v>2198</v>
      </c>
      <c r="DD8" t="s">
        <v>2199</v>
      </c>
      <c r="DE8" t="s">
        <v>2200</v>
      </c>
      <c r="DF8" t="s">
        <v>2201</v>
      </c>
      <c r="DG8" t="s">
        <v>163</v>
      </c>
      <c r="DH8" t="s">
        <v>2202</v>
      </c>
      <c r="DI8" t="s">
        <v>2203</v>
      </c>
      <c r="DJ8" t="s">
        <v>2204</v>
      </c>
      <c r="DK8" t="s">
        <v>2205</v>
      </c>
      <c r="DL8" t="s">
        <v>164</v>
      </c>
      <c r="DM8" t="s">
        <v>2206</v>
      </c>
      <c r="DN8" t="s">
        <v>2207</v>
      </c>
      <c r="DO8" t="s">
        <v>2208</v>
      </c>
      <c r="DP8" t="s">
        <v>2209</v>
      </c>
      <c r="DQ8" t="s">
        <v>165</v>
      </c>
      <c r="DR8" t="s">
        <v>2210</v>
      </c>
      <c r="DS8" t="s">
        <v>2211</v>
      </c>
      <c r="DT8" t="s">
        <v>2212</v>
      </c>
      <c r="DU8" t="s">
        <v>2213</v>
      </c>
      <c r="DV8" t="s">
        <v>166</v>
      </c>
    </row>
    <row r="9" spans="2:126" x14ac:dyDescent="0.25">
      <c r="B9" t="s">
        <v>7913</v>
      </c>
      <c r="C9" t="s">
        <v>7326</v>
      </c>
      <c r="D9" t="s">
        <v>7914</v>
      </c>
      <c r="E9" t="s">
        <v>7915</v>
      </c>
      <c r="F9" t="s">
        <v>7916</v>
      </c>
      <c r="G9" t="s">
        <v>7917</v>
      </c>
      <c r="H9" t="s">
        <v>7918</v>
      </c>
      <c r="I9" t="s">
        <v>7919</v>
      </c>
      <c r="J9" t="s">
        <v>7920</v>
      </c>
      <c r="K9" t="s">
        <v>7921</v>
      </c>
      <c r="L9" t="s">
        <v>7922</v>
      </c>
      <c r="M9" t="s">
        <v>7923</v>
      </c>
      <c r="N9" t="s">
        <v>7924</v>
      </c>
      <c r="O9" t="s">
        <v>7925</v>
      </c>
      <c r="P9" t="s">
        <v>7926</v>
      </c>
      <c r="Q9" t="s">
        <v>7927</v>
      </c>
      <c r="R9" t="s">
        <v>7928</v>
      </c>
      <c r="S9" t="s">
        <v>7929</v>
      </c>
      <c r="T9" t="s">
        <v>7930</v>
      </c>
      <c r="U9" t="s">
        <v>7931</v>
      </c>
      <c r="V9" t="s">
        <v>7932</v>
      </c>
      <c r="W9" t="s">
        <v>7933</v>
      </c>
      <c r="X9" t="s">
        <v>7934</v>
      </c>
      <c r="Y9" t="s">
        <v>7935</v>
      </c>
      <c r="Z9" t="s">
        <v>7936</v>
      </c>
      <c r="AA9" t="s">
        <v>7937</v>
      </c>
      <c r="AB9" t="s">
        <v>7938</v>
      </c>
      <c r="AC9" t="s">
        <v>7939</v>
      </c>
      <c r="AD9" t="s">
        <v>7940</v>
      </c>
      <c r="AE9" t="s">
        <v>7941</v>
      </c>
      <c r="AF9" t="s">
        <v>7942</v>
      </c>
      <c r="AG9" t="s">
        <v>7943</v>
      </c>
      <c r="AH9" t="s">
        <v>7944</v>
      </c>
      <c r="AI9" t="s">
        <v>7945</v>
      </c>
      <c r="AJ9" t="s">
        <v>7946</v>
      </c>
      <c r="AK9" t="s">
        <v>7947</v>
      </c>
      <c r="AL9" t="s">
        <v>7948</v>
      </c>
      <c r="AM9" t="s">
        <v>7949</v>
      </c>
      <c r="AN9" t="s">
        <v>7950</v>
      </c>
      <c r="AO9" t="s">
        <v>7951</v>
      </c>
      <c r="AP9" t="s">
        <v>7952</v>
      </c>
      <c r="AQ9" t="s">
        <v>7953</v>
      </c>
      <c r="AR9" t="s">
        <v>7954</v>
      </c>
      <c r="AS9" t="s">
        <v>7955</v>
      </c>
      <c r="AT9" t="s">
        <v>7956</v>
      </c>
      <c r="AU9" t="s">
        <v>7957</v>
      </c>
      <c r="AV9" t="s">
        <v>7958</v>
      </c>
      <c r="AW9" t="s">
        <v>7959</v>
      </c>
      <c r="AX9" t="s">
        <v>7960</v>
      </c>
      <c r="AY9" t="s">
        <v>7961</v>
      </c>
      <c r="AZ9" t="s">
        <v>7962</v>
      </c>
      <c r="BA9" t="s">
        <v>7963</v>
      </c>
      <c r="BB9" t="s">
        <v>7964</v>
      </c>
      <c r="BC9" t="s">
        <v>7965</v>
      </c>
      <c r="BD9" t="s">
        <v>7966</v>
      </c>
      <c r="BE9" t="s">
        <v>7967</v>
      </c>
      <c r="BF9" t="s">
        <v>7968</v>
      </c>
      <c r="BG9" t="s">
        <v>7969</v>
      </c>
      <c r="BH9" t="s">
        <v>7970</v>
      </c>
      <c r="BI9" t="s">
        <v>7971</v>
      </c>
      <c r="BJ9" t="s">
        <v>7972</v>
      </c>
      <c r="BK9" t="s">
        <v>7973</v>
      </c>
      <c r="BL9" t="s">
        <v>7974</v>
      </c>
      <c r="BM9" t="s">
        <v>7975</v>
      </c>
      <c r="BN9" t="s">
        <v>7976</v>
      </c>
      <c r="BO9" t="s">
        <v>7977</v>
      </c>
      <c r="BP9" t="s">
        <v>7978</v>
      </c>
      <c r="BQ9" t="s">
        <v>7979</v>
      </c>
      <c r="BR9" t="s">
        <v>7980</v>
      </c>
      <c r="BS9" t="s">
        <v>7981</v>
      </c>
      <c r="BT9" t="s">
        <v>7982</v>
      </c>
      <c r="BU9" t="s">
        <v>7983</v>
      </c>
      <c r="BV9" t="s">
        <v>7984</v>
      </c>
      <c r="BW9" t="s">
        <v>7985</v>
      </c>
      <c r="BX9" t="s">
        <v>7986</v>
      </c>
      <c r="BY9" t="s">
        <v>7987</v>
      </c>
      <c r="BZ9" t="s">
        <v>7988</v>
      </c>
      <c r="CA9" t="s">
        <v>7989</v>
      </c>
      <c r="CB9" t="s">
        <v>7990</v>
      </c>
      <c r="CC9" t="s">
        <v>7991</v>
      </c>
      <c r="CD9" t="s">
        <v>7992</v>
      </c>
      <c r="CE9" t="s">
        <v>7993</v>
      </c>
      <c r="CF9" t="s">
        <v>7994</v>
      </c>
      <c r="CG9" t="s">
        <v>7995</v>
      </c>
      <c r="CH9" t="s">
        <v>7996</v>
      </c>
      <c r="CI9" t="s">
        <v>7997</v>
      </c>
      <c r="CJ9" t="s">
        <v>7998</v>
      </c>
      <c r="CK9" t="s">
        <v>7999</v>
      </c>
      <c r="CL9" t="s">
        <v>8000</v>
      </c>
      <c r="CM9" t="s">
        <v>8001</v>
      </c>
      <c r="CN9" t="s">
        <v>8002</v>
      </c>
      <c r="CO9" t="s">
        <v>8003</v>
      </c>
      <c r="CP9" t="s">
        <v>8004</v>
      </c>
      <c r="CQ9" t="s">
        <v>8005</v>
      </c>
      <c r="CR9" t="s">
        <v>8006</v>
      </c>
      <c r="CS9" t="s">
        <v>8007</v>
      </c>
      <c r="CT9" t="s">
        <v>8008</v>
      </c>
      <c r="CU9" t="s">
        <v>8009</v>
      </c>
      <c r="CV9" t="s">
        <v>8010</v>
      </c>
      <c r="CW9" t="s">
        <v>8011</v>
      </c>
      <c r="CX9" t="s">
        <v>8012</v>
      </c>
      <c r="CY9" t="s">
        <v>8013</v>
      </c>
      <c r="CZ9" t="s">
        <v>8014</v>
      </c>
      <c r="DA9" t="s">
        <v>8015</v>
      </c>
      <c r="DB9" t="s">
        <v>8016</v>
      </c>
      <c r="DC9" t="s">
        <v>8017</v>
      </c>
      <c r="DD9" t="s">
        <v>8018</v>
      </c>
      <c r="DE9" t="s">
        <v>8019</v>
      </c>
      <c r="DF9" t="s">
        <v>8020</v>
      </c>
      <c r="DG9" t="s">
        <v>8021</v>
      </c>
      <c r="DH9" t="s">
        <v>8022</v>
      </c>
      <c r="DI9" t="s">
        <v>8023</v>
      </c>
      <c r="DJ9" t="s">
        <v>8024</v>
      </c>
      <c r="DK9" t="s">
        <v>8025</v>
      </c>
      <c r="DL9" t="s">
        <v>8026</v>
      </c>
      <c r="DM9" t="s">
        <v>8027</v>
      </c>
      <c r="DN9" t="s">
        <v>8028</v>
      </c>
      <c r="DO9" t="s">
        <v>8029</v>
      </c>
      <c r="DP9" t="s">
        <v>8030</v>
      </c>
      <c r="DQ9" t="s">
        <v>8031</v>
      </c>
      <c r="DR9" t="s">
        <v>8032</v>
      </c>
      <c r="DS9" t="s">
        <v>8033</v>
      </c>
      <c r="DT9" t="s">
        <v>8034</v>
      </c>
      <c r="DU9" t="s">
        <v>8035</v>
      </c>
      <c r="DV9" t="s">
        <v>8036</v>
      </c>
    </row>
    <row r="10" spans="2:126" x14ac:dyDescent="0.25">
      <c r="C10" t="s">
        <v>7450</v>
      </c>
      <c r="D10" t="s">
        <v>8037</v>
      </c>
      <c r="E10" t="s">
        <v>8038</v>
      </c>
      <c r="F10" t="s">
        <v>8039</v>
      </c>
      <c r="G10" t="s">
        <v>8040</v>
      </c>
      <c r="H10" t="s">
        <v>8041</v>
      </c>
      <c r="I10" t="s">
        <v>8042</v>
      </c>
      <c r="J10" t="s">
        <v>8043</v>
      </c>
      <c r="K10" t="s">
        <v>8044</v>
      </c>
      <c r="L10" t="s">
        <v>8045</v>
      </c>
      <c r="M10" t="s">
        <v>8046</v>
      </c>
      <c r="N10" t="s">
        <v>8047</v>
      </c>
      <c r="O10" t="s">
        <v>8048</v>
      </c>
      <c r="P10" t="s">
        <v>8049</v>
      </c>
      <c r="Q10" t="s">
        <v>8050</v>
      </c>
      <c r="R10" t="s">
        <v>8051</v>
      </c>
      <c r="S10" t="s">
        <v>8052</v>
      </c>
      <c r="T10" t="s">
        <v>8053</v>
      </c>
      <c r="U10" t="s">
        <v>8054</v>
      </c>
      <c r="V10" t="s">
        <v>8055</v>
      </c>
      <c r="W10" t="s">
        <v>8056</v>
      </c>
      <c r="X10" t="s">
        <v>8057</v>
      </c>
      <c r="Y10" t="s">
        <v>8058</v>
      </c>
      <c r="Z10" t="s">
        <v>8059</v>
      </c>
      <c r="AA10" t="s">
        <v>8060</v>
      </c>
      <c r="AB10" t="s">
        <v>8061</v>
      </c>
      <c r="AC10" t="s">
        <v>8062</v>
      </c>
      <c r="AD10" t="s">
        <v>8063</v>
      </c>
      <c r="AE10" t="s">
        <v>8064</v>
      </c>
      <c r="AF10" t="s">
        <v>8065</v>
      </c>
      <c r="AG10" t="s">
        <v>8066</v>
      </c>
      <c r="AH10" t="s">
        <v>8067</v>
      </c>
      <c r="AI10" t="s">
        <v>8068</v>
      </c>
      <c r="AJ10" t="s">
        <v>8069</v>
      </c>
      <c r="AK10" t="s">
        <v>8070</v>
      </c>
      <c r="AL10" t="s">
        <v>8071</v>
      </c>
      <c r="AM10" t="s">
        <v>8072</v>
      </c>
      <c r="AN10" t="s">
        <v>8073</v>
      </c>
      <c r="AO10" t="s">
        <v>8074</v>
      </c>
      <c r="AP10" t="s">
        <v>8075</v>
      </c>
      <c r="AQ10" t="s">
        <v>8076</v>
      </c>
      <c r="AR10" t="s">
        <v>8077</v>
      </c>
      <c r="AS10" t="s">
        <v>8078</v>
      </c>
      <c r="AT10" t="s">
        <v>8079</v>
      </c>
      <c r="AU10" t="s">
        <v>8080</v>
      </c>
      <c r="AV10" t="s">
        <v>8081</v>
      </c>
      <c r="AW10" t="s">
        <v>8082</v>
      </c>
      <c r="AX10" t="s">
        <v>8083</v>
      </c>
      <c r="AY10" t="s">
        <v>8084</v>
      </c>
      <c r="AZ10" t="s">
        <v>8085</v>
      </c>
      <c r="BA10" t="s">
        <v>8086</v>
      </c>
      <c r="BB10" t="s">
        <v>8087</v>
      </c>
      <c r="BC10" t="s">
        <v>8088</v>
      </c>
      <c r="BD10" t="s">
        <v>8089</v>
      </c>
      <c r="BE10" t="s">
        <v>8090</v>
      </c>
      <c r="BF10" t="s">
        <v>8091</v>
      </c>
      <c r="BG10" t="s">
        <v>8092</v>
      </c>
      <c r="BH10" t="s">
        <v>8093</v>
      </c>
      <c r="BI10" t="s">
        <v>8094</v>
      </c>
      <c r="BJ10" t="s">
        <v>8095</v>
      </c>
      <c r="BK10" t="s">
        <v>8096</v>
      </c>
      <c r="BL10" t="s">
        <v>8097</v>
      </c>
      <c r="BM10" t="s">
        <v>8098</v>
      </c>
      <c r="BN10" t="s">
        <v>8099</v>
      </c>
      <c r="BO10" t="s">
        <v>8100</v>
      </c>
      <c r="BP10" t="s">
        <v>8101</v>
      </c>
      <c r="BQ10" t="s">
        <v>8102</v>
      </c>
      <c r="BR10" t="s">
        <v>8103</v>
      </c>
      <c r="BS10" t="s">
        <v>8104</v>
      </c>
      <c r="BT10" t="s">
        <v>8105</v>
      </c>
      <c r="BU10" t="s">
        <v>8106</v>
      </c>
      <c r="BV10" t="s">
        <v>8107</v>
      </c>
      <c r="BW10" t="s">
        <v>8108</v>
      </c>
      <c r="BX10" t="s">
        <v>8109</v>
      </c>
      <c r="BY10" t="s">
        <v>8110</v>
      </c>
      <c r="BZ10" t="s">
        <v>8111</v>
      </c>
      <c r="CA10" t="s">
        <v>8112</v>
      </c>
      <c r="CB10" t="s">
        <v>8113</v>
      </c>
      <c r="CC10" t="s">
        <v>8114</v>
      </c>
      <c r="CD10" t="s">
        <v>8115</v>
      </c>
      <c r="CE10" t="s">
        <v>8116</v>
      </c>
      <c r="CF10" t="s">
        <v>8117</v>
      </c>
      <c r="CG10" t="s">
        <v>8118</v>
      </c>
      <c r="CH10" t="s">
        <v>8119</v>
      </c>
      <c r="CI10" t="s">
        <v>8120</v>
      </c>
      <c r="CJ10" t="s">
        <v>8121</v>
      </c>
      <c r="CK10" t="s">
        <v>8122</v>
      </c>
      <c r="CL10" t="s">
        <v>8123</v>
      </c>
      <c r="CM10" t="s">
        <v>8124</v>
      </c>
      <c r="CN10" t="s">
        <v>8125</v>
      </c>
      <c r="CO10" t="s">
        <v>8126</v>
      </c>
      <c r="CP10" t="s">
        <v>8127</v>
      </c>
      <c r="CQ10" t="s">
        <v>8128</v>
      </c>
      <c r="CR10" t="s">
        <v>8129</v>
      </c>
      <c r="CS10" t="s">
        <v>8130</v>
      </c>
      <c r="CT10" t="s">
        <v>8131</v>
      </c>
      <c r="CU10" t="s">
        <v>8132</v>
      </c>
      <c r="CV10" t="s">
        <v>8133</v>
      </c>
      <c r="CW10" t="s">
        <v>8134</v>
      </c>
      <c r="CX10" t="s">
        <v>8135</v>
      </c>
      <c r="CY10" t="s">
        <v>8136</v>
      </c>
      <c r="CZ10" t="s">
        <v>8137</v>
      </c>
      <c r="DA10" t="s">
        <v>8138</v>
      </c>
      <c r="DB10" t="s">
        <v>8139</v>
      </c>
      <c r="DC10" t="s">
        <v>8140</v>
      </c>
      <c r="DD10" t="s">
        <v>8141</v>
      </c>
      <c r="DE10" t="s">
        <v>8142</v>
      </c>
      <c r="DF10" t="s">
        <v>8143</v>
      </c>
      <c r="DG10" t="s">
        <v>8144</v>
      </c>
      <c r="DH10" t="s">
        <v>8145</v>
      </c>
      <c r="DI10" t="s">
        <v>8146</v>
      </c>
      <c r="DJ10" t="s">
        <v>8147</v>
      </c>
      <c r="DK10" t="s">
        <v>8148</v>
      </c>
      <c r="DL10" t="s">
        <v>8149</v>
      </c>
      <c r="DM10" t="s">
        <v>8150</v>
      </c>
      <c r="DN10" t="s">
        <v>8151</v>
      </c>
      <c r="DO10" t="s">
        <v>8152</v>
      </c>
      <c r="DP10" t="s">
        <v>8153</v>
      </c>
      <c r="DQ10" t="s">
        <v>8154</v>
      </c>
      <c r="DR10" t="s">
        <v>8155</v>
      </c>
      <c r="DS10" t="s">
        <v>8156</v>
      </c>
      <c r="DT10" t="s">
        <v>8157</v>
      </c>
      <c r="DU10" t="s">
        <v>8158</v>
      </c>
      <c r="DV10" t="s">
        <v>8159</v>
      </c>
    </row>
    <row r="11" spans="2:126" x14ac:dyDescent="0.25">
      <c r="C11" t="s">
        <v>2848</v>
      </c>
      <c r="D11" t="s">
        <v>8160</v>
      </c>
      <c r="E11" t="s">
        <v>8161</v>
      </c>
      <c r="F11" t="s">
        <v>8162</v>
      </c>
      <c r="G11" t="s">
        <v>8163</v>
      </c>
      <c r="H11" t="s">
        <v>8164</v>
      </c>
      <c r="I11" t="s">
        <v>8165</v>
      </c>
      <c r="J11" t="s">
        <v>8166</v>
      </c>
      <c r="K11" t="s">
        <v>8167</v>
      </c>
      <c r="L11" t="s">
        <v>8168</v>
      </c>
      <c r="M11" t="s">
        <v>8169</v>
      </c>
      <c r="N11" t="s">
        <v>8170</v>
      </c>
      <c r="O11" t="s">
        <v>8171</v>
      </c>
      <c r="P11" t="s">
        <v>8172</v>
      </c>
      <c r="Q11" t="s">
        <v>8173</v>
      </c>
      <c r="R11" t="s">
        <v>8174</v>
      </c>
      <c r="S11" t="s">
        <v>8175</v>
      </c>
      <c r="T11" t="s">
        <v>8176</v>
      </c>
      <c r="U11" t="s">
        <v>8177</v>
      </c>
      <c r="V11" t="s">
        <v>8178</v>
      </c>
      <c r="W11" t="s">
        <v>8179</v>
      </c>
      <c r="X11" t="s">
        <v>8180</v>
      </c>
      <c r="Y11" t="s">
        <v>8181</v>
      </c>
      <c r="Z11" t="s">
        <v>8182</v>
      </c>
      <c r="AA11" t="s">
        <v>8183</v>
      </c>
      <c r="AB11" t="s">
        <v>8184</v>
      </c>
      <c r="AC11" t="s">
        <v>8185</v>
      </c>
      <c r="AD11" t="s">
        <v>8186</v>
      </c>
      <c r="AE11" t="s">
        <v>8187</v>
      </c>
      <c r="AF11" t="s">
        <v>8188</v>
      </c>
      <c r="AG11" t="s">
        <v>8189</v>
      </c>
      <c r="AH11" t="s">
        <v>8190</v>
      </c>
      <c r="AI11" t="s">
        <v>8191</v>
      </c>
      <c r="AJ11" t="s">
        <v>8192</v>
      </c>
      <c r="AK11" t="s">
        <v>8193</v>
      </c>
      <c r="AL11" t="s">
        <v>8194</v>
      </c>
      <c r="AM11" t="s">
        <v>8195</v>
      </c>
      <c r="AN11" t="s">
        <v>8196</v>
      </c>
      <c r="AO11" t="s">
        <v>8197</v>
      </c>
      <c r="AP11" t="s">
        <v>8198</v>
      </c>
      <c r="AQ11" t="s">
        <v>8199</v>
      </c>
      <c r="AR11" t="s">
        <v>8200</v>
      </c>
      <c r="AS11" t="s">
        <v>8201</v>
      </c>
      <c r="AT11" t="s">
        <v>8202</v>
      </c>
      <c r="AU11" t="s">
        <v>8203</v>
      </c>
      <c r="AV11" t="s">
        <v>8204</v>
      </c>
      <c r="AW11" t="s">
        <v>8205</v>
      </c>
      <c r="AX11" t="s">
        <v>8206</v>
      </c>
      <c r="AY11" t="s">
        <v>8207</v>
      </c>
      <c r="AZ11" t="s">
        <v>8208</v>
      </c>
      <c r="BA11" t="s">
        <v>8209</v>
      </c>
      <c r="BB11" t="s">
        <v>8210</v>
      </c>
      <c r="BC11" t="s">
        <v>8211</v>
      </c>
      <c r="BD11" t="s">
        <v>8212</v>
      </c>
      <c r="BE11" t="s">
        <v>8213</v>
      </c>
      <c r="BF11" t="s">
        <v>8214</v>
      </c>
      <c r="BG11" t="s">
        <v>8215</v>
      </c>
      <c r="BH11" t="s">
        <v>8216</v>
      </c>
      <c r="BI11" t="s">
        <v>8217</v>
      </c>
      <c r="BJ11" t="s">
        <v>8218</v>
      </c>
      <c r="BK11" t="s">
        <v>8219</v>
      </c>
      <c r="BL11" t="s">
        <v>8220</v>
      </c>
      <c r="BM11" t="s">
        <v>8221</v>
      </c>
      <c r="BN11" t="s">
        <v>8222</v>
      </c>
      <c r="BO11" t="s">
        <v>8223</v>
      </c>
      <c r="BP11" t="s">
        <v>8224</v>
      </c>
      <c r="BQ11" t="s">
        <v>8225</v>
      </c>
      <c r="BR11" t="s">
        <v>8226</v>
      </c>
      <c r="BS11" t="s">
        <v>8227</v>
      </c>
      <c r="BT11" t="s">
        <v>8228</v>
      </c>
      <c r="BU11" t="s">
        <v>8229</v>
      </c>
      <c r="BV11" t="s">
        <v>8230</v>
      </c>
      <c r="BW11" t="s">
        <v>8231</v>
      </c>
      <c r="BX11" t="s">
        <v>8232</v>
      </c>
      <c r="BY11" t="s">
        <v>8233</v>
      </c>
      <c r="BZ11" t="s">
        <v>8234</v>
      </c>
      <c r="CA11" t="s">
        <v>8235</v>
      </c>
      <c r="CB11" t="s">
        <v>8236</v>
      </c>
      <c r="CC11" t="s">
        <v>8237</v>
      </c>
      <c r="CD11" t="s">
        <v>8238</v>
      </c>
      <c r="CE11" t="s">
        <v>8239</v>
      </c>
      <c r="CF11" t="s">
        <v>8240</v>
      </c>
      <c r="CG11" t="s">
        <v>8241</v>
      </c>
      <c r="CH11" t="s">
        <v>8242</v>
      </c>
      <c r="CI11" t="s">
        <v>8243</v>
      </c>
      <c r="CJ11" t="s">
        <v>8244</v>
      </c>
      <c r="CK11" t="s">
        <v>8245</v>
      </c>
      <c r="CL11" t="s">
        <v>8246</v>
      </c>
      <c r="CM11" t="s">
        <v>8247</v>
      </c>
      <c r="CN11" t="s">
        <v>8248</v>
      </c>
      <c r="CO11" t="s">
        <v>8249</v>
      </c>
      <c r="CP11" t="s">
        <v>8250</v>
      </c>
      <c r="CQ11" t="s">
        <v>8251</v>
      </c>
      <c r="CR11" t="s">
        <v>8252</v>
      </c>
      <c r="CS11" t="s">
        <v>8253</v>
      </c>
      <c r="CT11" t="s">
        <v>8254</v>
      </c>
      <c r="CU11" t="s">
        <v>8255</v>
      </c>
      <c r="CV11" t="s">
        <v>8256</v>
      </c>
      <c r="CW11" t="s">
        <v>8257</v>
      </c>
      <c r="CX11" t="s">
        <v>8258</v>
      </c>
      <c r="CY11" t="s">
        <v>8259</v>
      </c>
      <c r="CZ11" t="s">
        <v>8260</v>
      </c>
      <c r="DA11" t="s">
        <v>8261</v>
      </c>
      <c r="DB11" t="s">
        <v>8262</v>
      </c>
      <c r="DC11" t="s">
        <v>8263</v>
      </c>
      <c r="DD11" t="s">
        <v>8264</v>
      </c>
      <c r="DE11" t="s">
        <v>8265</v>
      </c>
      <c r="DF11" t="s">
        <v>8266</v>
      </c>
      <c r="DG11" t="s">
        <v>8267</v>
      </c>
      <c r="DH11" t="s">
        <v>8268</v>
      </c>
      <c r="DI11" t="s">
        <v>8269</v>
      </c>
      <c r="DJ11" t="s">
        <v>8270</v>
      </c>
      <c r="DK11" t="s">
        <v>8271</v>
      </c>
      <c r="DL11" t="s">
        <v>8272</v>
      </c>
      <c r="DM11" t="s">
        <v>8273</v>
      </c>
      <c r="DN11" t="s">
        <v>8274</v>
      </c>
      <c r="DO11" t="s">
        <v>8275</v>
      </c>
      <c r="DP11" t="s">
        <v>8276</v>
      </c>
      <c r="DQ11" t="s">
        <v>8277</v>
      </c>
      <c r="DR11" t="s">
        <v>8278</v>
      </c>
      <c r="DS11" t="s">
        <v>8279</v>
      </c>
      <c r="DT11" t="s">
        <v>8280</v>
      </c>
      <c r="DU11" t="s">
        <v>8281</v>
      </c>
      <c r="DV11" t="s">
        <v>8282</v>
      </c>
    </row>
    <row r="12" spans="2:126" x14ac:dyDescent="0.25">
      <c r="C12" t="s">
        <v>3096</v>
      </c>
      <c r="D12" t="s">
        <v>8283</v>
      </c>
      <c r="E12" t="s">
        <v>8284</v>
      </c>
      <c r="F12" t="s">
        <v>8285</v>
      </c>
      <c r="G12" t="s">
        <v>8286</v>
      </c>
      <c r="H12" t="s">
        <v>8287</v>
      </c>
      <c r="I12" t="s">
        <v>8288</v>
      </c>
      <c r="J12" t="s">
        <v>8289</v>
      </c>
      <c r="K12" t="s">
        <v>8290</v>
      </c>
      <c r="L12" t="s">
        <v>8291</v>
      </c>
      <c r="M12" t="s">
        <v>8292</v>
      </c>
      <c r="N12" t="s">
        <v>8293</v>
      </c>
      <c r="O12" t="s">
        <v>8294</v>
      </c>
      <c r="P12" t="s">
        <v>8295</v>
      </c>
      <c r="Q12" t="s">
        <v>8296</v>
      </c>
      <c r="R12" t="s">
        <v>8297</v>
      </c>
      <c r="S12" t="s">
        <v>8298</v>
      </c>
      <c r="T12" t="s">
        <v>8299</v>
      </c>
      <c r="U12" t="s">
        <v>8300</v>
      </c>
      <c r="V12" t="s">
        <v>8301</v>
      </c>
      <c r="W12" t="s">
        <v>8302</v>
      </c>
      <c r="X12" t="s">
        <v>8303</v>
      </c>
      <c r="Y12" t="s">
        <v>8304</v>
      </c>
      <c r="Z12" t="s">
        <v>8305</v>
      </c>
      <c r="AA12" t="s">
        <v>8306</v>
      </c>
      <c r="AB12" t="s">
        <v>8307</v>
      </c>
      <c r="AC12" t="s">
        <v>8308</v>
      </c>
      <c r="AD12" t="s">
        <v>8309</v>
      </c>
      <c r="AE12" t="s">
        <v>8310</v>
      </c>
      <c r="AF12" t="s">
        <v>8311</v>
      </c>
      <c r="AG12" t="s">
        <v>8312</v>
      </c>
      <c r="AH12" t="s">
        <v>8313</v>
      </c>
      <c r="AI12" t="s">
        <v>8314</v>
      </c>
      <c r="AJ12" t="s">
        <v>8315</v>
      </c>
      <c r="AK12" t="s">
        <v>8316</v>
      </c>
      <c r="AL12" t="s">
        <v>8317</v>
      </c>
      <c r="AM12" t="s">
        <v>8318</v>
      </c>
      <c r="AN12" t="s">
        <v>8319</v>
      </c>
      <c r="AO12" t="s">
        <v>8320</v>
      </c>
      <c r="AP12" t="s">
        <v>8321</v>
      </c>
      <c r="AQ12" t="s">
        <v>8322</v>
      </c>
      <c r="AR12" t="s">
        <v>8323</v>
      </c>
      <c r="AS12" t="s">
        <v>8324</v>
      </c>
      <c r="AT12" t="s">
        <v>8325</v>
      </c>
      <c r="AU12" t="s">
        <v>8326</v>
      </c>
      <c r="AV12" t="s">
        <v>8327</v>
      </c>
      <c r="AW12" t="s">
        <v>8328</v>
      </c>
      <c r="AX12" t="s">
        <v>8329</v>
      </c>
      <c r="AY12" t="s">
        <v>8330</v>
      </c>
      <c r="AZ12" t="s">
        <v>8331</v>
      </c>
      <c r="BA12" t="s">
        <v>8332</v>
      </c>
      <c r="BB12" t="s">
        <v>8333</v>
      </c>
      <c r="BC12" t="s">
        <v>8334</v>
      </c>
      <c r="BD12" t="s">
        <v>8335</v>
      </c>
      <c r="BE12" t="s">
        <v>8336</v>
      </c>
      <c r="BF12" t="s">
        <v>8337</v>
      </c>
      <c r="BG12" t="s">
        <v>8338</v>
      </c>
      <c r="BH12" t="s">
        <v>8339</v>
      </c>
      <c r="BI12" t="s">
        <v>8340</v>
      </c>
      <c r="BJ12" t="s">
        <v>8341</v>
      </c>
      <c r="BK12" t="s">
        <v>8342</v>
      </c>
      <c r="BL12" t="s">
        <v>8343</v>
      </c>
      <c r="BM12" t="s">
        <v>8344</v>
      </c>
      <c r="BN12" t="s">
        <v>8345</v>
      </c>
      <c r="BO12" t="s">
        <v>8346</v>
      </c>
      <c r="BP12" t="s">
        <v>8347</v>
      </c>
      <c r="BQ12" t="s">
        <v>8348</v>
      </c>
      <c r="BR12" t="s">
        <v>8349</v>
      </c>
      <c r="BS12" t="s">
        <v>8350</v>
      </c>
      <c r="BT12" t="s">
        <v>8351</v>
      </c>
      <c r="BU12" t="s">
        <v>8352</v>
      </c>
      <c r="BV12" t="s">
        <v>8353</v>
      </c>
      <c r="BW12" t="s">
        <v>8354</v>
      </c>
      <c r="BX12" t="s">
        <v>8355</v>
      </c>
      <c r="BY12" t="s">
        <v>8356</v>
      </c>
      <c r="BZ12" t="s">
        <v>8357</v>
      </c>
      <c r="CA12" t="s">
        <v>8358</v>
      </c>
      <c r="CB12" t="s">
        <v>8359</v>
      </c>
      <c r="CC12" t="s">
        <v>8360</v>
      </c>
      <c r="CD12" t="s">
        <v>8361</v>
      </c>
      <c r="CE12" t="s">
        <v>8362</v>
      </c>
      <c r="CF12" t="s">
        <v>8363</v>
      </c>
      <c r="CG12" t="s">
        <v>8364</v>
      </c>
      <c r="CH12" t="s">
        <v>8365</v>
      </c>
      <c r="CI12" t="s">
        <v>8366</v>
      </c>
      <c r="CJ12" t="s">
        <v>8367</v>
      </c>
      <c r="CK12" t="s">
        <v>8368</v>
      </c>
      <c r="CL12" t="s">
        <v>8369</v>
      </c>
      <c r="CM12" t="s">
        <v>8370</v>
      </c>
      <c r="CN12" t="s">
        <v>8371</v>
      </c>
      <c r="CO12" t="s">
        <v>8372</v>
      </c>
      <c r="CP12" t="s">
        <v>8373</v>
      </c>
      <c r="CQ12" t="s">
        <v>8374</v>
      </c>
      <c r="CR12" t="s">
        <v>8375</v>
      </c>
      <c r="CS12" t="s">
        <v>8376</v>
      </c>
      <c r="CT12" t="s">
        <v>8377</v>
      </c>
      <c r="CU12" t="s">
        <v>8378</v>
      </c>
      <c r="CV12" t="s">
        <v>8379</v>
      </c>
      <c r="CW12" t="s">
        <v>8380</v>
      </c>
      <c r="CX12" t="s">
        <v>8381</v>
      </c>
      <c r="CY12" t="s">
        <v>8382</v>
      </c>
      <c r="CZ12" t="s">
        <v>8383</v>
      </c>
      <c r="DA12" t="s">
        <v>8384</v>
      </c>
      <c r="DB12" t="s">
        <v>8385</v>
      </c>
      <c r="DC12" t="s">
        <v>8386</v>
      </c>
      <c r="DD12" t="s">
        <v>8387</v>
      </c>
      <c r="DE12" t="s">
        <v>8388</v>
      </c>
      <c r="DF12" t="s">
        <v>8389</v>
      </c>
      <c r="DG12" t="s">
        <v>8390</v>
      </c>
      <c r="DH12" t="s">
        <v>8391</v>
      </c>
      <c r="DI12" t="s">
        <v>8392</v>
      </c>
      <c r="DJ12" t="s">
        <v>8393</v>
      </c>
      <c r="DK12" t="s">
        <v>8394</v>
      </c>
      <c r="DL12" t="s">
        <v>8395</v>
      </c>
      <c r="DM12" t="s">
        <v>8396</v>
      </c>
      <c r="DN12" t="s">
        <v>8397</v>
      </c>
      <c r="DO12" t="s">
        <v>8398</v>
      </c>
      <c r="DP12" t="s">
        <v>8399</v>
      </c>
      <c r="DQ12" t="s">
        <v>8400</v>
      </c>
      <c r="DR12" t="s">
        <v>8401</v>
      </c>
      <c r="DS12" t="s">
        <v>8402</v>
      </c>
      <c r="DT12" t="s">
        <v>8403</v>
      </c>
      <c r="DU12" t="s">
        <v>8404</v>
      </c>
      <c r="DV12" t="s">
        <v>8405</v>
      </c>
    </row>
    <row r="13" spans="2:126" x14ac:dyDescent="0.25">
      <c r="C13" t="s">
        <v>2972</v>
      </c>
      <c r="D13" t="s">
        <v>8406</v>
      </c>
      <c r="E13" t="s">
        <v>8407</v>
      </c>
      <c r="F13" t="s">
        <v>8408</v>
      </c>
      <c r="G13" t="s">
        <v>8409</v>
      </c>
      <c r="H13" t="s">
        <v>8410</v>
      </c>
      <c r="I13" t="s">
        <v>8411</v>
      </c>
      <c r="J13" t="s">
        <v>8412</v>
      </c>
      <c r="K13" t="s">
        <v>8413</v>
      </c>
      <c r="L13" t="s">
        <v>8414</v>
      </c>
      <c r="M13" t="s">
        <v>8415</v>
      </c>
      <c r="N13" t="s">
        <v>8416</v>
      </c>
      <c r="O13" t="s">
        <v>8417</v>
      </c>
      <c r="P13" t="s">
        <v>8418</v>
      </c>
      <c r="Q13" t="s">
        <v>8419</v>
      </c>
      <c r="R13" t="s">
        <v>8420</v>
      </c>
      <c r="S13" t="s">
        <v>8421</v>
      </c>
      <c r="T13" t="s">
        <v>8422</v>
      </c>
      <c r="U13" t="s">
        <v>8423</v>
      </c>
      <c r="V13" t="s">
        <v>8424</v>
      </c>
      <c r="W13" t="s">
        <v>8425</v>
      </c>
      <c r="X13" t="s">
        <v>8426</v>
      </c>
      <c r="Y13" t="s">
        <v>8427</v>
      </c>
      <c r="Z13" t="s">
        <v>8428</v>
      </c>
      <c r="AA13" t="s">
        <v>8429</v>
      </c>
      <c r="AB13" t="s">
        <v>8430</v>
      </c>
      <c r="AC13" t="s">
        <v>8431</v>
      </c>
      <c r="AD13" t="s">
        <v>8432</v>
      </c>
      <c r="AE13" t="s">
        <v>8433</v>
      </c>
      <c r="AF13" t="s">
        <v>8434</v>
      </c>
      <c r="AG13" t="s">
        <v>8435</v>
      </c>
      <c r="AH13" t="s">
        <v>8436</v>
      </c>
      <c r="AI13" t="s">
        <v>8437</v>
      </c>
      <c r="AJ13" t="s">
        <v>8438</v>
      </c>
      <c r="AK13" t="s">
        <v>8439</v>
      </c>
      <c r="AL13" t="s">
        <v>8440</v>
      </c>
      <c r="AM13" t="s">
        <v>8441</v>
      </c>
      <c r="AN13" t="s">
        <v>8442</v>
      </c>
      <c r="AO13" t="s">
        <v>8443</v>
      </c>
      <c r="AP13" t="s">
        <v>8444</v>
      </c>
      <c r="AQ13" t="s">
        <v>8445</v>
      </c>
      <c r="AR13" t="s">
        <v>8446</v>
      </c>
      <c r="AS13" t="s">
        <v>8447</v>
      </c>
      <c r="AT13" t="s">
        <v>8448</v>
      </c>
      <c r="AU13" t="s">
        <v>8449</v>
      </c>
      <c r="AV13" t="s">
        <v>8450</v>
      </c>
      <c r="AW13" t="s">
        <v>8451</v>
      </c>
      <c r="AX13" t="s">
        <v>8452</v>
      </c>
      <c r="AY13" t="s">
        <v>8453</v>
      </c>
      <c r="AZ13" t="s">
        <v>8454</v>
      </c>
      <c r="BA13" t="s">
        <v>8455</v>
      </c>
      <c r="BB13" t="s">
        <v>8456</v>
      </c>
      <c r="BC13" t="s">
        <v>8457</v>
      </c>
      <c r="BD13" t="s">
        <v>8458</v>
      </c>
      <c r="BE13" t="s">
        <v>8459</v>
      </c>
      <c r="BF13" t="s">
        <v>8460</v>
      </c>
      <c r="BG13" t="s">
        <v>8461</v>
      </c>
      <c r="BH13" t="s">
        <v>8462</v>
      </c>
      <c r="BI13" t="s">
        <v>8463</v>
      </c>
      <c r="BJ13" t="s">
        <v>8464</v>
      </c>
      <c r="BK13" t="s">
        <v>8465</v>
      </c>
      <c r="BL13" t="s">
        <v>8466</v>
      </c>
      <c r="BM13" t="s">
        <v>8467</v>
      </c>
      <c r="BN13" t="s">
        <v>8468</v>
      </c>
      <c r="BO13" t="s">
        <v>8469</v>
      </c>
      <c r="BP13" t="s">
        <v>8470</v>
      </c>
      <c r="BQ13" t="s">
        <v>8471</v>
      </c>
      <c r="BR13" t="s">
        <v>8472</v>
      </c>
      <c r="BS13" t="s">
        <v>8473</v>
      </c>
      <c r="BT13" t="s">
        <v>8474</v>
      </c>
      <c r="BU13" t="s">
        <v>8475</v>
      </c>
      <c r="BV13" t="s">
        <v>8476</v>
      </c>
      <c r="BW13" t="s">
        <v>8477</v>
      </c>
      <c r="BX13" t="s">
        <v>8478</v>
      </c>
      <c r="BY13" t="s">
        <v>8479</v>
      </c>
      <c r="BZ13" t="s">
        <v>8480</v>
      </c>
      <c r="CA13" t="s">
        <v>8481</v>
      </c>
      <c r="CB13" t="s">
        <v>8482</v>
      </c>
      <c r="CC13" t="s">
        <v>8483</v>
      </c>
      <c r="CD13" t="s">
        <v>8484</v>
      </c>
      <c r="CE13" t="s">
        <v>8485</v>
      </c>
      <c r="CF13" t="s">
        <v>8486</v>
      </c>
      <c r="CG13" t="s">
        <v>8487</v>
      </c>
      <c r="CH13" t="s">
        <v>8488</v>
      </c>
      <c r="CI13" t="s">
        <v>8489</v>
      </c>
      <c r="CJ13" t="s">
        <v>8490</v>
      </c>
      <c r="CK13" t="s">
        <v>8491</v>
      </c>
      <c r="CL13" t="s">
        <v>8492</v>
      </c>
      <c r="CM13" t="s">
        <v>8493</v>
      </c>
      <c r="CN13" t="s">
        <v>8494</v>
      </c>
      <c r="CO13" t="s">
        <v>8495</v>
      </c>
      <c r="CP13" t="s">
        <v>8496</v>
      </c>
      <c r="CQ13" t="s">
        <v>8497</v>
      </c>
      <c r="CR13" t="s">
        <v>8498</v>
      </c>
      <c r="CS13" t="s">
        <v>8499</v>
      </c>
      <c r="CT13" t="s">
        <v>8500</v>
      </c>
      <c r="CU13" t="s">
        <v>8501</v>
      </c>
      <c r="CV13" t="s">
        <v>8502</v>
      </c>
      <c r="CW13" t="s">
        <v>8503</v>
      </c>
      <c r="CX13" t="s">
        <v>8504</v>
      </c>
      <c r="CY13" t="s">
        <v>8505</v>
      </c>
      <c r="CZ13" t="s">
        <v>8506</v>
      </c>
      <c r="DA13" t="s">
        <v>8507</v>
      </c>
      <c r="DB13" t="s">
        <v>8508</v>
      </c>
      <c r="DC13" t="s">
        <v>8509</v>
      </c>
      <c r="DD13" t="s">
        <v>8510</v>
      </c>
      <c r="DE13" t="s">
        <v>8511</v>
      </c>
      <c r="DF13" t="s">
        <v>8512</v>
      </c>
      <c r="DG13" t="s">
        <v>8513</v>
      </c>
      <c r="DH13" t="s">
        <v>8514</v>
      </c>
      <c r="DI13" t="s">
        <v>8515</v>
      </c>
      <c r="DJ13" t="s">
        <v>8516</v>
      </c>
      <c r="DK13" t="s">
        <v>8517</v>
      </c>
      <c r="DL13" t="s">
        <v>8518</v>
      </c>
      <c r="DM13" t="s">
        <v>8519</v>
      </c>
      <c r="DN13" t="s">
        <v>8520</v>
      </c>
      <c r="DO13" t="s">
        <v>8521</v>
      </c>
      <c r="DP13" t="s">
        <v>8522</v>
      </c>
      <c r="DQ13" t="s">
        <v>8523</v>
      </c>
      <c r="DR13" t="s">
        <v>8524</v>
      </c>
      <c r="DS13" t="s">
        <v>8525</v>
      </c>
      <c r="DT13" t="s">
        <v>8526</v>
      </c>
      <c r="DU13" t="s">
        <v>8527</v>
      </c>
      <c r="DV13" t="s">
        <v>8528</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DV13"/>
  <sheetViews>
    <sheetView workbookViewId="0"/>
  </sheetViews>
  <sheetFormatPr defaultColWidth="11.42578125" defaultRowHeight="15" x14ac:dyDescent="0.25"/>
  <sheetData>
    <row r="2" spans="2:126" x14ac:dyDescent="0.25">
      <c r="B2" t="s">
        <v>1</v>
      </c>
      <c r="C2" t="s">
        <v>11</v>
      </c>
    </row>
    <row r="3" spans="2:126" x14ac:dyDescent="0.25">
      <c r="B3" t="s">
        <v>2</v>
      </c>
      <c r="C3" t="s">
        <v>19</v>
      </c>
    </row>
    <row r="4" spans="2:126" x14ac:dyDescent="0.25">
      <c r="B4" t="s">
        <v>3</v>
      </c>
      <c r="C4" t="s">
        <v>22</v>
      </c>
    </row>
    <row r="5" spans="2:126" x14ac:dyDescent="0.25">
      <c r="B5" s="4" t="str">
        <f>HYPERLINK("[NZAu_Publiclaunch_20231116.xlsx]'TOC'!A1","(Click to return to TOC)")</f>
        <v>(Click to return to TOC)</v>
      </c>
    </row>
    <row r="7" spans="2:126" x14ac:dyDescent="0.25">
      <c r="D7" t="s">
        <v>152</v>
      </c>
      <c r="AS7" t="s">
        <v>153</v>
      </c>
      <c r="CH7" t="s">
        <v>156</v>
      </c>
    </row>
    <row r="8" spans="2:126" x14ac:dyDescent="0.25">
      <c r="D8" t="s">
        <v>158</v>
      </c>
      <c r="E8" t="s">
        <v>2182</v>
      </c>
      <c r="F8" t="s">
        <v>2183</v>
      </c>
      <c r="G8" t="s">
        <v>2184</v>
      </c>
      <c r="H8" t="s">
        <v>2185</v>
      </c>
      <c r="I8" t="s">
        <v>159</v>
      </c>
      <c r="J8" t="s">
        <v>2186</v>
      </c>
      <c r="K8" t="s">
        <v>2187</v>
      </c>
      <c r="L8" t="s">
        <v>2188</v>
      </c>
      <c r="M8" t="s">
        <v>2189</v>
      </c>
      <c r="N8" t="s">
        <v>160</v>
      </c>
      <c r="O8" t="s">
        <v>2190</v>
      </c>
      <c r="P8" t="s">
        <v>2191</v>
      </c>
      <c r="Q8" t="s">
        <v>2192</v>
      </c>
      <c r="R8" t="s">
        <v>2193</v>
      </c>
      <c r="S8" t="s">
        <v>161</v>
      </c>
      <c r="T8" t="s">
        <v>2194</v>
      </c>
      <c r="U8" t="s">
        <v>2195</v>
      </c>
      <c r="V8" t="s">
        <v>2196</v>
      </c>
      <c r="W8" t="s">
        <v>2197</v>
      </c>
      <c r="X8" t="s">
        <v>162</v>
      </c>
      <c r="Y8" t="s">
        <v>2198</v>
      </c>
      <c r="Z8" t="s">
        <v>2199</v>
      </c>
      <c r="AA8" t="s">
        <v>2200</v>
      </c>
      <c r="AB8" t="s">
        <v>2201</v>
      </c>
      <c r="AC8" t="s">
        <v>163</v>
      </c>
      <c r="AD8" t="s">
        <v>2202</v>
      </c>
      <c r="AE8" t="s">
        <v>2203</v>
      </c>
      <c r="AF8" t="s">
        <v>2204</v>
      </c>
      <c r="AG8" t="s">
        <v>2205</v>
      </c>
      <c r="AH8" t="s">
        <v>164</v>
      </c>
      <c r="AI8" t="s">
        <v>2206</v>
      </c>
      <c r="AJ8" t="s">
        <v>2207</v>
      </c>
      <c r="AK8" t="s">
        <v>2208</v>
      </c>
      <c r="AL8" t="s">
        <v>2209</v>
      </c>
      <c r="AM8" t="s">
        <v>165</v>
      </c>
      <c r="AN8" t="s">
        <v>2210</v>
      </c>
      <c r="AO8" t="s">
        <v>2211</v>
      </c>
      <c r="AP8" t="s">
        <v>2212</v>
      </c>
      <c r="AQ8" t="s">
        <v>2213</v>
      </c>
      <c r="AR8" t="s">
        <v>166</v>
      </c>
      <c r="AS8" t="s">
        <v>158</v>
      </c>
      <c r="AT8" t="s">
        <v>2182</v>
      </c>
      <c r="AU8" t="s">
        <v>2183</v>
      </c>
      <c r="AV8" t="s">
        <v>2184</v>
      </c>
      <c r="AW8" t="s">
        <v>2185</v>
      </c>
      <c r="AX8" t="s">
        <v>159</v>
      </c>
      <c r="AY8" t="s">
        <v>2186</v>
      </c>
      <c r="AZ8" t="s">
        <v>2187</v>
      </c>
      <c r="BA8" t="s">
        <v>2188</v>
      </c>
      <c r="BB8" t="s">
        <v>2189</v>
      </c>
      <c r="BC8" t="s">
        <v>160</v>
      </c>
      <c r="BD8" t="s">
        <v>2190</v>
      </c>
      <c r="BE8" t="s">
        <v>2191</v>
      </c>
      <c r="BF8" t="s">
        <v>2192</v>
      </c>
      <c r="BG8" t="s">
        <v>2193</v>
      </c>
      <c r="BH8" t="s">
        <v>161</v>
      </c>
      <c r="BI8" t="s">
        <v>2194</v>
      </c>
      <c r="BJ8" t="s">
        <v>2195</v>
      </c>
      <c r="BK8" t="s">
        <v>2196</v>
      </c>
      <c r="BL8" t="s">
        <v>2197</v>
      </c>
      <c r="BM8" t="s">
        <v>162</v>
      </c>
      <c r="BN8" t="s">
        <v>2198</v>
      </c>
      <c r="BO8" t="s">
        <v>2199</v>
      </c>
      <c r="BP8" t="s">
        <v>2200</v>
      </c>
      <c r="BQ8" t="s">
        <v>2201</v>
      </c>
      <c r="BR8" t="s">
        <v>163</v>
      </c>
      <c r="BS8" t="s">
        <v>2202</v>
      </c>
      <c r="BT8" t="s">
        <v>2203</v>
      </c>
      <c r="BU8" t="s">
        <v>2204</v>
      </c>
      <c r="BV8" t="s">
        <v>2205</v>
      </c>
      <c r="BW8" t="s">
        <v>164</v>
      </c>
      <c r="BX8" t="s">
        <v>2206</v>
      </c>
      <c r="BY8" t="s">
        <v>2207</v>
      </c>
      <c r="BZ8" t="s">
        <v>2208</v>
      </c>
      <c r="CA8" t="s">
        <v>2209</v>
      </c>
      <c r="CB8" t="s">
        <v>165</v>
      </c>
      <c r="CC8" t="s">
        <v>2210</v>
      </c>
      <c r="CD8" t="s">
        <v>2211</v>
      </c>
      <c r="CE8" t="s">
        <v>2212</v>
      </c>
      <c r="CF8" t="s">
        <v>2213</v>
      </c>
      <c r="CG8" t="s">
        <v>166</v>
      </c>
      <c r="CH8" t="s">
        <v>158</v>
      </c>
      <c r="CI8" t="s">
        <v>2182</v>
      </c>
      <c r="CJ8" t="s">
        <v>2183</v>
      </c>
      <c r="CK8" t="s">
        <v>2184</v>
      </c>
      <c r="CL8" t="s">
        <v>2185</v>
      </c>
      <c r="CM8" t="s">
        <v>159</v>
      </c>
      <c r="CN8" t="s">
        <v>2186</v>
      </c>
      <c r="CO8" t="s">
        <v>2187</v>
      </c>
      <c r="CP8" t="s">
        <v>2188</v>
      </c>
      <c r="CQ8" t="s">
        <v>2189</v>
      </c>
      <c r="CR8" t="s">
        <v>160</v>
      </c>
      <c r="CS8" t="s">
        <v>2190</v>
      </c>
      <c r="CT8" t="s">
        <v>2191</v>
      </c>
      <c r="CU8" t="s">
        <v>2192</v>
      </c>
      <c r="CV8" t="s">
        <v>2193</v>
      </c>
      <c r="CW8" t="s">
        <v>161</v>
      </c>
      <c r="CX8" t="s">
        <v>2194</v>
      </c>
      <c r="CY8" t="s">
        <v>2195</v>
      </c>
      <c r="CZ8" t="s">
        <v>2196</v>
      </c>
      <c r="DA8" t="s">
        <v>2197</v>
      </c>
      <c r="DB8" t="s">
        <v>162</v>
      </c>
      <c r="DC8" t="s">
        <v>2198</v>
      </c>
      <c r="DD8" t="s">
        <v>2199</v>
      </c>
      <c r="DE8" t="s">
        <v>2200</v>
      </c>
      <c r="DF8" t="s">
        <v>2201</v>
      </c>
      <c r="DG8" t="s">
        <v>163</v>
      </c>
      <c r="DH8" t="s">
        <v>2202</v>
      </c>
      <c r="DI8" t="s">
        <v>2203</v>
      </c>
      <c r="DJ8" t="s">
        <v>2204</v>
      </c>
      <c r="DK8" t="s">
        <v>2205</v>
      </c>
      <c r="DL8" t="s">
        <v>164</v>
      </c>
      <c r="DM8" t="s">
        <v>2206</v>
      </c>
      <c r="DN8" t="s">
        <v>2207</v>
      </c>
      <c r="DO8" t="s">
        <v>2208</v>
      </c>
      <c r="DP8" t="s">
        <v>2209</v>
      </c>
      <c r="DQ8" t="s">
        <v>165</v>
      </c>
      <c r="DR8" t="s">
        <v>2210</v>
      </c>
      <c r="DS8" t="s">
        <v>2211</v>
      </c>
      <c r="DT8" t="s">
        <v>2212</v>
      </c>
      <c r="DU8" t="s">
        <v>2213</v>
      </c>
      <c r="DV8" t="s">
        <v>166</v>
      </c>
    </row>
    <row r="9" spans="2:126" x14ac:dyDescent="0.25">
      <c r="B9" t="s">
        <v>3702</v>
      </c>
      <c r="C9" t="s">
        <v>3575</v>
      </c>
      <c r="D9" t="s">
        <v>8529</v>
      </c>
      <c r="E9" t="s">
        <v>8530</v>
      </c>
      <c r="F9" t="s">
        <v>8531</v>
      </c>
      <c r="G9" t="s">
        <v>8532</v>
      </c>
      <c r="H9" t="s">
        <v>8533</v>
      </c>
      <c r="I9" t="s">
        <v>8534</v>
      </c>
      <c r="J9" t="s">
        <v>8535</v>
      </c>
      <c r="K9" t="s">
        <v>8536</v>
      </c>
      <c r="L9" t="s">
        <v>8537</v>
      </c>
      <c r="M9" t="s">
        <v>8538</v>
      </c>
      <c r="N9" t="s">
        <v>8539</v>
      </c>
      <c r="O9" t="s">
        <v>8540</v>
      </c>
      <c r="P9" t="s">
        <v>8541</v>
      </c>
      <c r="Q9" t="s">
        <v>8542</v>
      </c>
      <c r="R9" t="s">
        <v>8543</v>
      </c>
      <c r="S9" t="s">
        <v>8544</v>
      </c>
      <c r="T9" t="s">
        <v>8545</v>
      </c>
      <c r="U9" t="s">
        <v>8546</v>
      </c>
      <c r="V9" t="s">
        <v>8547</v>
      </c>
      <c r="W9" t="s">
        <v>8548</v>
      </c>
      <c r="X9" t="s">
        <v>8549</v>
      </c>
      <c r="Y9" t="s">
        <v>8550</v>
      </c>
      <c r="Z9" t="s">
        <v>8551</v>
      </c>
      <c r="AA9" t="s">
        <v>8552</v>
      </c>
      <c r="AB9" t="s">
        <v>8553</v>
      </c>
      <c r="AC9" t="s">
        <v>8554</v>
      </c>
      <c r="AD9" t="s">
        <v>8555</v>
      </c>
      <c r="AE9" t="s">
        <v>8556</v>
      </c>
      <c r="AF9" t="s">
        <v>8557</v>
      </c>
      <c r="AG9" t="s">
        <v>8558</v>
      </c>
      <c r="AH9" t="s">
        <v>8559</v>
      </c>
      <c r="AI9" t="s">
        <v>8560</v>
      </c>
      <c r="AJ9" t="s">
        <v>8561</v>
      </c>
      <c r="AK9" t="s">
        <v>8562</v>
      </c>
      <c r="AL9" t="s">
        <v>8563</v>
      </c>
      <c r="AM9" t="s">
        <v>8564</v>
      </c>
      <c r="AN9" t="s">
        <v>8565</v>
      </c>
      <c r="AO9" t="s">
        <v>8566</v>
      </c>
      <c r="AP9" t="s">
        <v>8567</v>
      </c>
      <c r="AQ9" t="s">
        <v>8568</v>
      </c>
      <c r="AR9" t="s">
        <v>8569</v>
      </c>
      <c r="AS9" t="s">
        <v>8570</v>
      </c>
      <c r="AT9" t="s">
        <v>8571</v>
      </c>
      <c r="AU9" t="s">
        <v>8572</v>
      </c>
      <c r="AV9" t="s">
        <v>8573</v>
      </c>
      <c r="AW9" t="s">
        <v>8574</v>
      </c>
      <c r="AX9" t="s">
        <v>8575</v>
      </c>
      <c r="AY9" t="s">
        <v>8576</v>
      </c>
      <c r="AZ9" t="s">
        <v>8577</v>
      </c>
      <c r="BA9" t="s">
        <v>8578</v>
      </c>
      <c r="BB9" t="s">
        <v>8579</v>
      </c>
      <c r="BC9" t="s">
        <v>8580</v>
      </c>
      <c r="BD9" t="s">
        <v>8581</v>
      </c>
      <c r="BE9" t="s">
        <v>8582</v>
      </c>
      <c r="BF9" t="s">
        <v>8583</v>
      </c>
      <c r="BG9" t="s">
        <v>8584</v>
      </c>
      <c r="BH9" t="s">
        <v>8585</v>
      </c>
      <c r="BI9" t="s">
        <v>8586</v>
      </c>
      <c r="BJ9" t="s">
        <v>8587</v>
      </c>
      <c r="BK9" t="s">
        <v>8588</v>
      </c>
      <c r="BL9" t="s">
        <v>8589</v>
      </c>
      <c r="BM9" t="s">
        <v>8590</v>
      </c>
      <c r="BN9" t="s">
        <v>8591</v>
      </c>
      <c r="BO9" t="s">
        <v>8592</v>
      </c>
      <c r="BP9" t="s">
        <v>8593</v>
      </c>
      <c r="BQ9" t="s">
        <v>8594</v>
      </c>
      <c r="BR9" t="s">
        <v>8595</v>
      </c>
      <c r="BS9" t="s">
        <v>8596</v>
      </c>
      <c r="BT9" t="s">
        <v>8597</v>
      </c>
      <c r="BU9" t="s">
        <v>8598</v>
      </c>
      <c r="BV9" t="s">
        <v>8599</v>
      </c>
      <c r="BW9" t="s">
        <v>8600</v>
      </c>
      <c r="BX9" t="s">
        <v>8601</v>
      </c>
      <c r="BY9" t="s">
        <v>8602</v>
      </c>
      <c r="BZ9" t="s">
        <v>8603</v>
      </c>
      <c r="CA9" t="s">
        <v>8604</v>
      </c>
      <c r="CB9" t="s">
        <v>8605</v>
      </c>
      <c r="CC9" t="s">
        <v>8606</v>
      </c>
      <c r="CD9" t="s">
        <v>8607</v>
      </c>
      <c r="CE9" t="s">
        <v>8608</v>
      </c>
      <c r="CF9" t="s">
        <v>8609</v>
      </c>
      <c r="CG9" t="s">
        <v>8610</v>
      </c>
      <c r="CH9" t="s">
        <v>8611</v>
      </c>
      <c r="CI9" t="s">
        <v>8612</v>
      </c>
      <c r="CJ9" t="s">
        <v>8613</v>
      </c>
      <c r="CK9" t="s">
        <v>8614</v>
      </c>
      <c r="CL9" t="s">
        <v>8615</v>
      </c>
      <c r="CM9" t="s">
        <v>8616</v>
      </c>
      <c r="CN9" t="s">
        <v>8617</v>
      </c>
      <c r="CO9" t="s">
        <v>8618</v>
      </c>
      <c r="CP9" t="s">
        <v>8619</v>
      </c>
      <c r="CQ9" t="s">
        <v>8620</v>
      </c>
      <c r="CR9" t="s">
        <v>8621</v>
      </c>
      <c r="CS9" t="s">
        <v>8622</v>
      </c>
      <c r="CT9" t="s">
        <v>8623</v>
      </c>
      <c r="CU9" t="s">
        <v>8624</v>
      </c>
      <c r="CV9" t="s">
        <v>8625</v>
      </c>
      <c r="CW9" t="s">
        <v>8626</v>
      </c>
      <c r="CX9" t="s">
        <v>8627</v>
      </c>
      <c r="CY9" t="s">
        <v>8628</v>
      </c>
      <c r="CZ9" t="s">
        <v>8629</v>
      </c>
      <c r="DA9" t="s">
        <v>8630</v>
      </c>
      <c r="DB9" t="s">
        <v>8631</v>
      </c>
      <c r="DC9" t="s">
        <v>8632</v>
      </c>
      <c r="DD9" t="s">
        <v>8633</v>
      </c>
      <c r="DE9" t="s">
        <v>8634</v>
      </c>
      <c r="DF9" t="s">
        <v>8635</v>
      </c>
      <c r="DG9" t="s">
        <v>8636</v>
      </c>
      <c r="DH9" t="s">
        <v>8637</v>
      </c>
      <c r="DI9" t="s">
        <v>8638</v>
      </c>
      <c r="DJ9" t="s">
        <v>8639</v>
      </c>
      <c r="DK9" t="s">
        <v>8640</v>
      </c>
      <c r="DL9" t="s">
        <v>8641</v>
      </c>
      <c r="DM9" t="s">
        <v>8642</v>
      </c>
      <c r="DN9" t="s">
        <v>8643</v>
      </c>
      <c r="DO9" t="s">
        <v>8644</v>
      </c>
      <c r="DP9" t="s">
        <v>8645</v>
      </c>
      <c r="DQ9" t="s">
        <v>8646</v>
      </c>
      <c r="DR9" t="s">
        <v>8647</v>
      </c>
      <c r="DS9" t="s">
        <v>8648</v>
      </c>
      <c r="DT9" t="s">
        <v>8649</v>
      </c>
      <c r="DU9" t="s">
        <v>8650</v>
      </c>
      <c r="DV9" t="s">
        <v>8651</v>
      </c>
    </row>
    <row r="10" spans="2:126" x14ac:dyDescent="0.25">
      <c r="C10" t="s">
        <v>2601</v>
      </c>
      <c r="D10" t="s">
        <v>6414</v>
      </c>
      <c r="E10" t="s">
        <v>6415</v>
      </c>
      <c r="F10" t="s">
        <v>6416</v>
      </c>
      <c r="G10" t="s">
        <v>6417</v>
      </c>
      <c r="H10" t="s">
        <v>6418</v>
      </c>
      <c r="I10" t="s">
        <v>6419</v>
      </c>
      <c r="J10" t="s">
        <v>6420</v>
      </c>
      <c r="K10" t="s">
        <v>6421</v>
      </c>
      <c r="L10" t="s">
        <v>6422</v>
      </c>
      <c r="M10" t="s">
        <v>6423</v>
      </c>
      <c r="N10" t="s">
        <v>6424</v>
      </c>
      <c r="O10" t="s">
        <v>6425</v>
      </c>
      <c r="P10" t="s">
        <v>6426</v>
      </c>
      <c r="Q10" t="s">
        <v>6427</v>
      </c>
      <c r="R10" t="s">
        <v>6428</v>
      </c>
      <c r="S10" t="s">
        <v>6429</v>
      </c>
      <c r="T10" t="s">
        <v>6430</v>
      </c>
      <c r="U10" t="s">
        <v>6431</v>
      </c>
      <c r="V10" t="s">
        <v>6432</v>
      </c>
      <c r="W10" t="s">
        <v>6433</v>
      </c>
      <c r="X10" t="s">
        <v>6434</v>
      </c>
      <c r="Y10" t="s">
        <v>6435</v>
      </c>
      <c r="Z10" t="s">
        <v>6436</v>
      </c>
      <c r="AA10" t="s">
        <v>6437</v>
      </c>
      <c r="AB10" t="s">
        <v>6438</v>
      </c>
      <c r="AC10" t="s">
        <v>6439</v>
      </c>
      <c r="AD10" t="s">
        <v>6440</v>
      </c>
      <c r="AE10" t="s">
        <v>6441</v>
      </c>
      <c r="AF10" t="s">
        <v>6442</v>
      </c>
      <c r="AG10" t="s">
        <v>6443</v>
      </c>
      <c r="AH10" t="s">
        <v>6444</v>
      </c>
      <c r="AI10" t="s">
        <v>6445</v>
      </c>
      <c r="AJ10" t="s">
        <v>6446</v>
      </c>
      <c r="AK10" t="s">
        <v>6447</v>
      </c>
      <c r="AL10" t="s">
        <v>6448</v>
      </c>
      <c r="AM10" t="s">
        <v>6449</v>
      </c>
      <c r="AN10" t="s">
        <v>6450</v>
      </c>
      <c r="AO10" t="s">
        <v>6451</v>
      </c>
      <c r="AP10" t="s">
        <v>6452</v>
      </c>
      <c r="AQ10" t="s">
        <v>6453</v>
      </c>
      <c r="AR10" t="s">
        <v>6454</v>
      </c>
      <c r="AS10" t="s">
        <v>6455</v>
      </c>
      <c r="AT10" t="s">
        <v>6456</v>
      </c>
      <c r="AU10" t="s">
        <v>8652</v>
      </c>
      <c r="AV10" t="s">
        <v>8653</v>
      </c>
      <c r="AW10" t="s">
        <v>8654</v>
      </c>
      <c r="AX10" t="s">
        <v>8655</v>
      </c>
      <c r="AY10" t="s">
        <v>8656</v>
      </c>
      <c r="AZ10" t="s">
        <v>8657</v>
      </c>
      <c r="BA10" t="s">
        <v>8658</v>
      </c>
      <c r="BB10" t="s">
        <v>8659</v>
      </c>
      <c r="BC10" t="s">
        <v>8660</v>
      </c>
      <c r="BD10" t="s">
        <v>8661</v>
      </c>
      <c r="BE10" t="s">
        <v>8662</v>
      </c>
      <c r="BF10" t="s">
        <v>8663</v>
      </c>
      <c r="BG10" t="s">
        <v>8664</v>
      </c>
      <c r="BH10" t="s">
        <v>8665</v>
      </c>
      <c r="BI10" t="s">
        <v>8666</v>
      </c>
      <c r="BJ10" t="s">
        <v>8667</v>
      </c>
      <c r="BK10" t="s">
        <v>8668</v>
      </c>
      <c r="BL10" t="s">
        <v>8669</v>
      </c>
      <c r="BM10" t="s">
        <v>8670</v>
      </c>
      <c r="BN10" t="s">
        <v>8671</v>
      </c>
      <c r="BO10" t="s">
        <v>8672</v>
      </c>
      <c r="BP10" t="s">
        <v>8673</v>
      </c>
      <c r="BQ10" t="s">
        <v>8674</v>
      </c>
      <c r="BR10" t="s">
        <v>8675</v>
      </c>
      <c r="BS10" t="s">
        <v>8676</v>
      </c>
      <c r="BT10" t="s">
        <v>8677</v>
      </c>
      <c r="BU10" t="s">
        <v>8678</v>
      </c>
      <c r="BV10" t="s">
        <v>8679</v>
      </c>
      <c r="BW10" t="s">
        <v>8680</v>
      </c>
      <c r="BX10" t="s">
        <v>8681</v>
      </c>
      <c r="BY10" t="s">
        <v>8682</v>
      </c>
      <c r="BZ10" t="s">
        <v>8683</v>
      </c>
      <c r="CA10" t="s">
        <v>8684</v>
      </c>
      <c r="CB10" t="s">
        <v>8685</v>
      </c>
      <c r="CC10" t="s">
        <v>8686</v>
      </c>
      <c r="CD10" t="s">
        <v>8687</v>
      </c>
      <c r="CE10" t="s">
        <v>8688</v>
      </c>
      <c r="CF10" t="s">
        <v>8689</v>
      </c>
      <c r="CG10" t="s">
        <v>8690</v>
      </c>
      <c r="CH10" t="s">
        <v>6496</v>
      </c>
      <c r="CI10" t="s">
        <v>6497</v>
      </c>
      <c r="CJ10" t="s">
        <v>8691</v>
      </c>
      <c r="CK10" t="s">
        <v>8692</v>
      </c>
      <c r="CL10" t="s">
        <v>8693</v>
      </c>
      <c r="CM10" t="s">
        <v>8694</v>
      </c>
      <c r="CN10" t="s">
        <v>8695</v>
      </c>
      <c r="CO10" t="s">
        <v>8696</v>
      </c>
      <c r="CP10" t="s">
        <v>8697</v>
      </c>
      <c r="CQ10" t="s">
        <v>8698</v>
      </c>
      <c r="CR10" t="s">
        <v>8699</v>
      </c>
      <c r="CS10" t="s">
        <v>8700</v>
      </c>
      <c r="CT10" t="s">
        <v>8701</v>
      </c>
      <c r="CU10" t="s">
        <v>8702</v>
      </c>
      <c r="CV10" t="s">
        <v>8703</v>
      </c>
      <c r="CW10" t="s">
        <v>8704</v>
      </c>
      <c r="CX10" t="s">
        <v>8705</v>
      </c>
      <c r="CY10" t="s">
        <v>8706</v>
      </c>
      <c r="CZ10" t="s">
        <v>8707</v>
      </c>
      <c r="DA10" t="s">
        <v>8708</v>
      </c>
      <c r="DB10" t="s">
        <v>8709</v>
      </c>
      <c r="DC10" t="s">
        <v>8710</v>
      </c>
      <c r="DD10" t="s">
        <v>8711</v>
      </c>
      <c r="DE10" t="s">
        <v>8712</v>
      </c>
      <c r="DF10" t="s">
        <v>8713</v>
      </c>
      <c r="DG10" t="s">
        <v>8714</v>
      </c>
      <c r="DH10" t="s">
        <v>8715</v>
      </c>
      <c r="DI10" t="s">
        <v>8716</v>
      </c>
      <c r="DJ10" t="s">
        <v>8717</v>
      </c>
      <c r="DK10" t="s">
        <v>8718</v>
      </c>
      <c r="DL10" t="s">
        <v>8719</v>
      </c>
      <c r="DM10" t="s">
        <v>8720</v>
      </c>
      <c r="DN10" t="s">
        <v>8721</v>
      </c>
      <c r="DO10" t="s">
        <v>8722</v>
      </c>
      <c r="DP10" t="s">
        <v>8723</v>
      </c>
      <c r="DQ10" t="s">
        <v>8724</v>
      </c>
      <c r="DR10" t="s">
        <v>8725</v>
      </c>
      <c r="DS10" t="s">
        <v>8726</v>
      </c>
      <c r="DT10" t="s">
        <v>8727</v>
      </c>
      <c r="DU10" t="s">
        <v>8728</v>
      </c>
      <c r="DV10" t="s">
        <v>8729</v>
      </c>
    </row>
    <row r="11" spans="2:126" x14ac:dyDescent="0.25">
      <c r="C11" t="s">
        <v>2848</v>
      </c>
      <c r="D11" t="s">
        <v>8730</v>
      </c>
      <c r="E11" t="s">
        <v>8731</v>
      </c>
      <c r="F11" t="s">
        <v>8732</v>
      </c>
      <c r="G11" t="s">
        <v>8733</v>
      </c>
      <c r="H11" t="s">
        <v>8734</v>
      </c>
      <c r="I11" t="s">
        <v>8735</v>
      </c>
      <c r="J11" t="s">
        <v>8736</v>
      </c>
      <c r="K11" t="s">
        <v>8737</v>
      </c>
      <c r="L11" t="s">
        <v>8738</v>
      </c>
      <c r="M11" t="s">
        <v>8739</v>
      </c>
      <c r="N11" t="s">
        <v>8740</v>
      </c>
      <c r="O11" t="s">
        <v>8741</v>
      </c>
      <c r="P11" t="s">
        <v>8742</v>
      </c>
      <c r="Q11" t="s">
        <v>8743</v>
      </c>
      <c r="R11" t="s">
        <v>8744</v>
      </c>
      <c r="S11" t="s">
        <v>8745</v>
      </c>
      <c r="T11" t="s">
        <v>8746</v>
      </c>
      <c r="U11" t="s">
        <v>8747</v>
      </c>
      <c r="V11" t="s">
        <v>8748</v>
      </c>
      <c r="W11" t="s">
        <v>8749</v>
      </c>
      <c r="X11" t="s">
        <v>8750</v>
      </c>
      <c r="Y11" t="s">
        <v>8751</v>
      </c>
      <c r="Z11" t="s">
        <v>8752</v>
      </c>
      <c r="AA11" t="s">
        <v>8753</v>
      </c>
      <c r="AB11" t="s">
        <v>8754</v>
      </c>
      <c r="AC11" t="s">
        <v>8755</v>
      </c>
      <c r="AD11" t="s">
        <v>8756</v>
      </c>
      <c r="AE11" t="s">
        <v>8757</v>
      </c>
      <c r="AF11" t="s">
        <v>8758</v>
      </c>
      <c r="AG11" t="s">
        <v>8759</v>
      </c>
      <c r="AH11" t="s">
        <v>8760</v>
      </c>
      <c r="AI11" t="s">
        <v>8761</v>
      </c>
      <c r="AJ11" t="s">
        <v>8762</v>
      </c>
      <c r="AK11" t="s">
        <v>8763</v>
      </c>
      <c r="AL11" t="s">
        <v>8764</v>
      </c>
      <c r="AM11" t="s">
        <v>8765</v>
      </c>
      <c r="AN11" t="s">
        <v>8766</v>
      </c>
      <c r="AO11" t="s">
        <v>8767</v>
      </c>
      <c r="AP11" t="s">
        <v>8768</v>
      </c>
      <c r="AQ11" t="s">
        <v>8769</v>
      </c>
      <c r="AR11" t="s">
        <v>8770</v>
      </c>
      <c r="AS11" t="s">
        <v>8771</v>
      </c>
      <c r="AT11" t="s">
        <v>8772</v>
      </c>
      <c r="AU11" t="s">
        <v>8773</v>
      </c>
      <c r="AV11" t="s">
        <v>8774</v>
      </c>
      <c r="AW11" t="s">
        <v>8775</v>
      </c>
      <c r="AX11" t="s">
        <v>8776</v>
      </c>
      <c r="AY11" t="s">
        <v>8777</v>
      </c>
      <c r="AZ11" t="s">
        <v>8778</v>
      </c>
      <c r="BA11" t="s">
        <v>8779</v>
      </c>
      <c r="BB11" t="s">
        <v>8780</v>
      </c>
      <c r="BC11" t="s">
        <v>8781</v>
      </c>
      <c r="BD11" t="s">
        <v>8782</v>
      </c>
      <c r="BE11" t="s">
        <v>8783</v>
      </c>
      <c r="BF11" t="s">
        <v>8784</v>
      </c>
      <c r="BG11" t="s">
        <v>8785</v>
      </c>
      <c r="BH11" t="s">
        <v>8786</v>
      </c>
      <c r="BI11" t="s">
        <v>8787</v>
      </c>
      <c r="BJ11" t="s">
        <v>8788</v>
      </c>
      <c r="BK11" t="s">
        <v>8789</v>
      </c>
      <c r="BL11" t="s">
        <v>8790</v>
      </c>
      <c r="BM11" t="s">
        <v>8791</v>
      </c>
      <c r="BN11" t="s">
        <v>8792</v>
      </c>
      <c r="BO11" t="s">
        <v>8793</v>
      </c>
      <c r="BP11" t="s">
        <v>8794</v>
      </c>
      <c r="BQ11" t="s">
        <v>8795</v>
      </c>
      <c r="BR11" t="s">
        <v>8796</v>
      </c>
      <c r="BS11" t="s">
        <v>8797</v>
      </c>
      <c r="BT11" t="s">
        <v>8798</v>
      </c>
      <c r="BU11" t="s">
        <v>8799</v>
      </c>
      <c r="BV11" t="s">
        <v>8800</v>
      </c>
      <c r="BW11" t="s">
        <v>8801</v>
      </c>
      <c r="BX11" t="s">
        <v>8802</v>
      </c>
      <c r="BY11" t="s">
        <v>8803</v>
      </c>
      <c r="BZ11" t="s">
        <v>8804</v>
      </c>
      <c r="CA11" t="s">
        <v>8805</v>
      </c>
      <c r="CB11" t="s">
        <v>8806</v>
      </c>
      <c r="CC11" t="s">
        <v>8807</v>
      </c>
      <c r="CD11" t="s">
        <v>8808</v>
      </c>
      <c r="CE11" t="s">
        <v>8809</v>
      </c>
      <c r="CF11" t="s">
        <v>8810</v>
      </c>
      <c r="CG11" t="s">
        <v>8811</v>
      </c>
      <c r="CH11" t="s">
        <v>8812</v>
      </c>
      <c r="CI11" t="s">
        <v>8813</v>
      </c>
      <c r="CJ11" t="s">
        <v>8814</v>
      </c>
      <c r="CK11" t="s">
        <v>8815</v>
      </c>
      <c r="CL11" t="s">
        <v>8816</v>
      </c>
      <c r="CM11" t="s">
        <v>8817</v>
      </c>
      <c r="CN11" t="s">
        <v>8818</v>
      </c>
      <c r="CO11" t="s">
        <v>8819</v>
      </c>
      <c r="CP11" t="s">
        <v>8820</v>
      </c>
      <c r="CQ11" t="s">
        <v>8821</v>
      </c>
      <c r="CR11" t="s">
        <v>8822</v>
      </c>
      <c r="CS11" t="s">
        <v>8823</v>
      </c>
      <c r="CT11" t="s">
        <v>8824</v>
      </c>
      <c r="CU11" t="s">
        <v>8825</v>
      </c>
      <c r="CV11" t="s">
        <v>8826</v>
      </c>
      <c r="CW11" t="s">
        <v>8827</v>
      </c>
      <c r="CX11" t="s">
        <v>8828</v>
      </c>
      <c r="CY11" t="s">
        <v>8829</v>
      </c>
      <c r="CZ11" t="s">
        <v>8830</v>
      </c>
      <c r="DA11" t="s">
        <v>8831</v>
      </c>
      <c r="DB11" t="s">
        <v>8832</v>
      </c>
      <c r="DC11" t="s">
        <v>8833</v>
      </c>
      <c r="DD11" t="s">
        <v>8834</v>
      </c>
      <c r="DE11" t="s">
        <v>8835</v>
      </c>
      <c r="DF11" t="s">
        <v>8836</v>
      </c>
      <c r="DG11" t="s">
        <v>8837</v>
      </c>
      <c r="DH11" t="s">
        <v>8838</v>
      </c>
      <c r="DI11" t="s">
        <v>8839</v>
      </c>
      <c r="DJ11" t="s">
        <v>8840</v>
      </c>
      <c r="DK11" t="s">
        <v>8841</v>
      </c>
      <c r="DL11" t="s">
        <v>8842</v>
      </c>
      <c r="DM11" t="s">
        <v>8843</v>
      </c>
      <c r="DN11" t="s">
        <v>8844</v>
      </c>
      <c r="DO11" t="s">
        <v>8845</v>
      </c>
      <c r="DP11" t="s">
        <v>8846</v>
      </c>
      <c r="DQ11" t="s">
        <v>8847</v>
      </c>
      <c r="DR11" t="s">
        <v>8848</v>
      </c>
      <c r="DS11" t="s">
        <v>8849</v>
      </c>
      <c r="DT11" t="s">
        <v>8850</v>
      </c>
      <c r="DU11" t="s">
        <v>8851</v>
      </c>
      <c r="DV11" t="s">
        <v>8852</v>
      </c>
    </row>
    <row r="12" spans="2:126" x14ac:dyDescent="0.25">
      <c r="C12" t="s">
        <v>3096</v>
      </c>
      <c r="D12" t="s">
        <v>8853</v>
      </c>
      <c r="E12" t="s">
        <v>8854</v>
      </c>
      <c r="F12" t="s">
        <v>8855</v>
      </c>
      <c r="G12" t="s">
        <v>8856</v>
      </c>
      <c r="H12" t="s">
        <v>8857</v>
      </c>
      <c r="I12" t="s">
        <v>8858</v>
      </c>
      <c r="J12" t="s">
        <v>8859</v>
      </c>
      <c r="K12" t="s">
        <v>8860</v>
      </c>
      <c r="L12" t="s">
        <v>8861</v>
      </c>
      <c r="M12" t="s">
        <v>8862</v>
      </c>
      <c r="N12" t="s">
        <v>8863</v>
      </c>
      <c r="O12" t="s">
        <v>8864</v>
      </c>
      <c r="P12" t="s">
        <v>8865</v>
      </c>
      <c r="Q12" t="s">
        <v>8866</v>
      </c>
      <c r="R12" t="s">
        <v>8867</v>
      </c>
      <c r="S12" t="s">
        <v>8868</v>
      </c>
      <c r="T12" t="s">
        <v>8869</v>
      </c>
      <c r="U12" t="s">
        <v>8870</v>
      </c>
      <c r="V12" t="s">
        <v>8871</v>
      </c>
      <c r="W12" t="s">
        <v>8872</v>
      </c>
      <c r="X12" t="s">
        <v>8873</v>
      </c>
      <c r="Y12" t="s">
        <v>8874</v>
      </c>
      <c r="Z12" t="s">
        <v>8875</v>
      </c>
      <c r="AA12" t="s">
        <v>8876</v>
      </c>
      <c r="AB12" t="s">
        <v>8877</v>
      </c>
      <c r="AC12" t="s">
        <v>8878</v>
      </c>
      <c r="AD12" t="s">
        <v>8879</v>
      </c>
      <c r="AE12" t="s">
        <v>8880</v>
      </c>
      <c r="AF12" t="s">
        <v>8881</v>
      </c>
      <c r="AG12" t="s">
        <v>8882</v>
      </c>
      <c r="AH12" t="s">
        <v>8883</v>
      </c>
      <c r="AI12" t="s">
        <v>8884</v>
      </c>
      <c r="AJ12" t="s">
        <v>8885</v>
      </c>
      <c r="AK12" t="s">
        <v>8886</v>
      </c>
      <c r="AL12" t="s">
        <v>8887</v>
      </c>
      <c r="AM12" t="s">
        <v>8888</v>
      </c>
      <c r="AN12" t="s">
        <v>8889</v>
      </c>
      <c r="AO12" t="s">
        <v>8890</v>
      </c>
      <c r="AP12" t="s">
        <v>8891</v>
      </c>
      <c r="AQ12" t="s">
        <v>8892</v>
      </c>
      <c r="AR12" t="s">
        <v>8893</v>
      </c>
      <c r="AS12" t="s">
        <v>8894</v>
      </c>
      <c r="AT12" t="s">
        <v>8895</v>
      </c>
      <c r="AU12" t="s">
        <v>8896</v>
      </c>
      <c r="AV12" t="s">
        <v>8897</v>
      </c>
      <c r="AW12" t="s">
        <v>8898</v>
      </c>
      <c r="AX12" t="s">
        <v>8899</v>
      </c>
      <c r="AY12" t="s">
        <v>8900</v>
      </c>
      <c r="AZ12" t="s">
        <v>8901</v>
      </c>
      <c r="BA12" t="s">
        <v>8902</v>
      </c>
      <c r="BB12" t="s">
        <v>8903</v>
      </c>
      <c r="BC12" t="s">
        <v>8904</v>
      </c>
      <c r="BD12" t="s">
        <v>8905</v>
      </c>
      <c r="BE12" t="s">
        <v>8906</v>
      </c>
      <c r="BF12" t="s">
        <v>8907</v>
      </c>
      <c r="BG12" t="s">
        <v>8908</v>
      </c>
      <c r="BH12" t="s">
        <v>8909</v>
      </c>
      <c r="BI12" t="s">
        <v>8910</v>
      </c>
      <c r="BJ12" t="s">
        <v>8911</v>
      </c>
      <c r="BK12" t="s">
        <v>8912</v>
      </c>
      <c r="BL12" t="s">
        <v>8913</v>
      </c>
      <c r="BM12" t="s">
        <v>8914</v>
      </c>
      <c r="BN12" t="s">
        <v>8915</v>
      </c>
      <c r="BO12" t="s">
        <v>8916</v>
      </c>
      <c r="BP12" t="s">
        <v>8917</v>
      </c>
      <c r="BQ12" t="s">
        <v>8918</v>
      </c>
      <c r="BR12" t="s">
        <v>8919</v>
      </c>
      <c r="BS12" t="s">
        <v>8920</v>
      </c>
      <c r="BT12" t="s">
        <v>8921</v>
      </c>
      <c r="BU12" t="s">
        <v>8922</v>
      </c>
      <c r="BV12" t="s">
        <v>8923</v>
      </c>
      <c r="BW12" t="s">
        <v>8924</v>
      </c>
      <c r="BX12" t="s">
        <v>8925</v>
      </c>
      <c r="BY12" t="s">
        <v>8926</v>
      </c>
      <c r="BZ12" t="s">
        <v>8927</v>
      </c>
      <c r="CA12" t="s">
        <v>8928</v>
      </c>
      <c r="CB12" t="s">
        <v>8929</v>
      </c>
      <c r="CC12" t="s">
        <v>8930</v>
      </c>
      <c r="CD12" t="s">
        <v>8931</v>
      </c>
      <c r="CE12" t="s">
        <v>8932</v>
      </c>
      <c r="CF12" t="s">
        <v>8933</v>
      </c>
      <c r="CG12" t="s">
        <v>8934</v>
      </c>
      <c r="CH12" t="s">
        <v>8935</v>
      </c>
      <c r="CI12" t="s">
        <v>8936</v>
      </c>
      <c r="CJ12" t="s">
        <v>8937</v>
      </c>
      <c r="CK12" t="s">
        <v>8938</v>
      </c>
      <c r="CL12" t="s">
        <v>8939</v>
      </c>
      <c r="CM12" t="s">
        <v>8940</v>
      </c>
      <c r="CN12" t="s">
        <v>8941</v>
      </c>
      <c r="CO12" t="s">
        <v>8942</v>
      </c>
      <c r="CP12" t="s">
        <v>8943</v>
      </c>
      <c r="CQ12" t="s">
        <v>8944</v>
      </c>
      <c r="CR12" t="s">
        <v>8945</v>
      </c>
      <c r="CS12" t="s">
        <v>8946</v>
      </c>
      <c r="CT12" t="s">
        <v>8947</v>
      </c>
      <c r="CU12" t="s">
        <v>8948</v>
      </c>
      <c r="CV12" t="s">
        <v>8949</v>
      </c>
      <c r="CW12" t="s">
        <v>8950</v>
      </c>
      <c r="CX12" t="s">
        <v>8951</v>
      </c>
      <c r="CY12" t="s">
        <v>8952</v>
      </c>
      <c r="CZ12" t="s">
        <v>8953</v>
      </c>
      <c r="DA12" t="s">
        <v>8954</v>
      </c>
      <c r="DB12" t="s">
        <v>8955</v>
      </c>
      <c r="DC12" t="s">
        <v>8956</v>
      </c>
      <c r="DD12" t="s">
        <v>8957</v>
      </c>
      <c r="DE12" t="s">
        <v>8958</v>
      </c>
      <c r="DF12" t="s">
        <v>8959</v>
      </c>
      <c r="DG12" t="s">
        <v>8960</v>
      </c>
      <c r="DH12" t="s">
        <v>8961</v>
      </c>
      <c r="DI12" t="s">
        <v>8962</v>
      </c>
      <c r="DJ12" t="s">
        <v>8963</v>
      </c>
      <c r="DK12" t="s">
        <v>8964</v>
      </c>
      <c r="DL12" t="s">
        <v>8965</v>
      </c>
      <c r="DM12" t="s">
        <v>8966</v>
      </c>
      <c r="DN12" t="s">
        <v>8967</v>
      </c>
      <c r="DO12" t="s">
        <v>8968</v>
      </c>
      <c r="DP12" t="s">
        <v>8969</v>
      </c>
      <c r="DQ12" t="s">
        <v>8970</v>
      </c>
      <c r="DR12" t="s">
        <v>8971</v>
      </c>
      <c r="DS12" t="s">
        <v>8972</v>
      </c>
      <c r="DT12" t="s">
        <v>8973</v>
      </c>
      <c r="DU12" t="s">
        <v>8974</v>
      </c>
      <c r="DV12" t="s">
        <v>8975</v>
      </c>
    </row>
    <row r="13" spans="2:126" x14ac:dyDescent="0.25">
      <c r="C13" t="s">
        <v>2972</v>
      </c>
      <c r="D13" t="s">
        <v>8976</v>
      </c>
      <c r="E13" t="s">
        <v>8977</v>
      </c>
      <c r="F13" t="s">
        <v>8978</v>
      </c>
      <c r="G13" t="s">
        <v>8979</v>
      </c>
      <c r="H13" t="s">
        <v>8980</v>
      </c>
      <c r="I13" t="s">
        <v>8981</v>
      </c>
      <c r="J13" t="s">
        <v>8982</v>
      </c>
      <c r="K13" t="s">
        <v>8983</v>
      </c>
      <c r="L13" t="s">
        <v>8984</v>
      </c>
      <c r="M13" t="s">
        <v>8985</v>
      </c>
      <c r="N13" t="s">
        <v>8986</v>
      </c>
      <c r="O13" t="s">
        <v>8987</v>
      </c>
      <c r="P13" t="s">
        <v>8988</v>
      </c>
      <c r="Q13" t="s">
        <v>8989</v>
      </c>
      <c r="R13" t="s">
        <v>8990</v>
      </c>
      <c r="S13" t="s">
        <v>8991</v>
      </c>
      <c r="T13" t="s">
        <v>8992</v>
      </c>
      <c r="U13" t="s">
        <v>8993</v>
      </c>
      <c r="V13" t="s">
        <v>8994</v>
      </c>
      <c r="W13" t="s">
        <v>8995</v>
      </c>
      <c r="X13" t="s">
        <v>8996</v>
      </c>
      <c r="Y13" t="s">
        <v>8997</v>
      </c>
      <c r="Z13" t="s">
        <v>8998</v>
      </c>
      <c r="AA13" t="s">
        <v>8999</v>
      </c>
      <c r="AB13" t="s">
        <v>9000</v>
      </c>
      <c r="AC13" t="s">
        <v>9001</v>
      </c>
      <c r="AD13" t="s">
        <v>9002</v>
      </c>
      <c r="AE13" t="s">
        <v>9003</v>
      </c>
      <c r="AF13" t="s">
        <v>9004</v>
      </c>
      <c r="AG13" t="s">
        <v>9005</v>
      </c>
      <c r="AH13" t="s">
        <v>9006</v>
      </c>
      <c r="AI13" t="s">
        <v>9007</v>
      </c>
      <c r="AJ13" t="s">
        <v>9008</v>
      </c>
      <c r="AK13" t="s">
        <v>9009</v>
      </c>
      <c r="AL13" t="s">
        <v>9010</v>
      </c>
      <c r="AM13" t="s">
        <v>9011</v>
      </c>
      <c r="AN13" t="s">
        <v>9012</v>
      </c>
      <c r="AO13" t="s">
        <v>9013</v>
      </c>
      <c r="AP13" t="s">
        <v>9014</v>
      </c>
      <c r="AQ13" t="s">
        <v>9015</v>
      </c>
      <c r="AR13" t="s">
        <v>9016</v>
      </c>
      <c r="AS13" t="s">
        <v>9017</v>
      </c>
      <c r="AT13" t="s">
        <v>9018</v>
      </c>
      <c r="AU13" t="s">
        <v>9019</v>
      </c>
      <c r="AV13" t="s">
        <v>9020</v>
      </c>
      <c r="AW13" t="s">
        <v>9021</v>
      </c>
      <c r="AX13" t="s">
        <v>9022</v>
      </c>
      <c r="AY13" t="s">
        <v>9023</v>
      </c>
      <c r="AZ13" t="s">
        <v>9024</v>
      </c>
      <c r="BA13" t="s">
        <v>9025</v>
      </c>
      <c r="BB13" t="s">
        <v>9026</v>
      </c>
      <c r="BC13" t="s">
        <v>9027</v>
      </c>
      <c r="BD13" t="s">
        <v>9028</v>
      </c>
      <c r="BE13" t="s">
        <v>9029</v>
      </c>
      <c r="BF13" t="s">
        <v>9030</v>
      </c>
      <c r="BG13" t="s">
        <v>9031</v>
      </c>
      <c r="BH13" t="s">
        <v>9032</v>
      </c>
      <c r="BI13" t="s">
        <v>9033</v>
      </c>
      <c r="BJ13" t="s">
        <v>9034</v>
      </c>
      <c r="BK13" t="s">
        <v>9035</v>
      </c>
      <c r="BL13" t="s">
        <v>9036</v>
      </c>
      <c r="BM13" t="s">
        <v>9037</v>
      </c>
      <c r="BN13" t="s">
        <v>9038</v>
      </c>
      <c r="BO13" t="s">
        <v>9039</v>
      </c>
      <c r="BP13" t="s">
        <v>9040</v>
      </c>
      <c r="BQ13" t="s">
        <v>9041</v>
      </c>
      <c r="BR13" t="s">
        <v>9042</v>
      </c>
      <c r="BS13" t="s">
        <v>9043</v>
      </c>
      <c r="BT13" t="s">
        <v>9044</v>
      </c>
      <c r="BU13" t="s">
        <v>9045</v>
      </c>
      <c r="BV13" t="s">
        <v>9046</v>
      </c>
      <c r="BW13" t="s">
        <v>9047</v>
      </c>
      <c r="BX13" t="s">
        <v>9048</v>
      </c>
      <c r="BY13" t="s">
        <v>9049</v>
      </c>
      <c r="BZ13" t="s">
        <v>9050</v>
      </c>
      <c r="CA13" t="s">
        <v>9051</v>
      </c>
      <c r="CB13" t="s">
        <v>9052</v>
      </c>
      <c r="CC13" t="s">
        <v>9053</v>
      </c>
      <c r="CD13" t="s">
        <v>9054</v>
      </c>
      <c r="CE13" t="s">
        <v>9055</v>
      </c>
      <c r="CF13" t="s">
        <v>9056</v>
      </c>
      <c r="CG13" t="s">
        <v>9057</v>
      </c>
      <c r="CH13" t="s">
        <v>9058</v>
      </c>
      <c r="CI13" t="s">
        <v>9059</v>
      </c>
      <c r="CJ13" t="s">
        <v>9060</v>
      </c>
      <c r="CK13" t="s">
        <v>9061</v>
      </c>
      <c r="CL13" t="s">
        <v>9062</v>
      </c>
      <c r="CM13" t="s">
        <v>9063</v>
      </c>
      <c r="CN13" t="s">
        <v>9064</v>
      </c>
      <c r="CO13" t="s">
        <v>9065</v>
      </c>
      <c r="CP13" t="s">
        <v>9066</v>
      </c>
      <c r="CQ13" t="s">
        <v>9067</v>
      </c>
      <c r="CR13" t="s">
        <v>9068</v>
      </c>
      <c r="CS13" t="s">
        <v>9069</v>
      </c>
      <c r="CT13" t="s">
        <v>9070</v>
      </c>
      <c r="CU13" t="s">
        <v>9071</v>
      </c>
      <c r="CV13" t="s">
        <v>9072</v>
      </c>
      <c r="CW13" t="s">
        <v>9073</v>
      </c>
      <c r="CX13" t="s">
        <v>9074</v>
      </c>
      <c r="CY13" t="s">
        <v>9075</v>
      </c>
      <c r="CZ13" t="s">
        <v>9076</v>
      </c>
      <c r="DA13" t="s">
        <v>9077</v>
      </c>
      <c r="DB13" t="s">
        <v>9078</v>
      </c>
      <c r="DC13" t="s">
        <v>9079</v>
      </c>
      <c r="DD13" t="s">
        <v>9080</v>
      </c>
      <c r="DE13" t="s">
        <v>9081</v>
      </c>
      <c r="DF13" t="s">
        <v>9082</v>
      </c>
      <c r="DG13" t="s">
        <v>9083</v>
      </c>
      <c r="DH13" t="s">
        <v>9084</v>
      </c>
      <c r="DI13" t="s">
        <v>9085</v>
      </c>
      <c r="DJ13" t="s">
        <v>9086</v>
      </c>
      <c r="DK13" t="s">
        <v>9087</v>
      </c>
      <c r="DL13" t="s">
        <v>9088</v>
      </c>
      <c r="DM13" t="s">
        <v>9089</v>
      </c>
      <c r="DN13" t="s">
        <v>9090</v>
      </c>
      <c r="DO13" t="s">
        <v>9091</v>
      </c>
      <c r="DP13" t="s">
        <v>9092</v>
      </c>
      <c r="DQ13" t="s">
        <v>9093</v>
      </c>
      <c r="DR13" t="s">
        <v>9094</v>
      </c>
      <c r="DS13" t="s">
        <v>9095</v>
      </c>
      <c r="DT13" t="s">
        <v>9096</v>
      </c>
      <c r="DU13" t="s">
        <v>9097</v>
      </c>
      <c r="DV13" t="s">
        <v>9098</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U10"/>
  <sheetViews>
    <sheetView workbookViewId="0">
      <selection activeCell="B5" sqref="B5"/>
    </sheetView>
  </sheetViews>
  <sheetFormatPr defaultColWidth="11.42578125" defaultRowHeight="15" x14ac:dyDescent="0.25"/>
  <sheetData>
    <row r="2" spans="2:21" x14ac:dyDescent="0.25">
      <c r="B2" t="s">
        <v>1</v>
      </c>
      <c r="C2" t="s">
        <v>11</v>
      </c>
    </row>
    <row r="3" spans="2:21" x14ac:dyDescent="0.25">
      <c r="B3" t="s">
        <v>2</v>
      </c>
      <c r="C3" t="s">
        <v>23</v>
      </c>
    </row>
    <row r="4" spans="2:21" x14ac:dyDescent="0.25">
      <c r="B4" t="s">
        <v>3</v>
      </c>
      <c r="C4" t="s">
        <v>24</v>
      </c>
    </row>
    <row r="5" spans="2:21" x14ac:dyDescent="0.25">
      <c r="B5" s="4" t="str">
        <f>HYPERLINK("[NZAu_Publiclaunch_20231116.xlsx]'TOC'!A1","(Click to return to TOC)")</f>
        <v>(Click to return to TOC)</v>
      </c>
    </row>
    <row r="7" spans="2:21" x14ac:dyDescent="0.25">
      <c r="D7" t="s">
        <v>153</v>
      </c>
      <c r="M7" t="s">
        <v>156</v>
      </c>
    </row>
    <row r="8" spans="2:21" x14ac:dyDescent="0.25">
      <c r="B8" t="s">
        <v>9099</v>
      </c>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row>
    <row r="9" spans="2:21" x14ac:dyDescent="0.25">
      <c r="B9" t="s">
        <v>9100</v>
      </c>
      <c r="C9" t="s">
        <v>9101</v>
      </c>
      <c r="D9" t="s">
        <v>9102</v>
      </c>
      <c r="E9" t="s">
        <v>9103</v>
      </c>
      <c r="F9" t="s">
        <v>9104</v>
      </c>
      <c r="G9" t="s">
        <v>9105</v>
      </c>
      <c r="H9" t="s">
        <v>9106</v>
      </c>
      <c r="I9" t="s">
        <v>9107</v>
      </c>
      <c r="J9" t="s">
        <v>9108</v>
      </c>
      <c r="K9" t="s">
        <v>9109</v>
      </c>
      <c r="L9" t="s">
        <v>9110</v>
      </c>
      <c r="M9" t="s">
        <v>9111</v>
      </c>
      <c r="N9" t="s">
        <v>9112</v>
      </c>
      <c r="O9" t="s">
        <v>9113</v>
      </c>
      <c r="P9" t="s">
        <v>9114</v>
      </c>
      <c r="Q9" t="s">
        <v>9115</v>
      </c>
      <c r="R9" t="s">
        <v>9116</v>
      </c>
      <c r="S9" t="s">
        <v>9117</v>
      </c>
      <c r="T9" t="s">
        <v>9118</v>
      </c>
      <c r="U9" t="s">
        <v>9119</v>
      </c>
    </row>
    <row r="10" spans="2:21" x14ac:dyDescent="0.25">
      <c r="B10" t="s">
        <v>9120</v>
      </c>
      <c r="C10" t="s">
        <v>9101</v>
      </c>
      <c r="D10" t="s">
        <v>9121</v>
      </c>
      <c r="E10" t="s">
        <v>9122</v>
      </c>
      <c r="F10" t="s">
        <v>9123</v>
      </c>
      <c r="G10" t="s">
        <v>9124</v>
      </c>
      <c r="H10" t="s">
        <v>9125</v>
      </c>
      <c r="I10" t="s">
        <v>9126</v>
      </c>
      <c r="J10" t="s">
        <v>9127</v>
      </c>
      <c r="K10" t="s">
        <v>9128</v>
      </c>
      <c r="L10" t="s">
        <v>9129</v>
      </c>
      <c r="M10" t="s">
        <v>9130</v>
      </c>
      <c r="N10" t="s">
        <v>9131</v>
      </c>
      <c r="O10" t="s">
        <v>9132</v>
      </c>
      <c r="P10" t="s">
        <v>9133</v>
      </c>
      <c r="Q10" t="s">
        <v>9134</v>
      </c>
      <c r="R10" t="s">
        <v>9135</v>
      </c>
      <c r="S10" t="s">
        <v>9136</v>
      </c>
      <c r="T10" t="s">
        <v>9137</v>
      </c>
      <c r="U10" t="s">
        <v>9138</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U10"/>
  <sheetViews>
    <sheetView workbookViewId="0"/>
  </sheetViews>
  <sheetFormatPr defaultColWidth="11.42578125" defaultRowHeight="15" x14ac:dyDescent="0.25"/>
  <sheetData>
    <row r="2" spans="2:21" x14ac:dyDescent="0.25">
      <c r="B2" t="s">
        <v>1</v>
      </c>
      <c r="C2" t="s">
        <v>11</v>
      </c>
    </row>
    <row r="3" spans="2:21" x14ac:dyDescent="0.25">
      <c r="B3" t="s">
        <v>2</v>
      </c>
      <c r="C3" t="s">
        <v>23</v>
      </c>
    </row>
    <row r="4" spans="2:21" x14ac:dyDescent="0.25">
      <c r="B4" t="s">
        <v>3</v>
      </c>
      <c r="C4" t="s">
        <v>25</v>
      </c>
    </row>
    <row r="5" spans="2:21" x14ac:dyDescent="0.25">
      <c r="B5" s="4" t="str">
        <f>HYPERLINK("[NZAu_Publiclaunch_20231116.xlsx]'TOC'!A1","(Click to return to TOC)")</f>
        <v>(Click to return to TOC)</v>
      </c>
    </row>
    <row r="7" spans="2:21" x14ac:dyDescent="0.25">
      <c r="D7" t="s">
        <v>153</v>
      </c>
      <c r="M7" t="s">
        <v>156</v>
      </c>
    </row>
    <row r="8" spans="2:21" x14ac:dyDescent="0.25">
      <c r="B8" t="s">
        <v>9099</v>
      </c>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row>
    <row r="9" spans="2:21" x14ac:dyDescent="0.25">
      <c r="B9" t="s">
        <v>9100</v>
      </c>
      <c r="C9" t="s">
        <v>9139</v>
      </c>
      <c r="D9" t="s">
        <v>9140</v>
      </c>
      <c r="E9" t="s">
        <v>9141</v>
      </c>
      <c r="F9" t="s">
        <v>9142</v>
      </c>
      <c r="G9" t="s">
        <v>9143</v>
      </c>
      <c r="H9" t="s">
        <v>9144</v>
      </c>
      <c r="I9" t="s">
        <v>9145</v>
      </c>
      <c r="J9" t="s">
        <v>9146</v>
      </c>
      <c r="K9" t="s">
        <v>9147</v>
      </c>
      <c r="L9" t="s">
        <v>9148</v>
      </c>
      <c r="M9" t="s">
        <v>9149</v>
      </c>
      <c r="N9" t="s">
        <v>9150</v>
      </c>
      <c r="O9" t="s">
        <v>9151</v>
      </c>
      <c r="P9" t="s">
        <v>9152</v>
      </c>
      <c r="Q9" t="s">
        <v>9153</v>
      </c>
      <c r="R9" t="s">
        <v>9154</v>
      </c>
      <c r="S9" t="s">
        <v>9155</v>
      </c>
      <c r="T9" t="s">
        <v>9156</v>
      </c>
      <c r="U9" t="s">
        <v>9157</v>
      </c>
    </row>
    <row r="10" spans="2:21" x14ac:dyDescent="0.25">
      <c r="B10" t="s">
        <v>9120</v>
      </c>
      <c r="C10" t="s">
        <v>9139</v>
      </c>
      <c r="D10" t="s">
        <v>9158</v>
      </c>
      <c r="E10" t="s">
        <v>9159</v>
      </c>
      <c r="F10" t="s">
        <v>9160</v>
      </c>
      <c r="G10" t="s">
        <v>9161</v>
      </c>
      <c r="H10" t="s">
        <v>9162</v>
      </c>
      <c r="I10" t="s">
        <v>9163</v>
      </c>
      <c r="J10" t="s">
        <v>568</v>
      </c>
      <c r="K10" t="s">
        <v>568</v>
      </c>
      <c r="L10" t="s">
        <v>568</v>
      </c>
      <c r="M10" t="s">
        <v>9164</v>
      </c>
      <c r="N10" t="s">
        <v>9165</v>
      </c>
      <c r="O10" t="s">
        <v>9166</v>
      </c>
      <c r="P10" t="s">
        <v>9167</v>
      </c>
      <c r="Q10" t="s">
        <v>9168</v>
      </c>
      <c r="R10" t="s">
        <v>9169</v>
      </c>
      <c r="S10" t="s">
        <v>9170</v>
      </c>
      <c r="T10" t="s">
        <v>9171</v>
      </c>
      <c r="U10" t="s">
        <v>9172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23"/>
  <sheetViews>
    <sheetView workbookViewId="0"/>
  </sheetViews>
  <sheetFormatPr defaultColWidth="11.42578125" defaultRowHeight="15" x14ac:dyDescent="0.25"/>
  <sheetData>
    <row r="2" spans="2:13" x14ac:dyDescent="0.25">
      <c r="B2" t="s">
        <v>1</v>
      </c>
      <c r="C2" t="s">
        <v>11</v>
      </c>
    </row>
    <row r="3" spans="2:13" x14ac:dyDescent="0.25">
      <c r="B3" t="s">
        <v>2</v>
      </c>
      <c r="C3" t="s">
        <v>26</v>
      </c>
    </row>
    <row r="4" spans="2:13" x14ac:dyDescent="0.25">
      <c r="B4" t="s">
        <v>3</v>
      </c>
      <c r="C4" t="s">
        <v>27</v>
      </c>
    </row>
    <row r="5" spans="2:13" x14ac:dyDescent="0.25">
      <c r="B5" s="4" t="str">
        <f>HYPERLINK("[NZAu_Publiclaunch_20231116.xlsx]'TOC'!A1","(Click to return to TOC)")</f>
        <v>(Click to return to TOC)</v>
      </c>
    </row>
    <row r="7" spans="2:13" x14ac:dyDescent="0.25">
      <c r="E7" t="s">
        <v>9173</v>
      </c>
    </row>
    <row r="8" spans="2:13" x14ac:dyDescent="0.25">
      <c r="E8" t="s">
        <v>158</v>
      </c>
      <c r="F8" t="s">
        <v>159</v>
      </c>
      <c r="G8" t="s">
        <v>160</v>
      </c>
      <c r="H8" t="s">
        <v>161</v>
      </c>
      <c r="I8" t="s">
        <v>162</v>
      </c>
      <c r="J8" t="s">
        <v>163</v>
      </c>
      <c r="K8" t="s">
        <v>164</v>
      </c>
      <c r="L8" t="s">
        <v>165</v>
      </c>
      <c r="M8" t="s">
        <v>166</v>
      </c>
    </row>
    <row r="9" spans="2:13" x14ac:dyDescent="0.25">
      <c r="B9" t="s">
        <v>9174</v>
      </c>
      <c r="C9" t="s">
        <v>152</v>
      </c>
      <c r="D9" t="s">
        <v>9175</v>
      </c>
      <c r="E9" t="s">
        <v>9176</v>
      </c>
      <c r="F9" t="s">
        <v>9177</v>
      </c>
      <c r="G9" t="s">
        <v>9178</v>
      </c>
      <c r="H9" t="s">
        <v>9179</v>
      </c>
      <c r="I9" t="s">
        <v>9180</v>
      </c>
      <c r="J9" t="s">
        <v>9181</v>
      </c>
      <c r="K9" t="s">
        <v>9182</v>
      </c>
      <c r="L9" t="s">
        <v>9183</v>
      </c>
      <c r="M9" t="s">
        <v>9184</v>
      </c>
    </row>
    <row r="10" spans="2:13" x14ac:dyDescent="0.25">
      <c r="D10" t="s">
        <v>9185</v>
      </c>
      <c r="E10" t="s">
        <v>9186</v>
      </c>
      <c r="F10" t="s">
        <v>9187</v>
      </c>
      <c r="G10" t="s">
        <v>9188</v>
      </c>
      <c r="H10" t="s">
        <v>9189</v>
      </c>
      <c r="I10" t="s">
        <v>9190</v>
      </c>
      <c r="J10" t="s">
        <v>9191</v>
      </c>
      <c r="K10" t="s">
        <v>9192</v>
      </c>
      <c r="L10" t="s">
        <v>9193</v>
      </c>
      <c r="M10" t="s">
        <v>9194</v>
      </c>
    </row>
    <row r="11" spans="2:13" x14ac:dyDescent="0.25">
      <c r="D11" t="s">
        <v>9195</v>
      </c>
      <c r="E11" t="s">
        <v>9196</v>
      </c>
      <c r="F11" t="s">
        <v>9197</v>
      </c>
      <c r="G11" t="s">
        <v>9198</v>
      </c>
      <c r="H11" t="s">
        <v>9199</v>
      </c>
      <c r="I11" t="s">
        <v>9200</v>
      </c>
      <c r="J11" t="s">
        <v>9201</v>
      </c>
      <c r="K11" t="s">
        <v>9202</v>
      </c>
      <c r="L11" t="s">
        <v>9203</v>
      </c>
      <c r="M11" t="s">
        <v>9204</v>
      </c>
    </row>
    <row r="12" spans="2:13" x14ac:dyDescent="0.25">
      <c r="D12" t="s">
        <v>9205</v>
      </c>
      <c r="E12" t="s">
        <v>9206</v>
      </c>
      <c r="F12" t="s">
        <v>9207</v>
      </c>
      <c r="G12" t="s">
        <v>9208</v>
      </c>
      <c r="H12" t="s">
        <v>9209</v>
      </c>
      <c r="I12" t="s">
        <v>9210</v>
      </c>
      <c r="J12" t="s">
        <v>9211</v>
      </c>
      <c r="K12" t="s">
        <v>9212</v>
      </c>
      <c r="L12" t="s">
        <v>9213</v>
      </c>
      <c r="M12" t="s">
        <v>9214</v>
      </c>
    </row>
    <row r="13" spans="2:13" x14ac:dyDescent="0.25">
      <c r="D13" t="s">
        <v>9215</v>
      </c>
      <c r="E13" t="s">
        <v>9216</v>
      </c>
      <c r="F13" t="s">
        <v>9217</v>
      </c>
      <c r="G13" t="s">
        <v>9218</v>
      </c>
      <c r="H13" t="s">
        <v>9219</v>
      </c>
      <c r="I13" t="s">
        <v>9220</v>
      </c>
      <c r="J13" t="s">
        <v>9221</v>
      </c>
      <c r="K13" t="s">
        <v>9222</v>
      </c>
      <c r="L13" t="s">
        <v>9223</v>
      </c>
      <c r="M13" t="s">
        <v>9224</v>
      </c>
    </row>
    <row r="14" spans="2:13" x14ac:dyDescent="0.25">
      <c r="C14" t="s">
        <v>153</v>
      </c>
      <c r="D14" t="s">
        <v>9175</v>
      </c>
      <c r="E14" t="s">
        <v>9225</v>
      </c>
      <c r="F14" t="s">
        <v>9226</v>
      </c>
      <c r="G14" t="s">
        <v>9227</v>
      </c>
      <c r="H14" t="s">
        <v>9228</v>
      </c>
      <c r="I14" t="s">
        <v>9229</v>
      </c>
      <c r="J14" t="s">
        <v>9230</v>
      </c>
      <c r="K14" t="s">
        <v>9231</v>
      </c>
      <c r="L14" t="s">
        <v>9232</v>
      </c>
      <c r="M14" t="s">
        <v>9233</v>
      </c>
    </row>
    <row r="15" spans="2:13" x14ac:dyDescent="0.25">
      <c r="D15" t="s">
        <v>9185</v>
      </c>
      <c r="E15" t="s">
        <v>9234</v>
      </c>
      <c r="F15" t="s">
        <v>9235</v>
      </c>
      <c r="G15" t="s">
        <v>9236</v>
      </c>
      <c r="H15" t="s">
        <v>9237</v>
      </c>
      <c r="I15" t="s">
        <v>9238</v>
      </c>
      <c r="J15" t="s">
        <v>9239</v>
      </c>
      <c r="K15" t="s">
        <v>9240</v>
      </c>
      <c r="L15" t="s">
        <v>9241</v>
      </c>
      <c r="M15" t="s">
        <v>9242</v>
      </c>
    </row>
    <row r="16" spans="2:13" x14ac:dyDescent="0.25">
      <c r="D16" t="s">
        <v>9195</v>
      </c>
      <c r="E16" t="s">
        <v>9243</v>
      </c>
      <c r="F16" t="s">
        <v>9244</v>
      </c>
      <c r="G16" t="s">
        <v>9245</v>
      </c>
      <c r="H16" t="s">
        <v>9246</v>
      </c>
      <c r="I16" t="s">
        <v>9247</v>
      </c>
      <c r="J16" t="s">
        <v>9248</v>
      </c>
      <c r="K16" t="s">
        <v>9249</v>
      </c>
      <c r="L16" t="s">
        <v>9250</v>
      </c>
      <c r="M16" t="s">
        <v>9251</v>
      </c>
    </row>
    <row r="17" spans="3:13" x14ac:dyDescent="0.25">
      <c r="D17" t="s">
        <v>9205</v>
      </c>
      <c r="E17" t="s">
        <v>9252</v>
      </c>
      <c r="F17" t="s">
        <v>9253</v>
      </c>
      <c r="G17" t="s">
        <v>9254</v>
      </c>
      <c r="H17" t="s">
        <v>9255</v>
      </c>
      <c r="I17" t="s">
        <v>9256</v>
      </c>
      <c r="J17" t="s">
        <v>9257</v>
      </c>
      <c r="K17" t="s">
        <v>9258</v>
      </c>
      <c r="L17" t="s">
        <v>9259</v>
      </c>
      <c r="M17" t="s">
        <v>9260</v>
      </c>
    </row>
    <row r="18" spans="3:13" x14ac:dyDescent="0.25">
      <c r="D18" t="s">
        <v>9215</v>
      </c>
      <c r="E18" t="s">
        <v>9261</v>
      </c>
      <c r="F18" t="s">
        <v>9262</v>
      </c>
      <c r="G18" t="s">
        <v>9263</v>
      </c>
      <c r="H18" t="s">
        <v>9264</v>
      </c>
      <c r="I18" t="s">
        <v>9265</v>
      </c>
      <c r="J18" t="s">
        <v>9266</v>
      </c>
      <c r="K18" t="s">
        <v>9267</v>
      </c>
      <c r="L18" t="s">
        <v>9268</v>
      </c>
      <c r="M18" t="s">
        <v>9269</v>
      </c>
    </row>
    <row r="19" spans="3:13" x14ac:dyDescent="0.25">
      <c r="C19" t="s">
        <v>156</v>
      </c>
      <c r="D19" t="s">
        <v>9175</v>
      </c>
      <c r="E19" t="s">
        <v>9270</v>
      </c>
      <c r="F19" t="s">
        <v>9271</v>
      </c>
      <c r="G19" t="s">
        <v>9272</v>
      </c>
      <c r="H19" t="s">
        <v>9273</v>
      </c>
      <c r="I19" t="s">
        <v>9274</v>
      </c>
      <c r="J19" t="s">
        <v>9275</v>
      </c>
      <c r="K19" t="s">
        <v>9276</v>
      </c>
      <c r="L19" t="s">
        <v>9277</v>
      </c>
      <c r="M19" t="s">
        <v>9278</v>
      </c>
    </row>
    <row r="20" spans="3:13" x14ac:dyDescent="0.25">
      <c r="D20" t="s">
        <v>9185</v>
      </c>
      <c r="E20" t="s">
        <v>9279</v>
      </c>
      <c r="F20" t="s">
        <v>9280</v>
      </c>
      <c r="G20" t="s">
        <v>9281</v>
      </c>
      <c r="H20" t="s">
        <v>9282</v>
      </c>
      <c r="I20" t="s">
        <v>9283</v>
      </c>
      <c r="J20" t="s">
        <v>9284</v>
      </c>
      <c r="K20" t="s">
        <v>9285</v>
      </c>
      <c r="L20" t="s">
        <v>9286</v>
      </c>
      <c r="M20" t="s">
        <v>9287</v>
      </c>
    </row>
    <row r="21" spans="3:13" x14ac:dyDescent="0.25">
      <c r="D21" t="s">
        <v>9195</v>
      </c>
      <c r="E21" t="s">
        <v>9288</v>
      </c>
      <c r="F21" t="s">
        <v>9289</v>
      </c>
      <c r="G21" t="s">
        <v>9290</v>
      </c>
      <c r="H21" t="s">
        <v>9291</v>
      </c>
      <c r="I21" t="s">
        <v>9292</v>
      </c>
      <c r="J21" t="s">
        <v>9293</v>
      </c>
      <c r="K21" t="s">
        <v>9294</v>
      </c>
      <c r="L21" t="s">
        <v>9295</v>
      </c>
      <c r="M21" t="s">
        <v>9296</v>
      </c>
    </row>
    <row r="22" spans="3:13" x14ac:dyDescent="0.25">
      <c r="D22" t="s">
        <v>9205</v>
      </c>
      <c r="E22" t="s">
        <v>9297</v>
      </c>
      <c r="F22" t="s">
        <v>9298</v>
      </c>
      <c r="G22" t="s">
        <v>9299</v>
      </c>
      <c r="H22" t="s">
        <v>9300</v>
      </c>
      <c r="I22" t="s">
        <v>9301</v>
      </c>
      <c r="J22" t="s">
        <v>9302</v>
      </c>
      <c r="K22" t="s">
        <v>9303</v>
      </c>
      <c r="L22" t="s">
        <v>9304</v>
      </c>
      <c r="M22" t="s">
        <v>9305</v>
      </c>
    </row>
    <row r="23" spans="3:13" x14ac:dyDescent="0.25">
      <c r="D23" t="s">
        <v>9215</v>
      </c>
      <c r="E23" t="s">
        <v>9306</v>
      </c>
      <c r="F23" t="s">
        <v>9307</v>
      </c>
      <c r="G23" t="s">
        <v>9308</v>
      </c>
      <c r="H23" t="s">
        <v>9309</v>
      </c>
      <c r="I23" t="s">
        <v>9310</v>
      </c>
      <c r="J23" t="s">
        <v>9311</v>
      </c>
      <c r="K23" t="s">
        <v>9312</v>
      </c>
      <c r="L23" t="s">
        <v>9313</v>
      </c>
      <c r="M23" t="s">
        <v>9314</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U14"/>
  <sheetViews>
    <sheetView workbookViewId="0"/>
  </sheetViews>
  <sheetFormatPr defaultColWidth="11.42578125" defaultRowHeight="15" x14ac:dyDescent="0.25"/>
  <sheetData>
    <row r="2" spans="2:21" x14ac:dyDescent="0.25">
      <c r="B2" t="s">
        <v>1</v>
      </c>
      <c r="C2" t="s">
        <v>11</v>
      </c>
    </row>
    <row r="3" spans="2:21" x14ac:dyDescent="0.25">
      <c r="B3" t="s">
        <v>2</v>
      </c>
      <c r="C3" t="s">
        <v>28</v>
      </c>
    </row>
    <row r="4" spans="2:21" x14ac:dyDescent="0.25">
      <c r="B4" t="s">
        <v>3</v>
      </c>
      <c r="C4" t="s">
        <v>29</v>
      </c>
    </row>
    <row r="5" spans="2:21" x14ac:dyDescent="0.25">
      <c r="B5" s="4" t="str">
        <f>HYPERLINK("[NZAu_Publiclaunch_20231116.xlsx]'TOC'!A1","(Click to return to TOC)")</f>
        <v>(Click to return to TOC)</v>
      </c>
    </row>
    <row r="7" spans="2:21" x14ac:dyDescent="0.25">
      <c r="D7" t="s">
        <v>153</v>
      </c>
      <c r="M7" t="s">
        <v>156</v>
      </c>
    </row>
    <row r="8" spans="2:21"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row>
    <row r="9" spans="2:21" x14ac:dyDescent="0.25">
      <c r="B9" t="s">
        <v>9315</v>
      </c>
      <c r="C9" t="s">
        <v>9316</v>
      </c>
      <c r="D9" t="s">
        <v>9317</v>
      </c>
      <c r="E9" t="s">
        <v>9318</v>
      </c>
      <c r="F9" t="s">
        <v>9319</v>
      </c>
      <c r="G9" t="s">
        <v>9320</v>
      </c>
      <c r="H9" t="s">
        <v>9321</v>
      </c>
      <c r="I9" t="s">
        <v>9322</v>
      </c>
      <c r="J9" t="s">
        <v>9323</v>
      </c>
      <c r="K9" t="s">
        <v>9324</v>
      </c>
      <c r="L9" t="s">
        <v>9325</v>
      </c>
      <c r="M9" t="s">
        <v>9326</v>
      </c>
      <c r="N9" t="s">
        <v>9327</v>
      </c>
      <c r="O9" t="s">
        <v>9328</v>
      </c>
      <c r="P9" t="s">
        <v>9329</v>
      </c>
      <c r="Q9" t="s">
        <v>9330</v>
      </c>
      <c r="R9" t="s">
        <v>9331</v>
      </c>
      <c r="S9" t="s">
        <v>9332</v>
      </c>
      <c r="T9" t="s">
        <v>9333</v>
      </c>
      <c r="U9" t="s">
        <v>9334</v>
      </c>
    </row>
    <row r="10" spans="2:21" x14ac:dyDescent="0.25">
      <c r="C10" t="s">
        <v>9335</v>
      </c>
      <c r="D10" t="s">
        <v>9336</v>
      </c>
      <c r="E10" t="s">
        <v>9337</v>
      </c>
      <c r="F10" t="s">
        <v>9338</v>
      </c>
      <c r="G10" t="s">
        <v>9339</v>
      </c>
      <c r="H10" t="s">
        <v>9340</v>
      </c>
      <c r="I10" t="s">
        <v>9341</v>
      </c>
      <c r="J10" t="s">
        <v>9342</v>
      </c>
      <c r="K10" t="s">
        <v>9343</v>
      </c>
      <c r="L10" t="s">
        <v>9344</v>
      </c>
      <c r="M10" t="s">
        <v>9345</v>
      </c>
      <c r="N10" t="s">
        <v>9346</v>
      </c>
      <c r="O10" t="s">
        <v>9347</v>
      </c>
      <c r="P10" t="s">
        <v>9348</v>
      </c>
      <c r="Q10" t="s">
        <v>9349</v>
      </c>
      <c r="R10" t="s">
        <v>9350</v>
      </c>
      <c r="S10" t="s">
        <v>9351</v>
      </c>
      <c r="T10" t="s">
        <v>9352</v>
      </c>
      <c r="U10" t="s">
        <v>9353</v>
      </c>
    </row>
    <row r="11" spans="2:21" x14ac:dyDescent="0.25">
      <c r="B11" t="s">
        <v>9354</v>
      </c>
      <c r="C11" t="s">
        <v>9316</v>
      </c>
      <c r="D11" t="s">
        <v>9355</v>
      </c>
      <c r="E11" t="s">
        <v>9356</v>
      </c>
      <c r="F11" t="s">
        <v>9357</v>
      </c>
      <c r="G11" t="s">
        <v>9358</v>
      </c>
      <c r="H11" t="s">
        <v>9359</v>
      </c>
      <c r="I11" t="s">
        <v>9360</v>
      </c>
      <c r="J11" t="s">
        <v>9361</v>
      </c>
      <c r="K11" t="s">
        <v>9362</v>
      </c>
      <c r="L11" t="s">
        <v>9363</v>
      </c>
      <c r="M11" t="s">
        <v>9364</v>
      </c>
      <c r="N11" t="s">
        <v>9365</v>
      </c>
      <c r="O11" t="s">
        <v>9366</v>
      </c>
      <c r="P11" t="s">
        <v>9367</v>
      </c>
      <c r="Q11" t="s">
        <v>9368</v>
      </c>
      <c r="R11" t="s">
        <v>9369</v>
      </c>
      <c r="S11" t="s">
        <v>9370</v>
      </c>
      <c r="T11" t="s">
        <v>9371</v>
      </c>
      <c r="U11" t="s">
        <v>9372</v>
      </c>
    </row>
    <row r="12" spans="2:21" x14ac:dyDescent="0.25">
      <c r="C12" t="s">
        <v>9335</v>
      </c>
      <c r="D12" t="s">
        <v>9373</v>
      </c>
      <c r="E12" t="s">
        <v>9374</v>
      </c>
      <c r="F12" t="s">
        <v>9375</v>
      </c>
      <c r="G12" t="s">
        <v>9376</v>
      </c>
      <c r="H12" t="s">
        <v>9377</v>
      </c>
      <c r="I12" t="s">
        <v>9378</v>
      </c>
      <c r="J12" t="s">
        <v>9379</v>
      </c>
      <c r="K12" t="s">
        <v>9380</v>
      </c>
      <c r="L12" t="s">
        <v>9381</v>
      </c>
      <c r="M12" t="s">
        <v>9382</v>
      </c>
      <c r="N12" t="s">
        <v>9383</v>
      </c>
      <c r="O12" t="s">
        <v>9384</v>
      </c>
      <c r="P12" t="s">
        <v>9385</v>
      </c>
      <c r="Q12" t="s">
        <v>9386</v>
      </c>
      <c r="R12" t="s">
        <v>9387</v>
      </c>
      <c r="S12" t="s">
        <v>9388</v>
      </c>
      <c r="T12" t="s">
        <v>9389</v>
      </c>
      <c r="U12" t="s">
        <v>9390</v>
      </c>
    </row>
    <row r="13" spans="2:21" x14ac:dyDescent="0.25">
      <c r="B13" t="s">
        <v>9391</v>
      </c>
      <c r="C13" t="s">
        <v>9316</v>
      </c>
      <c r="D13" t="s">
        <v>9392</v>
      </c>
      <c r="E13" t="s">
        <v>9393</v>
      </c>
      <c r="F13" t="s">
        <v>9394</v>
      </c>
      <c r="G13" t="s">
        <v>9395</v>
      </c>
      <c r="H13" t="s">
        <v>9396</v>
      </c>
      <c r="I13" t="s">
        <v>9397</v>
      </c>
      <c r="J13" t="s">
        <v>9398</v>
      </c>
      <c r="K13" t="s">
        <v>9399</v>
      </c>
      <c r="L13" t="s">
        <v>9400</v>
      </c>
      <c r="M13" t="s">
        <v>9401</v>
      </c>
      <c r="N13" t="s">
        <v>9402</v>
      </c>
      <c r="O13" t="s">
        <v>9403</v>
      </c>
      <c r="P13" t="s">
        <v>9404</v>
      </c>
      <c r="Q13" t="s">
        <v>9405</v>
      </c>
      <c r="R13" t="s">
        <v>9406</v>
      </c>
      <c r="S13" t="s">
        <v>9407</v>
      </c>
      <c r="T13" t="s">
        <v>9408</v>
      </c>
      <c r="U13" t="s">
        <v>9409</v>
      </c>
    </row>
    <row r="14" spans="2:21" x14ac:dyDescent="0.25">
      <c r="C14" t="s">
        <v>9335</v>
      </c>
      <c r="D14" t="s">
        <v>9410</v>
      </c>
      <c r="E14" t="s">
        <v>9411</v>
      </c>
      <c r="F14" t="s">
        <v>9412</v>
      </c>
      <c r="G14" t="s">
        <v>9413</v>
      </c>
      <c r="H14" t="s">
        <v>9414</v>
      </c>
      <c r="I14" t="s">
        <v>9415</v>
      </c>
      <c r="J14" t="s">
        <v>9416</v>
      </c>
      <c r="K14" t="s">
        <v>9417</v>
      </c>
      <c r="L14" t="s">
        <v>9418</v>
      </c>
      <c r="M14" t="s">
        <v>9419</v>
      </c>
      <c r="N14" t="s">
        <v>9420</v>
      </c>
      <c r="O14" t="s">
        <v>9421</v>
      </c>
      <c r="P14" t="s">
        <v>9422</v>
      </c>
      <c r="Q14" t="s">
        <v>9423</v>
      </c>
      <c r="R14" t="s">
        <v>9424</v>
      </c>
      <c r="S14" t="s">
        <v>9425</v>
      </c>
      <c r="T14" t="s">
        <v>9426</v>
      </c>
      <c r="U14" t="s">
        <v>9427</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BN11"/>
  <sheetViews>
    <sheetView workbookViewId="0"/>
  </sheetViews>
  <sheetFormatPr defaultColWidth="11.42578125" defaultRowHeight="15" x14ac:dyDescent="0.25"/>
  <sheetData>
    <row r="2" spans="2:66" x14ac:dyDescent="0.25">
      <c r="B2" t="s">
        <v>1</v>
      </c>
      <c r="C2" t="s">
        <v>11</v>
      </c>
    </row>
    <row r="3" spans="2:66" x14ac:dyDescent="0.25">
      <c r="B3" t="s">
        <v>2</v>
      </c>
      <c r="C3" t="s">
        <v>30</v>
      </c>
    </row>
    <row r="4" spans="2:66" x14ac:dyDescent="0.25">
      <c r="B4" t="s">
        <v>3</v>
      </c>
      <c r="C4" t="s">
        <v>31</v>
      </c>
    </row>
    <row r="5" spans="2:66" x14ac:dyDescent="0.25">
      <c r="B5" s="4" t="str">
        <f>HYPERLINK("[NZAu_Publiclaunch_20231116.xlsx]'TOC'!A1","(Click to return to TOC)")</f>
        <v>(Click to return to TOC)</v>
      </c>
    </row>
    <row r="7" spans="2:66" x14ac:dyDescent="0.25">
      <c r="D7" t="s">
        <v>9428</v>
      </c>
      <c r="M7" t="s">
        <v>2067</v>
      </c>
      <c r="V7" t="s">
        <v>2063</v>
      </c>
      <c r="AE7" t="s">
        <v>2064</v>
      </c>
      <c r="AN7" t="s">
        <v>2068</v>
      </c>
      <c r="AW7" t="s">
        <v>2069</v>
      </c>
      <c r="BF7" t="s">
        <v>2065</v>
      </c>
    </row>
    <row r="8" spans="2:66"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c r="BF8" t="s">
        <v>158</v>
      </c>
      <c r="BG8" t="s">
        <v>159</v>
      </c>
      <c r="BH8" t="s">
        <v>160</v>
      </c>
      <c r="BI8" t="s">
        <v>161</v>
      </c>
      <c r="BJ8" t="s">
        <v>162</v>
      </c>
      <c r="BK8" t="s">
        <v>163</v>
      </c>
      <c r="BL8" t="s">
        <v>164</v>
      </c>
      <c r="BM8" t="s">
        <v>165</v>
      </c>
      <c r="BN8" t="s">
        <v>166</v>
      </c>
    </row>
    <row r="9" spans="2:66" x14ac:dyDescent="0.25">
      <c r="B9" t="s">
        <v>9429</v>
      </c>
      <c r="C9" t="s">
        <v>9315</v>
      </c>
      <c r="D9" t="s">
        <v>9430</v>
      </c>
      <c r="E9" t="s">
        <v>9431</v>
      </c>
      <c r="F9" t="s">
        <v>9432</v>
      </c>
      <c r="G9" t="s">
        <v>9433</v>
      </c>
      <c r="H9" t="s">
        <v>9434</v>
      </c>
      <c r="I9" t="s">
        <v>9435</v>
      </c>
      <c r="J9" t="s">
        <v>9436</v>
      </c>
      <c r="K9" t="s">
        <v>9437</v>
      </c>
      <c r="L9" t="s">
        <v>9438</v>
      </c>
      <c r="M9" t="s">
        <v>9439</v>
      </c>
      <c r="N9" t="s">
        <v>9440</v>
      </c>
      <c r="O9" t="s">
        <v>9441</v>
      </c>
      <c r="P9" t="s">
        <v>9442</v>
      </c>
      <c r="Q9" t="s">
        <v>9443</v>
      </c>
      <c r="R9" t="s">
        <v>9444</v>
      </c>
      <c r="S9" t="s">
        <v>9445</v>
      </c>
      <c r="T9" t="s">
        <v>9446</v>
      </c>
      <c r="U9" t="s">
        <v>9447</v>
      </c>
      <c r="V9" t="s">
        <v>9448</v>
      </c>
      <c r="W9" t="s">
        <v>9449</v>
      </c>
      <c r="X9" t="s">
        <v>9450</v>
      </c>
      <c r="Y9" t="s">
        <v>9451</v>
      </c>
      <c r="Z9" t="s">
        <v>9452</v>
      </c>
      <c r="AA9" t="s">
        <v>9453</v>
      </c>
      <c r="AB9" t="s">
        <v>9454</v>
      </c>
      <c r="AC9" t="s">
        <v>9455</v>
      </c>
      <c r="AD9" t="s">
        <v>9456</v>
      </c>
      <c r="AE9" t="s">
        <v>9457</v>
      </c>
      <c r="AF9" t="s">
        <v>9458</v>
      </c>
      <c r="AG9" t="s">
        <v>9459</v>
      </c>
      <c r="AH9" t="s">
        <v>9460</v>
      </c>
      <c r="AI9" t="s">
        <v>9461</v>
      </c>
      <c r="AJ9" t="s">
        <v>9462</v>
      </c>
      <c r="AK9" t="s">
        <v>9463</v>
      </c>
      <c r="AL9" t="s">
        <v>9464</v>
      </c>
      <c r="AM9" t="s">
        <v>9465</v>
      </c>
      <c r="AN9" t="s">
        <v>9466</v>
      </c>
      <c r="AO9" t="s">
        <v>9467</v>
      </c>
      <c r="AP9" t="s">
        <v>9468</v>
      </c>
      <c r="AQ9" t="s">
        <v>9469</v>
      </c>
      <c r="AR9" t="s">
        <v>9470</v>
      </c>
      <c r="AS9" t="s">
        <v>9471</v>
      </c>
      <c r="AT9" t="s">
        <v>9472</v>
      </c>
      <c r="AU9" t="s">
        <v>9473</v>
      </c>
      <c r="AV9" t="s">
        <v>9474</v>
      </c>
      <c r="AW9" t="s">
        <v>9475</v>
      </c>
      <c r="AX9" t="s">
        <v>9476</v>
      </c>
      <c r="AY9" t="s">
        <v>9477</v>
      </c>
      <c r="AZ9" t="s">
        <v>9478</v>
      </c>
      <c r="BA9" t="s">
        <v>9479</v>
      </c>
      <c r="BB9" t="s">
        <v>9480</v>
      </c>
      <c r="BC9" t="s">
        <v>9481</v>
      </c>
      <c r="BD9" t="s">
        <v>9482</v>
      </c>
      <c r="BE9" t="s">
        <v>9483</v>
      </c>
      <c r="BF9" t="s">
        <v>9484</v>
      </c>
      <c r="BG9" t="s">
        <v>9485</v>
      </c>
      <c r="BH9" t="s">
        <v>9486</v>
      </c>
      <c r="BI9" t="s">
        <v>9487</v>
      </c>
      <c r="BJ9" t="s">
        <v>9488</v>
      </c>
      <c r="BK9" t="s">
        <v>9489</v>
      </c>
      <c r="BL9" t="s">
        <v>9490</v>
      </c>
      <c r="BM9" t="s">
        <v>9491</v>
      </c>
      <c r="BN9" t="s">
        <v>9492</v>
      </c>
    </row>
    <row r="10" spans="2:66" x14ac:dyDescent="0.25">
      <c r="C10" t="s">
        <v>9354</v>
      </c>
      <c r="D10" t="s">
        <v>9493</v>
      </c>
      <c r="E10" t="s">
        <v>9494</v>
      </c>
      <c r="F10" t="s">
        <v>9495</v>
      </c>
      <c r="G10" t="s">
        <v>9496</v>
      </c>
      <c r="H10" t="s">
        <v>9497</v>
      </c>
      <c r="I10" t="s">
        <v>9498</v>
      </c>
      <c r="J10" t="s">
        <v>9499</v>
      </c>
      <c r="K10" t="s">
        <v>9500</v>
      </c>
      <c r="L10" t="s">
        <v>9501</v>
      </c>
      <c r="M10" t="s">
        <v>9502</v>
      </c>
      <c r="N10" t="s">
        <v>9503</v>
      </c>
      <c r="O10" t="s">
        <v>9504</v>
      </c>
      <c r="P10" t="s">
        <v>9505</v>
      </c>
      <c r="Q10" t="s">
        <v>9506</v>
      </c>
      <c r="R10" t="s">
        <v>9507</v>
      </c>
      <c r="S10" t="s">
        <v>9508</v>
      </c>
      <c r="T10" t="s">
        <v>9509</v>
      </c>
      <c r="U10" t="s">
        <v>9510</v>
      </c>
      <c r="V10" t="s">
        <v>9511</v>
      </c>
      <c r="W10" t="s">
        <v>9512</v>
      </c>
      <c r="X10" t="s">
        <v>9513</v>
      </c>
      <c r="Y10" t="s">
        <v>9514</v>
      </c>
      <c r="Z10" t="s">
        <v>9515</v>
      </c>
      <c r="AA10" t="s">
        <v>9516</v>
      </c>
      <c r="AB10" t="s">
        <v>9517</v>
      </c>
      <c r="AC10" t="s">
        <v>9518</v>
      </c>
      <c r="AD10" t="s">
        <v>9519</v>
      </c>
      <c r="AE10" t="s">
        <v>9520</v>
      </c>
      <c r="AF10" t="s">
        <v>9521</v>
      </c>
      <c r="AG10" t="s">
        <v>9522</v>
      </c>
      <c r="AH10" t="s">
        <v>9523</v>
      </c>
      <c r="AI10" t="s">
        <v>9524</v>
      </c>
      <c r="AJ10" t="s">
        <v>9525</v>
      </c>
      <c r="AK10" t="s">
        <v>9526</v>
      </c>
      <c r="AL10" t="s">
        <v>9527</v>
      </c>
      <c r="AM10" t="s">
        <v>9528</v>
      </c>
      <c r="AN10" t="s">
        <v>9529</v>
      </c>
      <c r="AO10" t="s">
        <v>9530</v>
      </c>
      <c r="AP10" t="s">
        <v>9531</v>
      </c>
      <c r="AQ10" t="s">
        <v>9532</v>
      </c>
      <c r="AR10" t="s">
        <v>9533</v>
      </c>
      <c r="AS10" t="s">
        <v>9534</v>
      </c>
      <c r="AT10" t="s">
        <v>9535</v>
      </c>
      <c r="AU10" t="s">
        <v>9536</v>
      </c>
      <c r="AV10" t="s">
        <v>9537</v>
      </c>
      <c r="AW10" t="s">
        <v>9538</v>
      </c>
      <c r="AX10" t="s">
        <v>9539</v>
      </c>
      <c r="AY10" t="s">
        <v>9540</v>
      </c>
      <c r="AZ10" t="s">
        <v>9541</v>
      </c>
      <c r="BA10" t="s">
        <v>9542</v>
      </c>
      <c r="BB10" t="s">
        <v>9543</v>
      </c>
      <c r="BC10" t="s">
        <v>9544</v>
      </c>
      <c r="BD10" t="s">
        <v>9545</v>
      </c>
      <c r="BE10" t="s">
        <v>9546</v>
      </c>
      <c r="BF10" t="s">
        <v>9547</v>
      </c>
      <c r="BG10" t="s">
        <v>9548</v>
      </c>
      <c r="BH10" t="s">
        <v>9549</v>
      </c>
      <c r="BI10" t="s">
        <v>9550</v>
      </c>
      <c r="BJ10" t="s">
        <v>9551</v>
      </c>
      <c r="BK10" t="s">
        <v>9552</v>
      </c>
      <c r="BL10" t="s">
        <v>9553</v>
      </c>
      <c r="BM10" t="s">
        <v>9554</v>
      </c>
      <c r="BN10" t="s">
        <v>9555</v>
      </c>
    </row>
    <row r="11" spans="2:66" x14ac:dyDescent="0.25">
      <c r="C11" t="s">
        <v>9391</v>
      </c>
      <c r="D11" t="s">
        <v>9556</v>
      </c>
      <c r="E11" t="s">
        <v>9557</v>
      </c>
      <c r="F11" t="s">
        <v>9558</v>
      </c>
      <c r="G11" t="s">
        <v>9559</v>
      </c>
      <c r="H11" t="s">
        <v>9560</v>
      </c>
      <c r="I11" t="s">
        <v>9561</v>
      </c>
      <c r="J11" t="s">
        <v>9562</v>
      </c>
      <c r="K11" t="s">
        <v>9563</v>
      </c>
      <c r="L11" t="s">
        <v>9564</v>
      </c>
      <c r="M11" t="s">
        <v>9565</v>
      </c>
      <c r="N11" t="s">
        <v>9566</v>
      </c>
      <c r="O11" t="s">
        <v>9567</v>
      </c>
      <c r="P11" t="s">
        <v>9568</v>
      </c>
      <c r="Q11" t="s">
        <v>9569</v>
      </c>
      <c r="R11" t="s">
        <v>9570</v>
      </c>
      <c r="S11" t="s">
        <v>9571</v>
      </c>
      <c r="T11" t="s">
        <v>9572</v>
      </c>
      <c r="U11" t="s">
        <v>9573</v>
      </c>
      <c r="V11" t="s">
        <v>9574</v>
      </c>
      <c r="W11" t="s">
        <v>9575</v>
      </c>
      <c r="X11" t="s">
        <v>9576</v>
      </c>
      <c r="Y11" t="s">
        <v>9577</v>
      </c>
      <c r="Z11" t="s">
        <v>9578</v>
      </c>
      <c r="AA11" t="s">
        <v>9579</v>
      </c>
      <c r="AB11" t="s">
        <v>9580</v>
      </c>
      <c r="AC11" t="s">
        <v>9581</v>
      </c>
      <c r="AD11" t="s">
        <v>9582</v>
      </c>
      <c r="AE11" t="s">
        <v>9583</v>
      </c>
      <c r="AF11" t="s">
        <v>9584</v>
      </c>
      <c r="AG11" t="s">
        <v>9585</v>
      </c>
      <c r="AH11" t="s">
        <v>9586</v>
      </c>
      <c r="AI11" t="s">
        <v>9587</v>
      </c>
      <c r="AJ11" t="s">
        <v>9588</v>
      </c>
      <c r="AK11" t="s">
        <v>9589</v>
      </c>
      <c r="AL11" t="s">
        <v>9590</v>
      </c>
      <c r="AM11" t="s">
        <v>9591</v>
      </c>
      <c r="AN11" t="s">
        <v>9592</v>
      </c>
      <c r="AO11" t="s">
        <v>9593</v>
      </c>
      <c r="AP11" t="s">
        <v>9594</v>
      </c>
      <c r="AQ11" t="s">
        <v>9595</v>
      </c>
      <c r="AR11" t="s">
        <v>9596</v>
      </c>
      <c r="AS11" t="s">
        <v>9597</v>
      </c>
      <c r="AT11" t="s">
        <v>9598</v>
      </c>
      <c r="AU11" t="s">
        <v>9599</v>
      </c>
      <c r="AV11" t="s">
        <v>9600</v>
      </c>
      <c r="AW11" t="s">
        <v>9601</v>
      </c>
      <c r="AX11" t="s">
        <v>9602</v>
      </c>
      <c r="AY11" t="s">
        <v>9603</v>
      </c>
      <c r="AZ11" t="s">
        <v>9604</v>
      </c>
      <c r="BA11" t="s">
        <v>9605</v>
      </c>
      <c r="BB11" t="s">
        <v>9606</v>
      </c>
      <c r="BC11" t="s">
        <v>9607</v>
      </c>
      <c r="BD11" t="s">
        <v>9608</v>
      </c>
      <c r="BE11" t="s">
        <v>9609</v>
      </c>
      <c r="BF11" t="s">
        <v>9610</v>
      </c>
      <c r="BG11" t="s">
        <v>9611</v>
      </c>
      <c r="BH11" t="s">
        <v>9612</v>
      </c>
      <c r="BI11" t="s">
        <v>9613</v>
      </c>
      <c r="BJ11" t="s">
        <v>9614</v>
      </c>
      <c r="BK11" t="s">
        <v>9615</v>
      </c>
      <c r="BL11" t="s">
        <v>9616</v>
      </c>
      <c r="BM11" t="s">
        <v>9617</v>
      </c>
      <c r="BN11" t="s">
        <v>9618</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BE21"/>
  <sheetViews>
    <sheetView workbookViewId="0"/>
  </sheetViews>
  <sheetFormatPr defaultColWidth="11.42578125" defaultRowHeight="15" x14ac:dyDescent="0.25"/>
  <sheetData>
    <row r="2" spans="2:57" x14ac:dyDescent="0.25">
      <c r="B2" t="s">
        <v>1</v>
      </c>
      <c r="C2" t="s">
        <v>32</v>
      </c>
    </row>
    <row r="3" spans="2:57" x14ac:dyDescent="0.25">
      <c r="B3" t="s">
        <v>2</v>
      </c>
      <c r="C3" t="s">
        <v>33</v>
      </c>
    </row>
    <row r="4" spans="2:57" x14ac:dyDescent="0.25">
      <c r="B4" t="s">
        <v>3</v>
      </c>
      <c r="C4" t="s">
        <v>18</v>
      </c>
    </row>
    <row r="5" spans="2:57" x14ac:dyDescent="0.25">
      <c r="B5" s="4" t="str">
        <f>HYPERLINK("[NZAu_Publiclaunch_20231116.xlsx]'TOC'!A1","(Click to return to TOC)")</f>
        <v>(Click to return to TOC)</v>
      </c>
    </row>
    <row r="7" spans="2:57" x14ac:dyDescent="0.25">
      <c r="D7" t="s">
        <v>152</v>
      </c>
      <c r="E7" t="s">
        <v>152</v>
      </c>
      <c r="F7" t="s">
        <v>152</v>
      </c>
      <c r="G7" t="s">
        <v>152</v>
      </c>
      <c r="H7" t="s">
        <v>152</v>
      </c>
      <c r="I7" t="s">
        <v>152</v>
      </c>
      <c r="J7" t="s">
        <v>152</v>
      </c>
      <c r="K7" t="s">
        <v>152</v>
      </c>
      <c r="L7" t="s">
        <v>152</v>
      </c>
      <c r="M7" t="s">
        <v>153</v>
      </c>
      <c r="N7" t="s">
        <v>153</v>
      </c>
      <c r="O7" t="s">
        <v>153</v>
      </c>
      <c r="P7" t="s">
        <v>153</v>
      </c>
      <c r="Q7" t="s">
        <v>153</v>
      </c>
      <c r="R7" t="s">
        <v>153</v>
      </c>
      <c r="S7" t="s">
        <v>153</v>
      </c>
      <c r="T7" t="s">
        <v>153</v>
      </c>
      <c r="U7" t="s">
        <v>153</v>
      </c>
      <c r="V7" t="s">
        <v>154</v>
      </c>
      <c r="W7" t="s">
        <v>154</v>
      </c>
      <c r="X7" t="s">
        <v>154</v>
      </c>
      <c r="Y7" t="s">
        <v>154</v>
      </c>
      <c r="Z7" t="s">
        <v>154</v>
      </c>
      <c r="AA7" t="s">
        <v>154</v>
      </c>
      <c r="AB7" t="s">
        <v>154</v>
      </c>
      <c r="AC7" t="s">
        <v>154</v>
      </c>
      <c r="AD7" t="s">
        <v>154</v>
      </c>
      <c r="AE7" t="s">
        <v>155</v>
      </c>
      <c r="AF7" t="s">
        <v>155</v>
      </c>
      <c r="AG7" t="s">
        <v>155</v>
      </c>
      <c r="AH7" t="s">
        <v>155</v>
      </c>
      <c r="AI7" t="s">
        <v>155</v>
      </c>
      <c r="AJ7" t="s">
        <v>155</v>
      </c>
      <c r="AK7" t="s">
        <v>155</v>
      </c>
      <c r="AL7" t="s">
        <v>155</v>
      </c>
      <c r="AM7" t="s">
        <v>155</v>
      </c>
      <c r="AN7" t="s">
        <v>156</v>
      </c>
      <c r="AO7" t="s">
        <v>156</v>
      </c>
      <c r="AP7" t="s">
        <v>156</v>
      </c>
      <c r="AQ7" t="s">
        <v>156</v>
      </c>
      <c r="AR7" t="s">
        <v>156</v>
      </c>
      <c r="AS7" t="s">
        <v>156</v>
      </c>
      <c r="AT7" t="s">
        <v>156</v>
      </c>
      <c r="AU7" t="s">
        <v>156</v>
      </c>
      <c r="AV7" t="s">
        <v>156</v>
      </c>
      <c r="AW7" t="s">
        <v>157</v>
      </c>
      <c r="AX7" t="s">
        <v>157</v>
      </c>
      <c r="AY7" t="s">
        <v>157</v>
      </c>
      <c r="AZ7" t="s">
        <v>157</v>
      </c>
      <c r="BA7" t="s">
        <v>157</v>
      </c>
      <c r="BB7" t="s">
        <v>157</v>
      </c>
      <c r="BC7" t="s">
        <v>157</v>
      </c>
      <c r="BD7" t="s">
        <v>157</v>
      </c>
      <c r="BE7" t="s">
        <v>157</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9619</v>
      </c>
      <c r="C9" t="s">
        <v>790</v>
      </c>
      <c r="D9" t="s">
        <v>568</v>
      </c>
      <c r="E9" t="s">
        <v>568</v>
      </c>
      <c r="F9" t="s">
        <v>9620</v>
      </c>
      <c r="G9" t="s">
        <v>9621</v>
      </c>
      <c r="H9" t="s">
        <v>9622</v>
      </c>
      <c r="I9" t="s">
        <v>9623</v>
      </c>
      <c r="J9" t="s">
        <v>9624</v>
      </c>
      <c r="K9" t="s">
        <v>9625</v>
      </c>
      <c r="L9" t="s">
        <v>9626</v>
      </c>
      <c r="M9" t="s">
        <v>568</v>
      </c>
      <c r="N9" t="s">
        <v>568</v>
      </c>
      <c r="O9" t="s">
        <v>9627</v>
      </c>
      <c r="P9" t="s">
        <v>9628</v>
      </c>
      <c r="Q9" t="s">
        <v>9629</v>
      </c>
      <c r="R9" t="s">
        <v>9630</v>
      </c>
      <c r="S9" t="s">
        <v>9631</v>
      </c>
      <c r="T9" t="s">
        <v>9632</v>
      </c>
      <c r="U9" t="s">
        <v>9633</v>
      </c>
      <c r="V9" t="s">
        <v>568</v>
      </c>
      <c r="W9" t="s">
        <v>568</v>
      </c>
      <c r="X9" t="s">
        <v>9627</v>
      </c>
      <c r="Y9" t="s">
        <v>9634</v>
      </c>
      <c r="Z9" t="s">
        <v>9635</v>
      </c>
      <c r="AA9" t="s">
        <v>9636</v>
      </c>
      <c r="AB9" t="s">
        <v>9637</v>
      </c>
      <c r="AC9" t="s">
        <v>9638</v>
      </c>
      <c r="AD9" t="s">
        <v>9639</v>
      </c>
      <c r="AE9" t="s">
        <v>568</v>
      </c>
      <c r="AF9" t="s">
        <v>568</v>
      </c>
      <c r="AG9" t="s">
        <v>9640</v>
      </c>
      <c r="AH9" t="s">
        <v>9641</v>
      </c>
      <c r="AI9" t="s">
        <v>9638</v>
      </c>
      <c r="AJ9" t="s">
        <v>9642</v>
      </c>
      <c r="AK9" t="s">
        <v>9643</v>
      </c>
      <c r="AL9" t="s">
        <v>9644</v>
      </c>
      <c r="AM9" t="s">
        <v>9645</v>
      </c>
      <c r="AN9" t="s">
        <v>568</v>
      </c>
      <c r="AO9" t="s">
        <v>568</v>
      </c>
      <c r="AP9" t="s">
        <v>9646</v>
      </c>
      <c r="AQ9" t="s">
        <v>9628</v>
      </c>
      <c r="AR9" t="s">
        <v>9647</v>
      </c>
      <c r="AS9" t="s">
        <v>9648</v>
      </c>
      <c r="AT9" t="s">
        <v>9639</v>
      </c>
      <c r="AU9" t="s">
        <v>9649</v>
      </c>
      <c r="AV9" t="s">
        <v>9649</v>
      </c>
      <c r="AW9" t="s">
        <v>568</v>
      </c>
      <c r="AX9" t="s">
        <v>568</v>
      </c>
      <c r="AY9" t="s">
        <v>9650</v>
      </c>
      <c r="AZ9" t="s">
        <v>9651</v>
      </c>
      <c r="BA9" t="s">
        <v>9652</v>
      </c>
      <c r="BB9" t="s">
        <v>9653</v>
      </c>
      <c r="BC9" t="s">
        <v>9654</v>
      </c>
      <c r="BD9" t="s">
        <v>9655</v>
      </c>
      <c r="BE9" t="s">
        <v>9656</v>
      </c>
    </row>
    <row r="10" spans="2:57" x14ac:dyDescent="0.25">
      <c r="B10" t="s">
        <v>9619</v>
      </c>
      <c r="C10" t="s">
        <v>833</v>
      </c>
      <c r="D10" t="s">
        <v>9657</v>
      </c>
      <c r="E10" t="s">
        <v>9623</v>
      </c>
      <c r="F10" t="s">
        <v>9623</v>
      </c>
      <c r="G10" t="s">
        <v>9658</v>
      </c>
      <c r="H10" t="s">
        <v>9659</v>
      </c>
      <c r="I10" t="s">
        <v>9660</v>
      </c>
      <c r="J10" t="s">
        <v>9661</v>
      </c>
      <c r="K10" t="s">
        <v>9662</v>
      </c>
      <c r="L10" t="s">
        <v>9663</v>
      </c>
      <c r="M10" t="s">
        <v>9657</v>
      </c>
      <c r="N10" t="s">
        <v>9664</v>
      </c>
      <c r="O10" t="s">
        <v>9665</v>
      </c>
      <c r="P10" t="s">
        <v>9666</v>
      </c>
      <c r="Q10" t="s">
        <v>9667</v>
      </c>
      <c r="R10" t="s">
        <v>9668</v>
      </c>
      <c r="S10" t="s">
        <v>9669</v>
      </c>
      <c r="T10" t="s">
        <v>9670</v>
      </c>
      <c r="U10" t="s">
        <v>9671</v>
      </c>
      <c r="V10" t="s">
        <v>9657</v>
      </c>
      <c r="W10" t="s">
        <v>9664</v>
      </c>
      <c r="X10" t="s">
        <v>9672</v>
      </c>
      <c r="Y10" t="s">
        <v>9673</v>
      </c>
      <c r="Z10" t="s">
        <v>9674</v>
      </c>
      <c r="AA10" t="s">
        <v>9675</v>
      </c>
      <c r="AB10" t="s">
        <v>9673</v>
      </c>
      <c r="AC10" t="s">
        <v>9676</v>
      </c>
      <c r="AD10" t="s">
        <v>9677</v>
      </c>
      <c r="AE10" t="s">
        <v>9657</v>
      </c>
      <c r="AF10" t="s">
        <v>9678</v>
      </c>
      <c r="AG10" t="s">
        <v>9679</v>
      </c>
      <c r="AH10" t="s">
        <v>9680</v>
      </c>
      <c r="AI10" t="s">
        <v>9681</v>
      </c>
      <c r="AJ10" t="s">
        <v>9682</v>
      </c>
      <c r="AK10" t="s">
        <v>9683</v>
      </c>
      <c r="AL10" t="s">
        <v>9684</v>
      </c>
      <c r="AM10" t="s">
        <v>9685</v>
      </c>
      <c r="AN10" t="s">
        <v>9657</v>
      </c>
      <c r="AO10" t="s">
        <v>9686</v>
      </c>
      <c r="AP10" t="s">
        <v>9687</v>
      </c>
      <c r="AQ10" t="s">
        <v>9667</v>
      </c>
      <c r="AR10" t="s">
        <v>9688</v>
      </c>
      <c r="AS10" t="s">
        <v>9689</v>
      </c>
      <c r="AT10" t="s">
        <v>9690</v>
      </c>
      <c r="AU10" t="s">
        <v>9691</v>
      </c>
      <c r="AV10" t="s">
        <v>9692</v>
      </c>
      <c r="AW10" t="s">
        <v>9657</v>
      </c>
      <c r="AX10" t="s">
        <v>9664</v>
      </c>
      <c r="AY10" t="s">
        <v>9693</v>
      </c>
      <c r="AZ10" t="s">
        <v>9694</v>
      </c>
      <c r="BA10" t="s">
        <v>9695</v>
      </c>
      <c r="BB10" t="s">
        <v>9696</v>
      </c>
      <c r="BC10" t="s">
        <v>9697</v>
      </c>
      <c r="BD10" t="s">
        <v>9698</v>
      </c>
      <c r="BE10" t="s">
        <v>9699</v>
      </c>
    </row>
    <row r="11" spans="2:57" x14ac:dyDescent="0.25">
      <c r="B11" t="s">
        <v>9619</v>
      </c>
      <c r="C11" t="s">
        <v>680</v>
      </c>
      <c r="D11" t="s">
        <v>9700</v>
      </c>
      <c r="E11" t="s">
        <v>9659</v>
      </c>
      <c r="F11" t="s">
        <v>9701</v>
      </c>
      <c r="G11" t="s">
        <v>9702</v>
      </c>
      <c r="H11" t="s">
        <v>9703</v>
      </c>
      <c r="I11" t="s">
        <v>9704</v>
      </c>
      <c r="J11" t="s">
        <v>9705</v>
      </c>
      <c r="K11" t="s">
        <v>9706</v>
      </c>
      <c r="L11" t="s">
        <v>9687</v>
      </c>
      <c r="M11" t="s">
        <v>9700</v>
      </c>
      <c r="N11" t="s">
        <v>9658</v>
      </c>
      <c r="O11" t="s">
        <v>9659</v>
      </c>
      <c r="P11" t="s">
        <v>9664</v>
      </c>
      <c r="Q11" t="s">
        <v>9707</v>
      </c>
      <c r="R11" t="s">
        <v>9641</v>
      </c>
      <c r="S11" t="s">
        <v>9708</v>
      </c>
      <c r="T11" t="s">
        <v>9709</v>
      </c>
      <c r="U11" t="s">
        <v>9710</v>
      </c>
      <c r="V11" t="s">
        <v>9700</v>
      </c>
      <c r="W11" t="s">
        <v>9711</v>
      </c>
      <c r="X11" t="s">
        <v>9659</v>
      </c>
      <c r="Y11" t="s">
        <v>9712</v>
      </c>
      <c r="Z11" t="s">
        <v>9713</v>
      </c>
      <c r="AA11" t="s">
        <v>9714</v>
      </c>
      <c r="AB11" t="s">
        <v>9634</v>
      </c>
      <c r="AC11" t="s">
        <v>9715</v>
      </c>
      <c r="AD11" t="s">
        <v>9716</v>
      </c>
      <c r="AE11" t="s">
        <v>9700</v>
      </c>
      <c r="AF11" t="s">
        <v>9659</v>
      </c>
      <c r="AG11" t="s">
        <v>9717</v>
      </c>
      <c r="AH11" t="s">
        <v>9712</v>
      </c>
      <c r="AI11" t="s">
        <v>9713</v>
      </c>
      <c r="AJ11" t="s">
        <v>9641</v>
      </c>
      <c r="AK11" t="s">
        <v>9705</v>
      </c>
      <c r="AL11" t="s">
        <v>9715</v>
      </c>
      <c r="AM11" t="s">
        <v>9716</v>
      </c>
      <c r="AN11" t="s">
        <v>9700</v>
      </c>
      <c r="AO11" t="s">
        <v>9711</v>
      </c>
      <c r="AP11" t="s">
        <v>9711</v>
      </c>
      <c r="AQ11" t="s">
        <v>9664</v>
      </c>
      <c r="AR11" t="s">
        <v>9707</v>
      </c>
      <c r="AS11" t="s">
        <v>9714</v>
      </c>
      <c r="AT11" t="s">
        <v>9708</v>
      </c>
      <c r="AU11" t="s">
        <v>9706</v>
      </c>
      <c r="AV11" t="s">
        <v>9710</v>
      </c>
      <c r="AW11" t="s">
        <v>9700</v>
      </c>
      <c r="AX11" t="s">
        <v>9658</v>
      </c>
      <c r="AY11" t="s">
        <v>9718</v>
      </c>
      <c r="AZ11" t="s">
        <v>9661</v>
      </c>
      <c r="BA11" t="s">
        <v>9719</v>
      </c>
      <c r="BB11" t="s">
        <v>9714</v>
      </c>
      <c r="BC11" t="s">
        <v>9708</v>
      </c>
      <c r="BD11" t="s">
        <v>9709</v>
      </c>
      <c r="BE11" t="s">
        <v>9687</v>
      </c>
    </row>
    <row r="12" spans="2:57" x14ac:dyDescent="0.25">
      <c r="B12" t="s">
        <v>9619</v>
      </c>
      <c r="C12" t="s">
        <v>735</v>
      </c>
      <c r="D12" t="s">
        <v>9720</v>
      </c>
      <c r="E12" t="s">
        <v>9640</v>
      </c>
      <c r="F12" t="s">
        <v>9640</v>
      </c>
      <c r="G12" t="s">
        <v>9640</v>
      </c>
      <c r="H12" t="s">
        <v>9721</v>
      </c>
      <c r="I12" t="s">
        <v>9722</v>
      </c>
      <c r="J12" t="s">
        <v>9723</v>
      </c>
      <c r="K12" t="s">
        <v>9724</v>
      </c>
      <c r="L12" t="s">
        <v>9660</v>
      </c>
      <c r="M12" t="s">
        <v>9720</v>
      </c>
      <c r="N12" t="s">
        <v>9725</v>
      </c>
      <c r="O12" t="s">
        <v>9715</v>
      </c>
      <c r="P12" t="s">
        <v>9726</v>
      </c>
      <c r="Q12" t="s">
        <v>9652</v>
      </c>
      <c r="R12" t="s">
        <v>9727</v>
      </c>
      <c r="S12" t="s">
        <v>9728</v>
      </c>
      <c r="T12" t="s">
        <v>9729</v>
      </c>
      <c r="U12" t="s">
        <v>9730</v>
      </c>
      <c r="V12" t="s">
        <v>9720</v>
      </c>
      <c r="W12" t="s">
        <v>9707</v>
      </c>
      <c r="X12" t="s">
        <v>9731</v>
      </c>
      <c r="Y12" t="s">
        <v>9732</v>
      </c>
      <c r="Z12" t="s">
        <v>9733</v>
      </c>
      <c r="AA12" t="s">
        <v>9734</v>
      </c>
      <c r="AB12" t="s">
        <v>9735</v>
      </c>
      <c r="AC12" t="s">
        <v>9736</v>
      </c>
      <c r="AD12" t="s">
        <v>9737</v>
      </c>
      <c r="AE12" t="s">
        <v>9720</v>
      </c>
      <c r="AF12" t="s">
        <v>9725</v>
      </c>
      <c r="AG12" t="s">
        <v>9738</v>
      </c>
      <c r="AH12" t="s">
        <v>9647</v>
      </c>
      <c r="AI12" t="s">
        <v>9739</v>
      </c>
      <c r="AJ12" t="s">
        <v>9740</v>
      </c>
      <c r="AK12" t="s">
        <v>9741</v>
      </c>
      <c r="AL12" t="s">
        <v>9649</v>
      </c>
      <c r="AM12" t="s">
        <v>9742</v>
      </c>
      <c r="AN12" t="s">
        <v>9720</v>
      </c>
      <c r="AO12" t="s">
        <v>9662</v>
      </c>
      <c r="AP12" t="s">
        <v>9743</v>
      </c>
      <c r="AQ12" t="s">
        <v>9744</v>
      </c>
      <c r="AR12" t="s">
        <v>9745</v>
      </c>
      <c r="AS12" t="s">
        <v>9746</v>
      </c>
      <c r="AT12" t="s">
        <v>9747</v>
      </c>
      <c r="AU12" t="s">
        <v>9748</v>
      </c>
      <c r="AV12" t="s">
        <v>9749</v>
      </c>
      <c r="AW12" t="s">
        <v>9720</v>
      </c>
      <c r="AX12" t="s">
        <v>9750</v>
      </c>
      <c r="AY12" t="s">
        <v>9708</v>
      </c>
      <c r="AZ12" t="s">
        <v>9751</v>
      </c>
      <c r="BA12" t="s">
        <v>9752</v>
      </c>
      <c r="BB12" t="s">
        <v>9753</v>
      </c>
      <c r="BC12" t="s">
        <v>9754</v>
      </c>
      <c r="BD12" t="s">
        <v>9755</v>
      </c>
      <c r="BE12" t="s">
        <v>9756</v>
      </c>
    </row>
    <row r="13" spans="2:57" x14ac:dyDescent="0.25">
      <c r="B13" t="s">
        <v>9757</v>
      </c>
      <c r="C13" t="s">
        <v>9758</v>
      </c>
      <c r="D13" t="s">
        <v>9627</v>
      </c>
      <c r="E13" t="s">
        <v>9622</v>
      </c>
      <c r="F13" t="s">
        <v>9646</v>
      </c>
      <c r="G13" t="s">
        <v>9622</v>
      </c>
      <c r="H13" t="s">
        <v>9759</v>
      </c>
      <c r="I13" t="s">
        <v>9760</v>
      </c>
      <c r="J13" t="s">
        <v>9761</v>
      </c>
      <c r="K13" t="s">
        <v>9761</v>
      </c>
      <c r="L13" t="s">
        <v>9761</v>
      </c>
      <c r="M13" t="s">
        <v>9646</v>
      </c>
      <c r="N13" t="s">
        <v>2088</v>
      </c>
      <c r="O13" t="s">
        <v>2088</v>
      </c>
      <c r="P13" t="s">
        <v>9620</v>
      </c>
      <c r="Q13" t="s">
        <v>9620</v>
      </c>
      <c r="R13" t="s">
        <v>2088</v>
      </c>
      <c r="S13" t="s">
        <v>2088</v>
      </c>
      <c r="T13" t="s">
        <v>2088</v>
      </c>
      <c r="U13" t="s">
        <v>2088</v>
      </c>
      <c r="V13" t="s">
        <v>9646</v>
      </c>
      <c r="W13" t="s">
        <v>9762</v>
      </c>
      <c r="X13" t="s">
        <v>9761</v>
      </c>
      <c r="Y13" t="s">
        <v>568</v>
      </c>
      <c r="Z13" t="s">
        <v>9620</v>
      </c>
      <c r="AA13" t="s">
        <v>2088</v>
      </c>
      <c r="AB13" t="s">
        <v>568</v>
      </c>
      <c r="AC13" t="s">
        <v>568</v>
      </c>
      <c r="AD13" t="s">
        <v>568</v>
      </c>
      <c r="AE13" t="s">
        <v>9646</v>
      </c>
      <c r="AF13" t="s">
        <v>9620</v>
      </c>
      <c r="AG13" t="s">
        <v>9620</v>
      </c>
      <c r="AH13" t="s">
        <v>568</v>
      </c>
      <c r="AI13" t="s">
        <v>9620</v>
      </c>
      <c r="AJ13" t="s">
        <v>2088</v>
      </c>
      <c r="AK13" t="s">
        <v>2088</v>
      </c>
      <c r="AL13" t="s">
        <v>2088</v>
      </c>
      <c r="AM13" t="s">
        <v>2088</v>
      </c>
      <c r="AN13" t="s">
        <v>9646</v>
      </c>
      <c r="AO13" t="s">
        <v>9763</v>
      </c>
      <c r="AP13" t="s">
        <v>2088</v>
      </c>
      <c r="AQ13" t="s">
        <v>9620</v>
      </c>
      <c r="AR13" t="s">
        <v>568</v>
      </c>
      <c r="AS13" t="s">
        <v>9620</v>
      </c>
      <c r="AT13" t="s">
        <v>568</v>
      </c>
      <c r="AU13" t="s">
        <v>9620</v>
      </c>
      <c r="AV13" t="s">
        <v>9620</v>
      </c>
      <c r="AW13" t="s">
        <v>9646</v>
      </c>
      <c r="AX13" t="s">
        <v>2088</v>
      </c>
      <c r="AY13" t="s">
        <v>9620</v>
      </c>
      <c r="AZ13" t="s">
        <v>9620</v>
      </c>
      <c r="BA13" t="s">
        <v>9620</v>
      </c>
      <c r="BB13" t="s">
        <v>9620</v>
      </c>
      <c r="BC13" t="s">
        <v>9620</v>
      </c>
      <c r="BD13" t="s">
        <v>2088</v>
      </c>
      <c r="BE13" t="s">
        <v>2088</v>
      </c>
    </row>
    <row r="14" spans="2:57" x14ac:dyDescent="0.25">
      <c r="B14" t="s">
        <v>9757</v>
      </c>
      <c r="C14" t="s">
        <v>9764</v>
      </c>
      <c r="D14" t="s">
        <v>568</v>
      </c>
      <c r="E14" t="s">
        <v>568</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9622</v>
      </c>
      <c r="AH14" t="s">
        <v>9660</v>
      </c>
      <c r="AI14" t="s">
        <v>9765</v>
      </c>
      <c r="AJ14" t="s">
        <v>9622</v>
      </c>
      <c r="AK14" t="s">
        <v>9760</v>
      </c>
      <c r="AL14" t="s">
        <v>9760</v>
      </c>
      <c r="AM14" t="s">
        <v>9720</v>
      </c>
      <c r="AN14" t="s">
        <v>568</v>
      </c>
      <c r="AO14" t="s">
        <v>568</v>
      </c>
      <c r="AP14" t="s">
        <v>568</v>
      </c>
      <c r="AQ14" t="s">
        <v>568</v>
      </c>
      <c r="AR14" t="s">
        <v>568</v>
      </c>
      <c r="AS14" t="s">
        <v>568</v>
      </c>
      <c r="AT14" t="s">
        <v>568</v>
      </c>
      <c r="AU14" t="s">
        <v>568</v>
      </c>
      <c r="AV14" t="s">
        <v>568</v>
      </c>
      <c r="AW14" t="s">
        <v>568</v>
      </c>
      <c r="AX14" t="s">
        <v>568</v>
      </c>
      <c r="AY14" t="s">
        <v>568</v>
      </c>
      <c r="AZ14" t="s">
        <v>568</v>
      </c>
      <c r="BA14" t="s">
        <v>568</v>
      </c>
      <c r="BB14" t="s">
        <v>568</v>
      </c>
      <c r="BC14" t="s">
        <v>568</v>
      </c>
      <c r="BD14" t="s">
        <v>568</v>
      </c>
      <c r="BE14" t="s">
        <v>568</v>
      </c>
    </row>
    <row r="15" spans="2:57" x14ac:dyDescent="0.25">
      <c r="B15" t="s">
        <v>9757</v>
      </c>
      <c r="C15" t="s">
        <v>9766</v>
      </c>
      <c r="D15" t="s">
        <v>9759</v>
      </c>
      <c r="E15" t="s">
        <v>9650</v>
      </c>
      <c r="F15" t="s">
        <v>9627</v>
      </c>
      <c r="G15" t="s">
        <v>9767</v>
      </c>
      <c r="H15" t="s">
        <v>9718</v>
      </c>
      <c r="I15" t="s">
        <v>9768</v>
      </c>
      <c r="J15" t="s">
        <v>9769</v>
      </c>
      <c r="K15" t="s">
        <v>9770</v>
      </c>
      <c r="L15" t="s">
        <v>9770</v>
      </c>
      <c r="M15" t="s">
        <v>9759</v>
      </c>
      <c r="N15" t="s">
        <v>9770</v>
      </c>
      <c r="O15" t="s">
        <v>9657</v>
      </c>
      <c r="P15" t="s">
        <v>9720</v>
      </c>
      <c r="Q15" t="s">
        <v>9771</v>
      </c>
      <c r="R15" t="s">
        <v>9621</v>
      </c>
      <c r="S15" t="s">
        <v>9761</v>
      </c>
      <c r="T15" t="s">
        <v>9761</v>
      </c>
      <c r="U15" t="s">
        <v>9621</v>
      </c>
      <c r="V15" t="s">
        <v>9759</v>
      </c>
      <c r="W15" t="s">
        <v>9623</v>
      </c>
      <c r="X15" t="s">
        <v>9772</v>
      </c>
      <c r="Y15" t="s">
        <v>9620</v>
      </c>
      <c r="Z15" t="s">
        <v>9621</v>
      </c>
      <c r="AA15" t="s">
        <v>2088</v>
      </c>
      <c r="AB15" t="s">
        <v>568</v>
      </c>
      <c r="AC15" t="s">
        <v>568</v>
      </c>
      <c r="AD15" t="s">
        <v>568</v>
      </c>
      <c r="AE15" t="s">
        <v>9759</v>
      </c>
      <c r="AF15" t="s">
        <v>9725</v>
      </c>
      <c r="AG15" t="s">
        <v>9773</v>
      </c>
      <c r="AH15" t="s">
        <v>9657</v>
      </c>
      <c r="AI15" t="s">
        <v>9774</v>
      </c>
      <c r="AJ15" t="s">
        <v>9720</v>
      </c>
      <c r="AK15" t="s">
        <v>9762</v>
      </c>
      <c r="AL15" t="s">
        <v>9763</v>
      </c>
      <c r="AM15" t="s">
        <v>9762</v>
      </c>
      <c r="AN15" t="s">
        <v>9759</v>
      </c>
      <c r="AO15" t="s">
        <v>9775</v>
      </c>
      <c r="AP15" t="s">
        <v>9627</v>
      </c>
      <c r="AQ15" t="s">
        <v>9761</v>
      </c>
      <c r="AR15" t="s">
        <v>9761</v>
      </c>
      <c r="AS15" t="s">
        <v>2088</v>
      </c>
      <c r="AT15" t="s">
        <v>9620</v>
      </c>
      <c r="AU15" t="s">
        <v>9620</v>
      </c>
      <c r="AV15" t="s">
        <v>9620</v>
      </c>
      <c r="AW15" t="s">
        <v>9759</v>
      </c>
      <c r="AX15" t="s">
        <v>9660</v>
      </c>
      <c r="AY15" t="s">
        <v>9776</v>
      </c>
      <c r="AZ15" t="s">
        <v>9721</v>
      </c>
      <c r="BA15" t="s">
        <v>9650</v>
      </c>
      <c r="BB15" t="s">
        <v>9763</v>
      </c>
      <c r="BC15" t="s">
        <v>9621</v>
      </c>
      <c r="BD15" t="s">
        <v>9621</v>
      </c>
      <c r="BE15" t="s">
        <v>9762</v>
      </c>
    </row>
    <row r="16" spans="2:57" x14ac:dyDescent="0.25">
      <c r="B16" t="s">
        <v>9757</v>
      </c>
      <c r="C16" t="s">
        <v>9777</v>
      </c>
      <c r="D16" t="s">
        <v>9620</v>
      </c>
      <c r="E16" t="s">
        <v>9620</v>
      </c>
      <c r="F16" t="s">
        <v>9620</v>
      </c>
      <c r="G16" t="s">
        <v>9620</v>
      </c>
      <c r="H16" t="s">
        <v>9620</v>
      </c>
      <c r="I16" t="s">
        <v>568</v>
      </c>
      <c r="J16" t="s">
        <v>568</v>
      </c>
      <c r="K16" t="s">
        <v>568</v>
      </c>
      <c r="L16" t="s">
        <v>568</v>
      </c>
      <c r="M16" t="s">
        <v>9620</v>
      </c>
      <c r="N16" t="s">
        <v>9620</v>
      </c>
      <c r="O16" t="s">
        <v>9620</v>
      </c>
      <c r="P16" t="s">
        <v>568</v>
      </c>
      <c r="Q16" t="s">
        <v>568</v>
      </c>
      <c r="R16" t="s">
        <v>568</v>
      </c>
      <c r="S16" t="s">
        <v>568</v>
      </c>
      <c r="T16" t="s">
        <v>568</v>
      </c>
      <c r="U16" t="s">
        <v>568</v>
      </c>
      <c r="V16" t="s">
        <v>9620</v>
      </c>
      <c r="W16" t="s">
        <v>9620</v>
      </c>
      <c r="X16" t="s">
        <v>9620</v>
      </c>
      <c r="Y16" t="s">
        <v>568</v>
      </c>
      <c r="Z16" t="s">
        <v>568</v>
      </c>
      <c r="AA16" t="s">
        <v>568</v>
      </c>
      <c r="AB16" t="s">
        <v>568</v>
      </c>
      <c r="AC16" t="s">
        <v>568</v>
      </c>
      <c r="AD16" t="s">
        <v>568</v>
      </c>
      <c r="AE16" t="s">
        <v>9620</v>
      </c>
      <c r="AF16" t="s">
        <v>9620</v>
      </c>
      <c r="AG16" t="s">
        <v>568</v>
      </c>
      <c r="AH16" t="s">
        <v>568</v>
      </c>
      <c r="AI16" t="s">
        <v>568</v>
      </c>
      <c r="AJ16" t="s">
        <v>568</v>
      </c>
      <c r="AK16" t="s">
        <v>568</v>
      </c>
      <c r="AL16" t="s">
        <v>568</v>
      </c>
      <c r="AM16" t="s">
        <v>568</v>
      </c>
      <c r="AN16" t="s">
        <v>9620</v>
      </c>
      <c r="AO16" t="s">
        <v>9620</v>
      </c>
      <c r="AP16" t="s">
        <v>568</v>
      </c>
      <c r="AQ16" t="s">
        <v>568</v>
      </c>
      <c r="AR16" t="s">
        <v>568</v>
      </c>
      <c r="AS16" t="s">
        <v>568</v>
      </c>
      <c r="AT16" t="s">
        <v>568</v>
      </c>
      <c r="AU16" t="s">
        <v>568</v>
      </c>
      <c r="AV16" t="s">
        <v>568</v>
      </c>
      <c r="AW16" t="s">
        <v>9620</v>
      </c>
      <c r="AX16" t="s">
        <v>9620</v>
      </c>
      <c r="AY16" t="s">
        <v>9620</v>
      </c>
      <c r="AZ16" t="s">
        <v>568</v>
      </c>
      <c r="BA16" t="s">
        <v>568</v>
      </c>
      <c r="BB16" t="s">
        <v>568</v>
      </c>
      <c r="BC16" t="s">
        <v>568</v>
      </c>
      <c r="BD16" t="s">
        <v>568</v>
      </c>
      <c r="BE16" t="s">
        <v>568</v>
      </c>
    </row>
    <row r="17" spans="2:57" x14ac:dyDescent="0.25">
      <c r="B17" t="s">
        <v>9757</v>
      </c>
      <c r="C17" t="s">
        <v>9778</v>
      </c>
      <c r="D17" t="s">
        <v>2088</v>
      </c>
      <c r="E17" t="s">
        <v>2088</v>
      </c>
      <c r="F17" t="s">
        <v>9620</v>
      </c>
      <c r="G17" t="s">
        <v>9620</v>
      </c>
      <c r="H17" t="s">
        <v>568</v>
      </c>
      <c r="I17" t="s">
        <v>568</v>
      </c>
      <c r="J17" t="s">
        <v>568</v>
      </c>
      <c r="K17" t="s">
        <v>568</v>
      </c>
      <c r="L17" t="s">
        <v>568</v>
      </c>
      <c r="M17" t="s">
        <v>2088</v>
      </c>
      <c r="N17" t="s">
        <v>9620</v>
      </c>
      <c r="O17" t="s">
        <v>9620</v>
      </c>
      <c r="P17" t="s">
        <v>568</v>
      </c>
      <c r="Q17" t="s">
        <v>568</v>
      </c>
      <c r="R17" t="s">
        <v>568</v>
      </c>
      <c r="S17" t="s">
        <v>568</v>
      </c>
      <c r="T17" t="s">
        <v>568</v>
      </c>
      <c r="U17" t="s">
        <v>568</v>
      </c>
      <c r="V17" t="s">
        <v>2088</v>
      </c>
      <c r="W17" t="s">
        <v>9620</v>
      </c>
      <c r="X17" t="s">
        <v>9620</v>
      </c>
      <c r="Y17" t="s">
        <v>568</v>
      </c>
      <c r="Z17" t="s">
        <v>568</v>
      </c>
      <c r="AA17" t="s">
        <v>568</v>
      </c>
      <c r="AB17" t="s">
        <v>568</v>
      </c>
      <c r="AC17" t="s">
        <v>568</v>
      </c>
      <c r="AD17" t="s">
        <v>568</v>
      </c>
      <c r="AE17" t="s">
        <v>2088</v>
      </c>
      <c r="AF17" t="s">
        <v>9620</v>
      </c>
      <c r="AG17" t="s">
        <v>9620</v>
      </c>
      <c r="AH17" t="s">
        <v>568</v>
      </c>
      <c r="AI17" t="s">
        <v>568</v>
      </c>
      <c r="AJ17" t="s">
        <v>568</v>
      </c>
      <c r="AK17" t="s">
        <v>568</v>
      </c>
      <c r="AL17" t="s">
        <v>568</v>
      </c>
      <c r="AM17" t="s">
        <v>568</v>
      </c>
      <c r="AN17" t="s">
        <v>2088</v>
      </c>
      <c r="AO17" t="s">
        <v>2088</v>
      </c>
      <c r="AP17" t="s">
        <v>9620</v>
      </c>
      <c r="AQ17" t="s">
        <v>568</v>
      </c>
      <c r="AR17" t="s">
        <v>568</v>
      </c>
      <c r="AS17" t="s">
        <v>568</v>
      </c>
      <c r="AT17" t="s">
        <v>568</v>
      </c>
      <c r="AU17" t="s">
        <v>568</v>
      </c>
      <c r="AV17" t="s">
        <v>568</v>
      </c>
      <c r="AW17" t="s">
        <v>2088</v>
      </c>
      <c r="AX17" t="s">
        <v>9620</v>
      </c>
      <c r="AY17" t="s">
        <v>9620</v>
      </c>
      <c r="AZ17" t="s">
        <v>568</v>
      </c>
      <c r="BA17" t="s">
        <v>568</v>
      </c>
      <c r="BB17" t="s">
        <v>568</v>
      </c>
      <c r="BC17" t="s">
        <v>568</v>
      </c>
      <c r="BD17" t="s">
        <v>568</v>
      </c>
      <c r="BE17" t="s">
        <v>568</v>
      </c>
    </row>
    <row r="18" spans="2:57" x14ac:dyDescent="0.25">
      <c r="B18" t="s">
        <v>9757</v>
      </c>
      <c r="C18" t="s">
        <v>333</v>
      </c>
      <c r="D18" t="s">
        <v>9775</v>
      </c>
      <c r="E18" t="s">
        <v>9773</v>
      </c>
      <c r="F18" t="s">
        <v>9776</v>
      </c>
      <c r="G18" t="s">
        <v>9776</v>
      </c>
      <c r="H18" t="s">
        <v>9779</v>
      </c>
      <c r="I18" t="s">
        <v>9722</v>
      </c>
      <c r="J18" t="s">
        <v>568</v>
      </c>
      <c r="K18" t="s">
        <v>568</v>
      </c>
      <c r="L18" t="s">
        <v>568</v>
      </c>
      <c r="M18" t="s">
        <v>9775</v>
      </c>
      <c r="N18" t="s">
        <v>568</v>
      </c>
      <c r="O18" t="s">
        <v>568</v>
      </c>
      <c r="P18" t="s">
        <v>568</v>
      </c>
      <c r="Q18" t="s">
        <v>568</v>
      </c>
      <c r="R18" t="s">
        <v>568</v>
      </c>
      <c r="S18" t="s">
        <v>568</v>
      </c>
      <c r="T18" t="s">
        <v>568</v>
      </c>
      <c r="U18" t="s">
        <v>568</v>
      </c>
      <c r="V18" t="s">
        <v>9775</v>
      </c>
      <c r="W18" t="s">
        <v>2088</v>
      </c>
      <c r="X18" t="s">
        <v>568</v>
      </c>
      <c r="Y18" t="s">
        <v>568</v>
      </c>
      <c r="Z18" t="s">
        <v>568</v>
      </c>
      <c r="AA18" t="s">
        <v>568</v>
      </c>
      <c r="AB18" t="s">
        <v>568</v>
      </c>
      <c r="AC18" t="s">
        <v>568</v>
      </c>
      <c r="AD18" t="s">
        <v>568</v>
      </c>
      <c r="AE18" t="s">
        <v>9775</v>
      </c>
      <c r="AF18" t="s">
        <v>568</v>
      </c>
      <c r="AG18" t="s">
        <v>568</v>
      </c>
      <c r="AH18" t="s">
        <v>568</v>
      </c>
      <c r="AI18" t="s">
        <v>568</v>
      </c>
      <c r="AJ18" t="s">
        <v>568</v>
      </c>
      <c r="AK18" t="s">
        <v>568</v>
      </c>
      <c r="AL18" t="s">
        <v>568</v>
      </c>
      <c r="AM18" t="s">
        <v>568</v>
      </c>
      <c r="AN18" t="s">
        <v>9775</v>
      </c>
      <c r="AO18" t="s">
        <v>568</v>
      </c>
      <c r="AP18" t="s">
        <v>568</v>
      </c>
      <c r="AQ18" t="s">
        <v>568</v>
      </c>
      <c r="AR18" t="s">
        <v>568</v>
      </c>
      <c r="AS18" t="s">
        <v>568</v>
      </c>
      <c r="AT18" t="s">
        <v>568</v>
      </c>
      <c r="AU18" t="s">
        <v>568</v>
      </c>
      <c r="AV18" t="s">
        <v>568</v>
      </c>
      <c r="AW18" t="s">
        <v>9775</v>
      </c>
      <c r="AX18" t="s">
        <v>568</v>
      </c>
      <c r="AY18" t="s">
        <v>568</v>
      </c>
      <c r="AZ18" t="s">
        <v>568</v>
      </c>
      <c r="BA18" t="s">
        <v>568</v>
      </c>
      <c r="BB18" t="s">
        <v>568</v>
      </c>
      <c r="BC18" t="s">
        <v>568</v>
      </c>
      <c r="BD18" t="s">
        <v>568</v>
      </c>
      <c r="BE18" t="s">
        <v>568</v>
      </c>
    </row>
    <row r="19" spans="2:57" x14ac:dyDescent="0.25">
      <c r="B19" t="s">
        <v>9757</v>
      </c>
      <c r="C19" t="s">
        <v>9780</v>
      </c>
      <c r="D19" t="s">
        <v>568</v>
      </c>
      <c r="E19" t="s">
        <v>568</v>
      </c>
      <c r="F19" t="s">
        <v>568</v>
      </c>
      <c r="G19" t="s">
        <v>568</v>
      </c>
      <c r="H19" t="s">
        <v>568</v>
      </c>
      <c r="I19" t="s">
        <v>568</v>
      </c>
      <c r="J19" t="s">
        <v>568</v>
      </c>
      <c r="K19" t="s">
        <v>568</v>
      </c>
      <c r="L19" t="s">
        <v>568</v>
      </c>
      <c r="M19" t="s">
        <v>568</v>
      </c>
      <c r="N19" t="s">
        <v>568</v>
      </c>
      <c r="O19" t="s">
        <v>568</v>
      </c>
      <c r="P19" t="s">
        <v>568</v>
      </c>
      <c r="Q19" t="s">
        <v>568</v>
      </c>
      <c r="R19" t="s">
        <v>568</v>
      </c>
      <c r="S19" t="s">
        <v>568</v>
      </c>
      <c r="T19" t="s">
        <v>568</v>
      </c>
      <c r="U19" t="s">
        <v>568</v>
      </c>
      <c r="V19" t="s">
        <v>568</v>
      </c>
      <c r="W19" t="s">
        <v>568</v>
      </c>
      <c r="X19" t="s">
        <v>568</v>
      </c>
      <c r="Y19" t="s">
        <v>568</v>
      </c>
      <c r="Z19" t="s">
        <v>568</v>
      </c>
      <c r="AA19" t="s">
        <v>568</v>
      </c>
      <c r="AB19" t="s">
        <v>568</v>
      </c>
      <c r="AC19" t="s">
        <v>568</v>
      </c>
      <c r="AD19" t="s">
        <v>568</v>
      </c>
      <c r="AE19" t="s">
        <v>568</v>
      </c>
      <c r="AF19" t="s">
        <v>568</v>
      </c>
      <c r="AG19" t="s">
        <v>568</v>
      </c>
      <c r="AH19" t="s">
        <v>568</v>
      </c>
      <c r="AI19" t="s">
        <v>568</v>
      </c>
      <c r="AJ19" t="s">
        <v>568</v>
      </c>
      <c r="AK19" t="s">
        <v>568</v>
      </c>
      <c r="AL19" t="s">
        <v>568</v>
      </c>
      <c r="AM19" t="s">
        <v>568</v>
      </c>
      <c r="AN19" t="s">
        <v>568</v>
      </c>
      <c r="AO19" t="s">
        <v>568</v>
      </c>
      <c r="AP19" t="s">
        <v>568</v>
      </c>
      <c r="AQ19" t="s">
        <v>568</v>
      </c>
      <c r="AR19" t="s">
        <v>568</v>
      </c>
      <c r="AS19" t="s">
        <v>568</v>
      </c>
      <c r="AT19" t="s">
        <v>568</v>
      </c>
      <c r="AU19" t="s">
        <v>568</v>
      </c>
      <c r="AV19" t="s">
        <v>568</v>
      </c>
      <c r="AW19" t="s">
        <v>568</v>
      </c>
      <c r="AX19" t="s">
        <v>568</v>
      </c>
      <c r="AY19" t="s">
        <v>568</v>
      </c>
      <c r="AZ19" t="s">
        <v>568</v>
      </c>
      <c r="BA19" t="s">
        <v>568</v>
      </c>
      <c r="BB19" t="s">
        <v>568</v>
      </c>
      <c r="BC19" t="s">
        <v>568</v>
      </c>
      <c r="BD19" t="s">
        <v>568</v>
      </c>
      <c r="BE19" t="s">
        <v>568</v>
      </c>
    </row>
    <row r="20" spans="2:57" x14ac:dyDescent="0.25">
      <c r="B20" t="s">
        <v>9757</v>
      </c>
      <c r="C20" t="s">
        <v>388</v>
      </c>
      <c r="D20" t="s">
        <v>9781</v>
      </c>
      <c r="E20" t="s">
        <v>9738</v>
      </c>
      <c r="F20" t="s">
        <v>9782</v>
      </c>
      <c r="G20" t="s">
        <v>9783</v>
      </c>
      <c r="H20" t="s">
        <v>9784</v>
      </c>
      <c r="I20" t="s">
        <v>9703</v>
      </c>
      <c r="J20" t="s">
        <v>9624</v>
      </c>
      <c r="K20" t="s">
        <v>9678</v>
      </c>
      <c r="L20" t="s">
        <v>9701</v>
      </c>
      <c r="M20" t="s">
        <v>9687</v>
      </c>
      <c r="N20" t="s">
        <v>9785</v>
      </c>
      <c r="O20" t="s">
        <v>9621</v>
      </c>
      <c r="P20" t="s">
        <v>568</v>
      </c>
      <c r="Q20" t="s">
        <v>568</v>
      </c>
      <c r="R20" t="s">
        <v>568</v>
      </c>
      <c r="S20" t="s">
        <v>568</v>
      </c>
      <c r="T20" t="s">
        <v>568</v>
      </c>
      <c r="U20" t="s">
        <v>568</v>
      </c>
      <c r="V20" t="s">
        <v>9687</v>
      </c>
      <c r="W20" t="s">
        <v>9785</v>
      </c>
      <c r="X20" t="s">
        <v>9771</v>
      </c>
      <c r="Y20" t="s">
        <v>568</v>
      </c>
      <c r="Z20" t="s">
        <v>568</v>
      </c>
      <c r="AA20" t="s">
        <v>568</v>
      </c>
      <c r="AB20" t="s">
        <v>568</v>
      </c>
      <c r="AC20" t="s">
        <v>568</v>
      </c>
      <c r="AD20" t="s">
        <v>568</v>
      </c>
      <c r="AE20" t="s">
        <v>9687</v>
      </c>
      <c r="AF20" t="s">
        <v>9770</v>
      </c>
      <c r="AG20" t="s">
        <v>9761</v>
      </c>
      <c r="AH20" t="s">
        <v>9620</v>
      </c>
      <c r="AI20" t="s">
        <v>9620</v>
      </c>
      <c r="AJ20" t="s">
        <v>568</v>
      </c>
      <c r="AK20" t="s">
        <v>568</v>
      </c>
      <c r="AL20" t="s">
        <v>568</v>
      </c>
      <c r="AM20" t="s">
        <v>568</v>
      </c>
      <c r="AN20" t="s">
        <v>9687</v>
      </c>
      <c r="AO20" t="s">
        <v>9786</v>
      </c>
      <c r="AP20" t="s">
        <v>2088</v>
      </c>
      <c r="AQ20" t="s">
        <v>568</v>
      </c>
      <c r="AR20" t="s">
        <v>568</v>
      </c>
      <c r="AS20" t="s">
        <v>568</v>
      </c>
      <c r="AT20" t="s">
        <v>568</v>
      </c>
      <c r="AU20" t="s">
        <v>568</v>
      </c>
      <c r="AV20" t="s">
        <v>568</v>
      </c>
      <c r="AW20" t="s">
        <v>9687</v>
      </c>
      <c r="AX20" t="s">
        <v>9786</v>
      </c>
      <c r="AY20" t="s">
        <v>9761</v>
      </c>
      <c r="AZ20" t="s">
        <v>2088</v>
      </c>
      <c r="BA20" t="s">
        <v>9620</v>
      </c>
      <c r="BB20" t="s">
        <v>568</v>
      </c>
      <c r="BC20" t="s">
        <v>568</v>
      </c>
      <c r="BD20" t="s">
        <v>568</v>
      </c>
      <c r="BE20" t="s">
        <v>568</v>
      </c>
    </row>
    <row r="21" spans="2:57" x14ac:dyDescent="0.25">
      <c r="B21" t="s">
        <v>9757</v>
      </c>
      <c r="C21" t="s">
        <v>1211</v>
      </c>
      <c r="D21" t="s">
        <v>9650</v>
      </c>
      <c r="E21" t="s">
        <v>9627</v>
      </c>
      <c r="F21" t="s">
        <v>9650</v>
      </c>
      <c r="G21" t="s">
        <v>9650</v>
      </c>
      <c r="H21" t="s">
        <v>9650</v>
      </c>
      <c r="I21" t="s">
        <v>9627</v>
      </c>
      <c r="J21" t="s">
        <v>9627</v>
      </c>
      <c r="K21" t="s">
        <v>9627</v>
      </c>
      <c r="L21" t="s">
        <v>9627</v>
      </c>
      <c r="M21" t="s">
        <v>9650</v>
      </c>
      <c r="N21" t="s">
        <v>9627</v>
      </c>
      <c r="O21" t="s">
        <v>9650</v>
      </c>
      <c r="P21" t="s">
        <v>9650</v>
      </c>
      <c r="Q21" t="s">
        <v>9650</v>
      </c>
      <c r="R21" t="s">
        <v>9627</v>
      </c>
      <c r="S21" t="s">
        <v>9627</v>
      </c>
      <c r="T21" t="s">
        <v>9627</v>
      </c>
      <c r="U21" t="s">
        <v>9627</v>
      </c>
      <c r="V21" t="s">
        <v>9650</v>
      </c>
      <c r="W21" t="s">
        <v>9627</v>
      </c>
      <c r="X21" t="s">
        <v>9650</v>
      </c>
      <c r="Y21" t="s">
        <v>9650</v>
      </c>
      <c r="Z21" t="s">
        <v>9650</v>
      </c>
      <c r="AA21" t="s">
        <v>9627</v>
      </c>
      <c r="AB21" t="s">
        <v>9627</v>
      </c>
      <c r="AC21" t="s">
        <v>9627</v>
      </c>
      <c r="AD21" t="s">
        <v>9627</v>
      </c>
      <c r="AE21" t="s">
        <v>9650</v>
      </c>
      <c r="AF21" t="s">
        <v>9627</v>
      </c>
      <c r="AG21" t="s">
        <v>9650</v>
      </c>
      <c r="AH21" t="s">
        <v>9650</v>
      </c>
      <c r="AI21" t="s">
        <v>9650</v>
      </c>
      <c r="AJ21" t="s">
        <v>9627</v>
      </c>
      <c r="AK21" t="s">
        <v>9627</v>
      </c>
      <c r="AL21" t="s">
        <v>9627</v>
      </c>
      <c r="AM21" t="s">
        <v>9627</v>
      </c>
      <c r="AN21" t="s">
        <v>9650</v>
      </c>
      <c r="AO21" t="s">
        <v>9627</v>
      </c>
      <c r="AP21" t="s">
        <v>9650</v>
      </c>
      <c r="AQ21" t="s">
        <v>9650</v>
      </c>
      <c r="AR21" t="s">
        <v>9650</v>
      </c>
      <c r="AS21" t="s">
        <v>9627</v>
      </c>
      <c r="AT21" t="s">
        <v>9627</v>
      </c>
      <c r="AU21" t="s">
        <v>9627</v>
      </c>
      <c r="AV21" t="s">
        <v>9627</v>
      </c>
      <c r="AW21" t="s">
        <v>9650</v>
      </c>
      <c r="AX21" t="s">
        <v>9627</v>
      </c>
      <c r="AY21" t="s">
        <v>9650</v>
      </c>
      <c r="AZ21" t="s">
        <v>9650</v>
      </c>
      <c r="BA21" t="s">
        <v>9650</v>
      </c>
      <c r="BB21" t="s">
        <v>9627</v>
      </c>
      <c r="BC21" t="s">
        <v>9627</v>
      </c>
      <c r="BD21" t="s">
        <v>9627</v>
      </c>
      <c r="BE21" t="s">
        <v>9627</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AY19"/>
  <sheetViews>
    <sheetView workbookViewId="0"/>
  </sheetViews>
  <sheetFormatPr defaultColWidth="11.42578125" defaultRowHeight="15" x14ac:dyDescent="0.25"/>
  <sheetData>
    <row r="2" spans="2:51" x14ac:dyDescent="0.25">
      <c r="B2" t="s">
        <v>1</v>
      </c>
      <c r="C2" t="s">
        <v>32</v>
      </c>
    </row>
    <row r="3" spans="2:51" x14ac:dyDescent="0.25">
      <c r="B3" t="s">
        <v>2</v>
      </c>
      <c r="C3" t="s">
        <v>34</v>
      </c>
    </row>
    <row r="4" spans="2:51" x14ac:dyDescent="0.25">
      <c r="B4" t="s">
        <v>3</v>
      </c>
      <c r="C4" t="s">
        <v>35</v>
      </c>
    </row>
    <row r="5" spans="2:51" x14ac:dyDescent="0.25">
      <c r="B5" s="4" t="str">
        <f>HYPERLINK("[NZAu_Publiclaunch_20231116.xlsx]'TOC'!A1","(Click to return to TOC)")</f>
        <v>(Click to return to TOC)</v>
      </c>
    </row>
    <row r="7" spans="2:51" x14ac:dyDescent="0.25">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154</v>
      </c>
      <c r="U7" t="s">
        <v>154</v>
      </c>
      <c r="V7" t="s">
        <v>154</v>
      </c>
      <c r="W7" t="s">
        <v>154</v>
      </c>
      <c r="X7" t="s">
        <v>154</v>
      </c>
      <c r="Y7" t="s">
        <v>154</v>
      </c>
      <c r="Z7" t="s">
        <v>154</v>
      </c>
      <c r="AA7" t="s">
        <v>154</v>
      </c>
      <c r="AB7" t="s">
        <v>155</v>
      </c>
      <c r="AC7" t="s">
        <v>155</v>
      </c>
      <c r="AD7" t="s">
        <v>155</v>
      </c>
      <c r="AE7" t="s">
        <v>155</v>
      </c>
      <c r="AF7" t="s">
        <v>155</v>
      </c>
      <c r="AG7" t="s">
        <v>155</v>
      </c>
      <c r="AH7" t="s">
        <v>155</v>
      </c>
      <c r="AI7" t="s">
        <v>155</v>
      </c>
      <c r="AJ7" t="s">
        <v>156</v>
      </c>
      <c r="AK7" t="s">
        <v>156</v>
      </c>
      <c r="AL7" t="s">
        <v>156</v>
      </c>
      <c r="AM7" t="s">
        <v>156</v>
      </c>
      <c r="AN7" t="s">
        <v>156</v>
      </c>
      <c r="AO7" t="s">
        <v>156</v>
      </c>
      <c r="AP7" t="s">
        <v>156</v>
      </c>
      <c r="AQ7" t="s">
        <v>156</v>
      </c>
      <c r="AR7" t="s">
        <v>157</v>
      </c>
      <c r="AS7" t="s">
        <v>157</v>
      </c>
      <c r="AT7" t="s">
        <v>157</v>
      </c>
      <c r="AU7" t="s">
        <v>157</v>
      </c>
      <c r="AV7" t="s">
        <v>157</v>
      </c>
      <c r="AW7" t="s">
        <v>157</v>
      </c>
      <c r="AX7" t="s">
        <v>157</v>
      </c>
      <c r="AY7" t="s">
        <v>157</v>
      </c>
    </row>
    <row r="8" spans="2:51" x14ac:dyDescent="0.25">
      <c r="D8" t="s">
        <v>159</v>
      </c>
      <c r="E8" t="s">
        <v>160</v>
      </c>
      <c r="F8" t="s">
        <v>161</v>
      </c>
      <c r="G8" t="s">
        <v>162</v>
      </c>
      <c r="H8" t="s">
        <v>163</v>
      </c>
      <c r="I8" t="s">
        <v>164</v>
      </c>
      <c r="J8" t="s">
        <v>165</v>
      </c>
      <c r="K8" t="s">
        <v>166</v>
      </c>
      <c r="L8" t="s">
        <v>159</v>
      </c>
      <c r="M8" t="s">
        <v>160</v>
      </c>
      <c r="N8" t="s">
        <v>161</v>
      </c>
      <c r="O8" t="s">
        <v>162</v>
      </c>
      <c r="P8" t="s">
        <v>163</v>
      </c>
      <c r="Q8" t="s">
        <v>164</v>
      </c>
      <c r="R8" t="s">
        <v>165</v>
      </c>
      <c r="S8" t="s">
        <v>166</v>
      </c>
      <c r="T8" t="s">
        <v>159</v>
      </c>
      <c r="U8" t="s">
        <v>160</v>
      </c>
      <c r="V8" t="s">
        <v>161</v>
      </c>
      <c r="W8" t="s">
        <v>162</v>
      </c>
      <c r="X8" t="s">
        <v>163</v>
      </c>
      <c r="Y8" t="s">
        <v>164</v>
      </c>
      <c r="Z8" t="s">
        <v>165</v>
      </c>
      <c r="AA8" t="s">
        <v>166</v>
      </c>
      <c r="AB8" t="s">
        <v>159</v>
      </c>
      <c r="AC8" t="s">
        <v>160</v>
      </c>
      <c r="AD8" t="s">
        <v>161</v>
      </c>
      <c r="AE8" t="s">
        <v>162</v>
      </c>
      <c r="AF8" t="s">
        <v>163</v>
      </c>
      <c r="AG8" t="s">
        <v>164</v>
      </c>
      <c r="AH8" t="s">
        <v>165</v>
      </c>
      <c r="AI8" t="s">
        <v>166</v>
      </c>
      <c r="AJ8" t="s">
        <v>159</v>
      </c>
      <c r="AK8" t="s">
        <v>160</v>
      </c>
      <c r="AL8" t="s">
        <v>161</v>
      </c>
      <c r="AM8" t="s">
        <v>162</v>
      </c>
      <c r="AN8" t="s">
        <v>163</v>
      </c>
      <c r="AO8" t="s">
        <v>164</v>
      </c>
      <c r="AP8" t="s">
        <v>165</v>
      </c>
      <c r="AQ8" t="s">
        <v>166</v>
      </c>
      <c r="AR8" t="s">
        <v>159</v>
      </c>
      <c r="AS8" t="s">
        <v>160</v>
      </c>
      <c r="AT8" t="s">
        <v>161</v>
      </c>
      <c r="AU8" t="s">
        <v>162</v>
      </c>
      <c r="AV8" t="s">
        <v>163</v>
      </c>
      <c r="AW8" t="s">
        <v>164</v>
      </c>
      <c r="AX8" t="s">
        <v>165</v>
      </c>
      <c r="AY8" t="s">
        <v>166</v>
      </c>
    </row>
    <row r="9" spans="2:51" x14ac:dyDescent="0.25">
      <c r="B9" t="s">
        <v>9619</v>
      </c>
      <c r="C9" t="s">
        <v>790</v>
      </c>
      <c r="D9" t="s">
        <v>568</v>
      </c>
      <c r="E9" t="s">
        <v>2099</v>
      </c>
      <c r="F9" t="s">
        <v>9787</v>
      </c>
      <c r="G9" t="s">
        <v>9788</v>
      </c>
      <c r="H9" t="s">
        <v>9789</v>
      </c>
      <c r="I9" t="s">
        <v>9790</v>
      </c>
      <c r="J9" t="s">
        <v>9791</v>
      </c>
      <c r="K9" t="s">
        <v>9792</v>
      </c>
      <c r="L9" t="s">
        <v>568</v>
      </c>
      <c r="M9" t="s">
        <v>9793</v>
      </c>
      <c r="N9" t="s">
        <v>9794</v>
      </c>
      <c r="O9" t="s">
        <v>9795</v>
      </c>
      <c r="P9" t="s">
        <v>2097</v>
      </c>
      <c r="Q9" t="s">
        <v>2153</v>
      </c>
      <c r="R9" t="s">
        <v>9796</v>
      </c>
      <c r="S9" t="s">
        <v>9796</v>
      </c>
      <c r="T9" t="s">
        <v>568</v>
      </c>
      <c r="U9" t="s">
        <v>9793</v>
      </c>
      <c r="V9" t="s">
        <v>9797</v>
      </c>
      <c r="W9" t="s">
        <v>9798</v>
      </c>
      <c r="X9" t="s">
        <v>9799</v>
      </c>
      <c r="Y9" t="s">
        <v>9800</v>
      </c>
      <c r="Z9" t="s">
        <v>9801</v>
      </c>
      <c r="AA9" t="s">
        <v>9801</v>
      </c>
      <c r="AB9" t="s">
        <v>568</v>
      </c>
      <c r="AC9" t="s">
        <v>9793</v>
      </c>
      <c r="AD9" t="s">
        <v>9802</v>
      </c>
      <c r="AE9" t="s">
        <v>9803</v>
      </c>
      <c r="AF9" t="s">
        <v>9804</v>
      </c>
      <c r="AG9" t="s">
        <v>9805</v>
      </c>
      <c r="AH9" t="s">
        <v>9806</v>
      </c>
      <c r="AI9" t="s">
        <v>9807</v>
      </c>
      <c r="AJ9" t="s">
        <v>568</v>
      </c>
      <c r="AK9" t="s">
        <v>9793</v>
      </c>
      <c r="AL9" t="s">
        <v>9794</v>
      </c>
      <c r="AM9" t="s">
        <v>9808</v>
      </c>
      <c r="AN9" t="s">
        <v>2120</v>
      </c>
      <c r="AO9" t="s">
        <v>9809</v>
      </c>
      <c r="AP9" t="s">
        <v>9810</v>
      </c>
      <c r="AQ9" t="s">
        <v>9811</v>
      </c>
      <c r="AR9" t="s">
        <v>568</v>
      </c>
      <c r="AS9" t="s">
        <v>9812</v>
      </c>
      <c r="AT9" t="s">
        <v>9794</v>
      </c>
      <c r="AU9" t="s">
        <v>9813</v>
      </c>
      <c r="AV9" t="s">
        <v>9814</v>
      </c>
      <c r="AW9" t="s">
        <v>9815</v>
      </c>
      <c r="AX9" t="s">
        <v>9816</v>
      </c>
      <c r="AY9" t="s">
        <v>9816</v>
      </c>
    </row>
    <row r="10" spans="2:51" x14ac:dyDescent="0.25">
      <c r="B10" t="s">
        <v>9619</v>
      </c>
      <c r="C10" t="s">
        <v>833</v>
      </c>
      <c r="D10" t="s">
        <v>2083</v>
      </c>
      <c r="E10" t="s">
        <v>2123</v>
      </c>
      <c r="F10" t="s">
        <v>9817</v>
      </c>
      <c r="G10" t="s">
        <v>9818</v>
      </c>
      <c r="H10" t="s">
        <v>9819</v>
      </c>
      <c r="I10" t="s">
        <v>9820</v>
      </c>
      <c r="J10" t="s">
        <v>9821</v>
      </c>
      <c r="K10" t="s">
        <v>2149</v>
      </c>
      <c r="L10" t="s">
        <v>9822</v>
      </c>
      <c r="M10" t="s">
        <v>9823</v>
      </c>
      <c r="N10" t="s">
        <v>9824</v>
      </c>
      <c r="O10" t="s">
        <v>9825</v>
      </c>
      <c r="P10" t="s">
        <v>568</v>
      </c>
      <c r="Q10" t="s">
        <v>568</v>
      </c>
      <c r="R10" t="s">
        <v>2080</v>
      </c>
      <c r="S10" t="s">
        <v>2080</v>
      </c>
      <c r="T10" t="s">
        <v>9822</v>
      </c>
      <c r="U10" t="s">
        <v>9826</v>
      </c>
      <c r="V10" t="s">
        <v>9827</v>
      </c>
      <c r="W10" t="s">
        <v>2091</v>
      </c>
      <c r="X10" t="s">
        <v>9828</v>
      </c>
      <c r="Y10" t="s">
        <v>2100</v>
      </c>
      <c r="Z10" t="s">
        <v>9829</v>
      </c>
      <c r="AA10" t="s">
        <v>9830</v>
      </c>
      <c r="AB10" t="s">
        <v>9831</v>
      </c>
      <c r="AC10" t="s">
        <v>9832</v>
      </c>
      <c r="AD10" t="s">
        <v>9833</v>
      </c>
      <c r="AE10" t="s">
        <v>9834</v>
      </c>
      <c r="AF10" t="s">
        <v>9835</v>
      </c>
      <c r="AG10" t="s">
        <v>9836</v>
      </c>
      <c r="AH10" t="s">
        <v>9837</v>
      </c>
      <c r="AI10" t="s">
        <v>9838</v>
      </c>
      <c r="AJ10" t="s">
        <v>9839</v>
      </c>
      <c r="AK10" t="s">
        <v>9840</v>
      </c>
      <c r="AL10" t="s">
        <v>9841</v>
      </c>
      <c r="AM10" t="s">
        <v>9842</v>
      </c>
      <c r="AN10" t="s">
        <v>9843</v>
      </c>
      <c r="AO10" t="s">
        <v>9844</v>
      </c>
      <c r="AP10" t="s">
        <v>2137</v>
      </c>
      <c r="AQ10" t="s">
        <v>2171</v>
      </c>
      <c r="AR10" t="s">
        <v>9845</v>
      </c>
      <c r="AS10" t="s">
        <v>9846</v>
      </c>
      <c r="AT10" t="s">
        <v>9847</v>
      </c>
      <c r="AU10" t="s">
        <v>9848</v>
      </c>
      <c r="AV10" t="s">
        <v>9849</v>
      </c>
      <c r="AW10" t="s">
        <v>9850</v>
      </c>
      <c r="AX10" t="s">
        <v>9851</v>
      </c>
      <c r="AY10" t="s">
        <v>9852</v>
      </c>
    </row>
    <row r="11" spans="2:51" x14ac:dyDescent="0.25">
      <c r="B11" t="s">
        <v>9619</v>
      </c>
      <c r="C11" t="s">
        <v>680</v>
      </c>
      <c r="D11" t="s">
        <v>9797</v>
      </c>
      <c r="E11" t="s">
        <v>9853</v>
      </c>
      <c r="F11" t="s">
        <v>9854</v>
      </c>
      <c r="G11" t="s">
        <v>9855</v>
      </c>
      <c r="H11" t="s">
        <v>9856</v>
      </c>
      <c r="I11" t="s">
        <v>9857</v>
      </c>
      <c r="J11" t="s">
        <v>9858</v>
      </c>
      <c r="K11" t="s">
        <v>9859</v>
      </c>
      <c r="L11" t="s">
        <v>9797</v>
      </c>
      <c r="M11" t="s">
        <v>9853</v>
      </c>
      <c r="N11" t="s">
        <v>9854</v>
      </c>
      <c r="O11" t="s">
        <v>9855</v>
      </c>
      <c r="P11" t="s">
        <v>9856</v>
      </c>
      <c r="Q11" t="s">
        <v>9857</v>
      </c>
      <c r="R11" t="s">
        <v>9858</v>
      </c>
      <c r="S11" t="s">
        <v>9859</v>
      </c>
      <c r="T11" t="s">
        <v>9797</v>
      </c>
      <c r="U11" t="s">
        <v>9853</v>
      </c>
      <c r="V11" t="s">
        <v>9854</v>
      </c>
      <c r="W11" t="s">
        <v>9855</v>
      </c>
      <c r="X11" t="s">
        <v>9856</v>
      </c>
      <c r="Y11" t="s">
        <v>9857</v>
      </c>
      <c r="Z11" t="s">
        <v>9858</v>
      </c>
      <c r="AA11" t="s">
        <v>9859</v>
      </c>
      <c r="AB11" t="s">
        <v>9797</v>
      </c>
      <c r="AC11" t="s">
        <v>9853</v>
      </c>
      <c r="AD11" t="s">
        <v>9860</v>
      </c>
      <c r="AE11" t="s">
        <v>9855</v>
      </c>
      <c r="AF11" t="s">
        <v>9856</v>
      </c>
      <c r="AG11" t="s">
        <v>9861</v>
      </c>
      <c r="AH11" t="s">
        <v>9858</v>
      </c>
      <c r="AI11" t="s">
        <v>9862</v>
      </c>
      <c r="AJ11" t="s">
        <v>9797</v>
      </c>
      <c r="AK11" t="s">
        <v>9853</v>
      </c>
      <c r="AL11" t="s">
        <v>9854</v>
      </c>
      <c r="AM11" t="s">
        <v>9863</v>
      </c>
      <c r="AN11" t="s">
        <v>9856</v>
      </c>
      <c r="AO11" t="s">
        <v>9857</v>
      </c>
      <c r="AP11" t="s">
        <v>9858</v>
      </c>
      <c r="AQ11" t="s">
        <v>9859</v>
      </c>
      <c r="AR11" t="s">
        <v>9797</v>
      </c>
      <c r="AS11" t="s">
        <v>9853</v>
      </c>
      <c r="AT11" t="s">
        <v>9854</v>
      </c>
      <c r="AU11" t="s">
        <v>9855</v>
      </c>
      <c r="AV11" t="s">
        <v>9856</v>
      </c>
      <c r="AW11" t="s">
        <v>9857</v>
      </c>
      <c r="AX11" t="s">
        <v>9858</v>
      </c>
      <c r="AY11" t="s">
        <v>9859</v>
      </c>
    </row>
    <row r="12" spans="2:51" x14ac:dyDescent="0.25">
      <c r="B12" t="s">
        <v>9619</v>
      </c>
      <c r="C12" t="s">
        <v>735</v>
      </c>
      <c r="D12" t="s">
        <v>9864</v>
      </c>
      <c r="E12" t="s">
        <v>568</v>
      </c>
      <c r="F12" t="s">
        <v>2080</v>
      </c>
      <c r="G12" t="s">
        <v>9865</v>
      </c>
      <c r="H12" t="s">
        <v>9866</v>
      </c>
      <c r="I12" t="s">
        <v>9867</v>
      </c>
      <c r="J12" t="s">
        <v>9868</v>
      </c>
      <c r="K12" t="s">
        <v>9869</v>
      </c>
      <c r="L12" t="s">
        <v>9870</v>
      </c>
      <c r="M12" t="s">
        <v>9871</v>
      </c>
      <c r="N12" t="s">
        <v>9872</v>
      </c>
      <c r="O12" t="s">
        <v>9873</v>
      </c>
      <c r="P12" t="s">
        <v>9874</v>
      </c>
      <c r="Q12" t="s">
        <v>9875</v>
      </c>
      <c r="R12" t="s">
        <v>9876</v>
      </c>
      <c r="S12" t="s">
        <v>9877</v>
      </c>
      <c r="T12" t="s">
        <v>9878</v>
      </c>
      <c r="U12" t="s">
        <v>9879</v>
      </c>
      <c r="V12" t="s">
        <v>9880</v>
      </c>
      <c r="W12" t="s">
        <v>9881</v>
      </c>
      <c r="X12" t="s">
        <v>9882</v>
      </c>
      <c r="Y12" t="s">
        <v>9883</v>
      </c>
      <c r="Z12" t="s">
        <v>9884</v>
      </c>
      <c r="AA12" t="s">
        <v>9885</v>
      </c>
      <c r="AB12" t="s">
        <v>9886</v>
      </c>
      <c r="AC12" t="s">
        <v>9887</v>
      </c>
      <c r="AD12" t="s">
        <v>9888</v>
      </c>
      <c r="AE12" t="s">
        <v>9889</v>
      </c>
      <c r="AF12" t="s">
        <v>9890</v>
      </c>
      <c r="AG12" t="s">
        <v>568</v>
      </c>
      <c r="AH12" t="s">
        <v>9891</v>
      </c>
      <c r="AI12" t="s">
        <v>9892</v>
      </c>
      <c r="AJ12" t="s">
        <v>9893</v>
      </c>
      <c r="AK12" t="s">
        <v>9894</v>
      </c>
      <c r="AL12" t="s">
        <v>9895</v>
      </c>
      <c r="AM12" t="s">
        <v>9896</v>
      </c>
      <c r="AN12" t="s">
        <v>9897</v>
      </c>
      <c r="AO12" t="s">
        <v>9898</v>
      </c>
      <c r="AP12" t="s">
        <v>9899</v>
      </c>
      <c r="AQ12" t="s">
        <v>9900</v>
      </c>
      <c r="AR12" t="s">
        <v>9721</v>
      </c>
      <c r="AS12" t="s">
        <v>9901</v>
      </c>
      <c r="AT12" t="s">
        <v>9902</v>
      </c>
      <c r="AU12" t="s">
        <v>9903</v>
      </c>
      <c r="AV12" t="s">
        <v>9904</v>
      </c>
      <c r="AW12" t="s">
        <v>9905</v>
      </c>
      <c r="AX12" t="s">
        <v>9906</v>
      </c>
      <c r="AY12" t="s">
        <v>9907</v>
      </c>
    </row>
    <row r="13" spans="2:51" x14ac:dyDescent="0.25">
      <c r="B13" t="s">
        <v>9908</v>
      </c>
      <c r="C13" t="s">
        <v>9909</v>
      </c>
      <c r="D13" t="s">
        <v>568</v>
      </c>
      <c r="E13" t="s">
        <v>568</v>
      </c>
      <c r="F13" t="s">
        <v>9910</v>
      </c>
      <c r="G13" t="s">
        <v>9911</v>
      </c>
      <c r="H13" t="s">
        <v>9912</v>
      </c>
      <c r="I13" t="s">
        <v>9830</v>
      </c>
      <c r="J13" t="s">
        <v>9913</v>
      </c>
      <c r="K13" t="s">
        <v>9914</v>
      </c>
      <c r="L13" t="s">
        <v>9915</v>
      </c>
      <c r="M13" t="s">
        <v>9916</v>
      </c>
      <c r="N13" t="s">
        <v>9917</v>
      </c>
      <c r="O13" t="s">
        <v>9918</v>
      </c>
      <c r="P13" t="s">
        <v>9919</v>
      </c>
      <c r="Q13" t="s">
        <v>9722</v>
      </c>
      <c r="R13" t="s">
        <v>9920</v>
      </c>
      <c r="S13" t="s">
        <v>9921</v>
      </c>
      <c r="T13" t="s">
        <v>9922</v>
      </c>
      <c r="U13" t="s">
        <v>9923</v>
      </c>
      <c r="V13" t="s">
        <v>9924</v>
      </c>
      <c r="W13" t="s">
        <v>9925</v>
      </c>
      <c r="X13" t="s">
        <v>9926</v>
      </c>
      <c r="Y13" t="s">
        <v>9927</v>
      </c>
      <c r="Z13" t="s">
        <v>9928</v>
      </c>
      <c r="AA13" t="s">
        <v>9929</v>
      </c>
      <c r="AB13" t="s">
        <v>9930</v>
      </c>
      <c r="AC13" t="s">
        <v>9931</v>
      </c>
      <c r="AD13" t="s">
        <v>9932</v>
      </c>
      <c r="AE13" t="s">
        <v>9933</v>
      </c>
      <c r="AF13" t="s">
        <v>9934</v>
      </c>
      <c r="AG13" t="s">
        <v>9935</v>
      </c>
      <c r="AH13" t="s">
        <v>9936</v>
      </c>
      <c r="AI13" t="s">
        <v>9937</v>
      </c>
      <c r="AJ13" t="s">
        <v>9938</v>
      </c>
      <c r="AK13" t="s">
        <v>9939</v>
      </c>
      <c r="AL13" t="s">
        <v>9940</v>
      </c>
      <c r="AM13" t="s">
        <v>9941</v>
      </c>
      <c r="AN13" t="s">
        <v>9942</v>
      </c>
      <c r="AO13" t="s">
        <v>9943</v>
      </c>
      <c r="AP13" t="s">
        <v>9944</v>
      </c>
      <c r="AQ13" t="s">
        <v>9945</v>
      </c>
      <c r="AR13" t="s">
        <v>9910</v>
      </c>
      <c r="AS13" t="s">
        <v>9946</v>
      </c>
      <c r="AT13" t="s">
        <v>9947</v>
      </c>
      <c r="AU13" t="s">
        <v>9948</v>
      </c>
      <c r="AV13" t="s">
        <v>9949</v>
      </c>
      <c r="AW13" t="s">
        <v>9950</v>
      </c>
      <c r="AX13" t="s">
        <v>9951</v>
      </c>
      <c r="AY13" t="s">
        <v>9952</v>
      </c>
    </row>
    <row r="14" spans="2:51" x14ac:dyDescent="0.25">
      <c r="B14" t="s">
        <v>9908</v>
      </c>
      <c r="C14" t="s">
        <v>9953</v>
      </c>
      <c r="D14" t="s">
        <v>2080</v>
      </c>
      <c r="E14" t="s">
        <v>568</v>
      </c>
      <c r="F14" t="s">
        <v>2079</v>
      </c>
      <c r="G14" t="s">
        <v>568</v>
      </c>
      <c r="H14" t="s">
        <v>568</v>
      </c>
      <c r="I14" t="s">
        <v>2080</v>
      </c>
      <c r="J14" t="s">
        <v>568</v>
      </c>
      <c r="K14" t="s">
        <v>2080</v>
      </c>
      <c r="L14" t="s">
        <v>9954</v>
      </c>
      <c r="M14" t="s">
        <v>9955</v>
      </c>
      <c r="N14" t="s">
        <v>568</v>
      </c>
      <c r="O14" t="s">
        <v>568</v>
      </c>
      <c r="P14" t="s">
        <v>568</v>
      </c>
      <c r="Q14" t="s">
        <v>568</v>
      </c>
      <c r="R14" t="s">
        <v>568</v>
      </c>
      <c r="S14" t="s">
        <v>568</v>
      </c>
      <c r="T14" t="s">
        <v>9956</v>
      </c>
      <c r="U14" t="s">
        <v>2079</v>
      </c>
      <c r="V14" t="s">
        <v>568</v>
      </c>
      <c r="W14" t="s">
        <v>568</v>
      </c>
      <c r="X14" t="s">
        <v>568</v>
      </c>
      <c r="Y14" t="s">
        <v>568</v>
      </c>
      <c r="Z14" t="s">
        <v>568</v>
      </c>
      <c r="AA14" t="s">
        <v>568</v>
      </c>
      <c r="AB14" t="s">
        <v>9957</v>
      </c>
      <c r="AC14" t="s">
        <v>2082</v>
      </c>
      <c r="AD14" t="s">
        <v>568</v>
      </c>
      <c r="AE14" t="s">
        <v>568</v>
      </c>
      <c r="AF14" t="s">
        <v>568</v>
      </c>
      <c r="AG14" t="s">
        <v>568</v>
      </c>
      <c r="AH14" t="s">
        <v>568</v>
      </c>
      <c r="AI14" t="s">
        <v>568</v>
      </c>
      <c r="AJ14" t="s">
        <v>9958</v>
      </c>
      <c r="AK14" t="s">
        <v>2157</v>
      </c>
      <c r="AL14" t="s">
        <v>568</v>
      </c>
      <c r="AM14" t="s">
        <v>568</v>
      </c>
      <c r="AN14" t="s">
        <v>568</v>
      </c>
      <c r="AO14" t="s">
        <v>568</v>
      </c>
      <c r="AP14" t="s">
        <v>568</v>
      </c>
      <c r="AQ14" t="s">
        <v>568</v>
      </c>
      <c r="AR14" t="s">
        <v>9959</v>
      </c>
      <c r="AS14" t="s">
        <v>9960</v>
      </c>
      <c r="AT14" t="s">
        <v>568</v>
      </c>
      <c r="AU14" t="s">
        <v>568</v>
      </c>
      <c r="AV14" t="s">
        <v>2117</v>
      </c>
      <c r="AW14" t="s">
        <v>2079</v>
      </c>
      <c r="AX14" t="s">
        <v>2157</v>
      </c>
      <c r="AY14" t="s">
        <v>2078</v>
      </c>
    </row>
    <row r="15" spans="2:51" x14ac:dyDescent="0.25">
      <c r="B15" t="s">
        <v>9908</v>
      </c>
      <c r="C15" t="s">
        <v>9758</v>
      </c>
      <c r="D15" t="s">
        <v>2128</v>
      </c>
      <c r="E15" t="s">
        <v>2078</v>
      </c>
      <c r="F15" t="s">
        <v>9961</v>
      </c>
      <c r="G15" t="s">
        <v>9788</v>
      </c>
      <c r="H15" t="s">
        <v>9962</v>
      </c>
      <c r="I15" t="s">
        <v>9963</v>
      </c>
      <c r="J15" t="s">
        <v>9964</v>
      </c>
      <c r="K15" t="s">
        <v>9965</v>
      </c>
      <c r="L15" t="s">
        <v>9966</v>
      </c>
      <c r="M15" t="s">
        <v>2080</v>
      </c>
      <c r="N15" t="s">
        <v>9967</v>
      </c>
      <c r="O15" t="s">
        <v>9968</v>
      </c>
      <c r="P15" t="s">
        <v>9969</v>
      </c>
      <c r="Q15" t="s">
        <v>9970</v>
      </c>
      <c r="R15" t="s">
        <v>9971</v>
      </c>
      <c r="S15" t="s">
        <v>9972</v>
      </c>
      <c r="T15" t="s">
        <v>9973</v>
      </c>
      <c r="U15" t="s">
        <v>2078</v>
      </c>
      <c r="V15" t="s">
        <v>9974</v>
      </c>
      <c r="W15" t="s">
        <v>9975</v>
      </c>
      <c r="X15" t="s">
        <v>9976</v>
      </c>
      <c r="Y15" t="s">
        <v>9977</v>
      </c>
      <c r="Z15" t="s">
        <v>9978</v>
      </c>
      <c r="AA15" t="s">
        <v>9979</v>
      </c>
      <c r="AB15" t="s">
        <v>2071</v>
      </c>
      <c r="AC15" t="s">
        <v>9955</v>
      </c>
      <c r="AD15" t="s">
        <v>9980</v>
      </c>
      <c r="AE15" t="s">
        <v>9981</v>
      </c>
      <c r="AF15" t="s">
        <v>9852</v>
      </c>
      <c r="AG15" t="s">
        <v>9982</v>
      </c>
      <c r="AH15" t="s">
        <v>9971</v>
      </c>
      <c r="AI15" t="s">
        <v>2117</v>
      </c>
      <c r="AJ15" t="s">
        <v>9966</v>
      </c>
      <c r="AK15" t="s">
        <v>2175</v>
      </c>
      <c r="AL15" t="s">
        <v>9983</v>
      </c>
      <c r="AM15" t="s">
        <v>9984</v>
      </c>
      <c r="AN15" t="s">
        <v>2089</v>
      </c>
      <c r="AO15" t="s">
        <v>9985</v>
      </c>
      <c r="AP15" t="s">
        <v>9986</v>
      </c>
      <c r="AQ15" t="s">
        <v>9987</v>
      </c>
      <c r="AR15" t="s">
        <v>2108</v>
      </c>
      <c r="AS15" t="s">
        <v>2125</v>
      </c>
      <c r="AT15" t="s">
        <v>9988</v>
      </c>
      <c r="AU15" t="s">
        <v>9989</v>
      </c>
      <c r="AV15" t="s">
        <v>9990</v>
      </c>
      <c r="AW15" t="s">
        <v>9863</v>
      </c>
      <c r="AX15" t="s">
        <v>9991</v>
      </c>
      <c r="AY15" t="s">
        <v>9992</v>
      </c>
    </row>
    <row r="16" spans="2:51" x14ac:dyDescent="0.25">
      <c r="B16" t="s">
        <v>9908</v>
      </c>
      <c r="C16" t="s">
        <v>9766</v>
      </c>
      <c r="D16" t="s">
        <v>9993</v>
      </c>
      <c r="E16" t="s">
        <v>2106</v>
      </c>
      <c r="F16" t="s">
        <v>9938</v>
      </c>
      <c r="G16" t="s">
        <v>9994</v>
      </c>
      <c r="H16" t="s">
        <v>9995</v>
      </c>
      <c r="I16" t="s">
        <v>9996</v>
      </c>
      <c r="J16" t="s">
        <v>2078</v>
      </c>
      <c r="K16" t="s">
        <v>2157</v>
      </c>
      <c r="L16" t="s">
        <v>9997</v>
      </c>
      <c r="M16" t="s">
        <v>2080</v>
      </c>
      <c r="N16" t="s">
        <v>9998</v>
      </c>
      <c r="O16" t="s">
        <v>9999</v>
      </c>
      <c r="P16" t="s">
        <v>568</v>
      </c>
      <c r="Q16" t="s">
        <v>568</v>
      </c>
      <c r="R16" t="s">
        <v>568</v>
      </c>
      <c r="S16" t="s">
        <v>568</v>
      </c>
      <c r="T16" t="s">
        <v>10000</v>
      </c>
      <c r="U16" t="s">
        <v>568</v>
      </c>
      <c r="V16" t="s">
        <v>568</v>
      </c>
      <c r="W16" t="s">
        <v>568</v>
      </c>
      <c r="X16" t="s">
        <v>568</v>
      </c>
      <c r="Y16" t="s">
        <v>568</v>
      </c>
      <c r="Z16" t="s">
        <v>568</v>
      </c>
      <c r="AA16" t="s">
        <v>568</v>
      </c>
      <c r="AB16" t="s">
        <v>10001</v>
      </c>
      <c r="AC16" t="s">
        <v>2071</v>
      </c>
      <c r="AD16" t="s">
        <v>2085</v>
      </c>
      <c r="AE16" t="s">
        <v>10002</v>
      </c>
      <c r="AF16" t="s">
        <v>568</v>
      </c>
      <c r="AG16" t="s">
        <v>568</v>
      </c>
      <c r="AH16" t="s">
        <v>568</v>
      </c>
      <c r="AI16" t="s">
        <v>568</v>
      </c>
      <c r="AJ16" t="s">
        <v>2148</v>
      </c>
      <c r="AK16" t="s">
        <v>2082</v>
      </c>
      <c r="AL16" t="s">
        <v>568</v>
      </c>
      <c r="AM16" t="s">
        <v>2080</v>
      </c>
      <c r="AN16" t="s">
        <v>2079</v>
      </c>
      <c r="AO16" t="s">
        <v>568</v>
      </c>
      <c r="AP16" t="s">
        <v>568</v>
      </c>
      <c r="AQ16" t="s">
        <v>2080</v>
      </c>
      <c r="AR16" t="s">
        <v>10003</v>
      </c>
      <c r="AS16" t="s">
        <v>10004</v>
      </c>
      <c r="AT16" t="s">
        <v>10005</v>
      </c>
      <c r="AU16" t="s">
        <v>2127</v>
      </c>
      <c r="AV16" t="s">
        <v>568</v>
      </c>
      <c r="AW16" t="s">
        <v>568</v>
      </c>
      <c r="AX16" t="s">
        <v>568</v>
      </c>
      <c r="AY16" t="s">
        <v>568</v>
      </c>
    </row>
    <row r="17" spans="2:51" x14ac:dyDescent="0.25">
      <c r="B17" t="s">
        <v>9908</v>
      </c>
      <c r="C17" t="s">
        <v>9764</v>
      </c>
      <c r="D17" t="s">
        <v>568</v>
      </c>
      <c r="E17" t="s">
        <v>568</v>
      </c>
      <c r="F17" t="s">
        <v>568</v>
      </c>
      <c r="G17" t="s">
        <v>568</v>
      </c>
      <c r="H17" t="s">
        <v>568</v>
      </c>
      <c r="I17" t="s">
        <v>568</v>
      </c>
      <c r="J17" t="s">
        <v>568</v>
      </c>
      <c r="K17" t="s">
        <v>568</v>
      </c>
      <c r="L17" t="s">
        <v>568</v>
      </c>
      <c r="M17" t="s">
        <v>568</v>
      </c>
      <c r="N17" t="s">
        <v>568</v>
      </c>
      <c r="O17" t="s">
        <v>568</v>
      </c>
      <c r="P17" t="s">
        <v>568</v>
      </c>
      <c r="Q17" t="s">
        <v>568</v>
      </c>
      <c r="R17" t="s">
        <v>568</v>
      </c>
      <c r="S17" t="s">
        <v>568</v>
      </c>
      <c r="T17" t="s">
        <v>568</v>
      </c>
      <c r="U17" t="s">
        <v>568</v>
      </c>
      <c r="V17" t="s">
        <v>568</v>
      </c>
      <c r="W17" t="s">
        <v>568</v>
      </c>
      <c r="X17" t="s">
        <v>568</v>
      </c>
      <c r="Y17" t="s">
        <v>568</v>
      </c>
      <c r="Z17" t="s">
        <v>568</v>
      </c>
      <c r="AA17" t="s">
        <v>568</v>
      </c>
      <c r="AB17" t="s">
        <v>568</v>
      </c>
      <c r="AC17" t="s">
        <v>2181</v>
      </c>
      <c r="AD17" t="s">
        <v>10006</v>
      </c>
      <c r="AE17" t="s">
        <v>568</v>
      </c>
      <c r="AF17" t="s">
        <v>568</v>
      </c>
      <c r="AG17" t="s">
        <v>568</v>
      </c>
      <c r="AH17" t="s">
        <v>568</v>
      </c>
      <c r="AI17" t="s">
        <v>568</v>
      </c>
      <c r="AJ17" t="s">
        <v>568</v>
      </c>
      <c r="AK17" t="s">
        <v>2079</v>
      </c>
      <c r="AL17" t="s">
        <v>2080</v>
      </c>
      <c r="AM17" t="s">
        <v>568</v>
      </c>
      <c r="AN17" t="s">
        <v>568</v>
      </c>
      <c r="AO17" t="s">
        <v>568</v>
      </c>
      <c r="AP17" t="s">
        <v>568</v>
      </c>
      <c r="AQ17" t="s">
        <v>568</v>
      </c>
      <c r="AR17" t="s">
        <v>568</v>
      </c>
      <c r="AS17" t="s">
        <v>2080</v>
      </c>
      <c r="AT17" t="s">
        <v>2079</v>
      </c>
      <c r="AU17" t="s">
        <v>568</v>
      </c>
      <c r="AV17" t="s">
        <v>568</v>
      </c>
      <c r="AW17" t="s">
        <v>568</v>
      </c>
      <c r="AX17" t="s">
        <v>568</v>
      </c>
      <c r="AY17" t="s">
        <v>568</v>
      </c>
    </row>
    <row r="18" spans="2:51" x14ac:dyDescent="0.25">
      <c r="B18" t="s">
        <v>9908</v>
      </c>
      <c r="C18" t="s">
        <v>10007</v>
      </c>
      <c r="D18" t="s">
        <v>568</v>
      </c>
      <c r="E18" t="s">
        <v>568</v>
      </c>
      <c r="F18" t="s">
        <v>568</v>
      </c>
      <c r="G18" t="s">
        <v>568</v>
      </c>
      <c r="H18" t="s">
        <v>568</v>
      </c>
      <c r="I18" t="s">
        <v>568</v>
      </c>
      <c r="J18" t="s">
        <v>568</v>
      </c>
      <c r="K18" t="s">
        <v>568</v>
      </c>
      <c r="L18" t="s">
        <v>568</v>
      </c>
      <c r="M18" t="s">
        <v>568</v>
      </c>
      <c r="N18" t="s">
        <v>568</v>
      </c>
      <c r="O18" t="s">
        <v>568</v>
      </c>
      <c r="P18" t="s">
        <v>568</v>
      </c>
      <c r="Q18" t="s">
        <v>568</v>
      </c>
      <c r="R18" t="s">
        <v>568</v>
      </c>
      <c r="S18" t="s">
        <v>568</v>
      </c>
      <c r="T18" t="s">
        <v>568</v>
      </c>
      <c r="U18" t="s">
        <v>568</v>
      </c>
      <c r="V18" t="s">
        <v>568</v>
      </c>
      <c r="W18" t="s">
        <v>568</v>
      </c>
      <c r="X18" t="s">
        <v>568</v>
      </c>
      <c r="Y18" t="s">
        <v>568</v>
      </c>
      <c r="Z18" t="s">
        <v>568</v>
      </c>
      <c r="AA18" t="s">
        <v>568</v>
      </c>
      <c r="AB18" t="s">
        <v>568</v>
      </c>
      <c r="AC18" t="s">
        <v>568</v>
      </c>
      <c r="AD18" t="s">
        <v>568</v>
      </c>
      <c r="AE18" t="s">
        <v>568</v>
      </c>
      <c r="AF18" t="s">
        <v>568</v>
      </c>
      <c r="AG18" t="s">
        <v>568</v>
      </c>
      <c r="AH18" t="s">
        <v>568</v>
      </c>
      <c r="AI18" t="s">
        <v>568</v>
      </c>
      <c r="AJ18" t="s">
        <v>568</v>
      </c>
      <c r="AK18" t="s">
        <v>568</v>
      </c>
      <c r="AL18" t="s">
        <v>568</v>
      </c>
      <c r="AM18" t="s">
        <v>568</v>
      </c>
      <c r="AN18" t="s">
        <v>568</v>
      </c>
      <c r="AO18" t="s">
        <v>568</v>
      </c>
      <c r="AP18" t="s">
        <v>568</v>
      </c>
      <c r="AQ18" t="s">
        <v>568</v>
      </c>
      <c r="AR18" t="s">
        <v>568</v>
      </c>
      <c r="AS18" t="s">
        <v>568</v>
      </c>
      <c r="AT18" t="s">
        <v>568</v>
      </c>
      <c r="AU18" t="s">
        <v>568</v>
      </c>
      <c r="AV18" t="s">
        <v>568</v>
      </c>
      <c r="AW18" t="s">
        <v>568</v>
      </c>
      <c r="AX18" t="s">
        <v>568</v>
      </c>
      <c r="AY18" t="s">
        <v>2079</v>
      </c>
    </row>
    <row r="19" spans="2:51" x14ac:dyDescent="0.25">
      <c r="B19" t="s">
        <v>9908</v>
      </c>
      <c r="C19" t="s">
        <v>10008</v>
      </c>
      <c r="D19" t="s">
        <v>568</v>
      </c>
      <c r="E19" t="s">
        <v>568</v>
      </c>
      <c r="F19" t="s">
        <v>10009</v>
      </c>
      <c r="G19" t="s">
        <v>2101</v>
      </c>
      <c r="H19" t="s">
        <v>10010</v>
      </c>
      <c r="I19" t="s">
        <v>2080</v>
      </c>
      <c r="J19" t="s">
        <v>568</v>
      </c>
      <c r="K19" t="s">
        <v>568</v>
      </c>
      <c r="L19" t="s">
        <v>568</v>
      </c>
      <c r="M19" t="s">
        <v>568</v>
      </c>
      <c r="N19" t="s">
        <v>568</v>
      </c>
      <c r="O19" t="s">
        <v>568</v>
      </c>
      <c r="P19" t="s">
        <v>568</v>
      </c>
      <c r="Q19" t="s">
        <v>568</v>
      </c>
      <c r="R19" t="s">
        <v>568</v>
      </c>
      <c r="S19" t="s">
        <v>568</v>
      </c>
      <c r="T19" t="s">
        <v>568</v>
      </c>
      <c r="U19" t="s">
        <v>568</v>
      </c>
      <c r="V19" t="s">
        <v>568</v>
      </c>
      <c r="W19" t="s">
        <v>568</v>
      </c>
      <c r="X19" t="s">
        <v>568</v>
      </c>
      <c r="Y19" t="s">
        <v>568</v>
      </c>
      <c r="Z19" t="s">
        <v>568</v>
      </c>
      <c r="AA19" t="s">
        <v>2079</v>
      </c>
      <c r="AB19" t="s">
        <v>568</v>
      </c>
      <c r="AC19" t="s">
        <v>568</v>
      </c>
      <c r="AD19" t="s">
        <v>568</v>
      </c>
      <c r="AE19" t="s">
        <v>568</v>
      </c>
      <c r="AF19" t="s">
        <v>568</v>
      </c>
      <c r="AG19" t="s">
        <v>568</v>
      </c>
      <c r="AH19" t="s">
        <v>568</v>
      </c>
      <c r="AI19" t="s">
        <v>568</v>
      </c>
      <c r="AJ19" t="s">
        <v>568</v>
      </c>
      <c r="AK19" t="s">
        <v>568</v>
      </c>
      <c r="AL19" t="s">
        <v>568</v>
      </c>
      <c r="AM19" t="s">
        <v>568</v>
      </c>
      <c r="AN19" t="s">
        <v>568</v>
      </c>
      <c r="AO19" t="s">
        <v>568</v>
      </c>
      <c r="AP19" t="s">
        <v>568</v>
      </c>
      <c r="AQ19" t="s">
        <v>568</v>
      </c>
      <c r="AR19" t="s">
        <v>568</v>
      </c>
      <c r="AS19" t="s">
        <v>568</v>
      </c>
      <c r="AT19" t="s">
        <v>568</v>
      </c>
      <c r="AU19" t="s">
        <v>568</v>
      </c>
      <c r="AV19" t="s">
        <v>568</v>
      </c>
      <c r="AW19" t="s">
        <v>568</v>
      </c>
      <c r="AX19" t="s">
        <v>568</v>
      </c>
      <c r="AY19" t="s">
        <v>568</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BN22"/>
  <sheetViews>
    <sheetView workbookViewId="0"/>
  </sheetViews>
  <sheetFormatPr defaultColWidth="11.42578125" defaultRowHeight="15" x14ac:dyDescent="0.25"/>
  <sheetData>
    <row r="2" spans="2:66" x14ac:dyDescent="0.25">
      <c r="B2" t="s">
        <v>1</v>
      </c>
      <c r="C2" t="s">
        <v>32</v>
      </c>
    </row>
    <row r="3" spans="2:66" x14ac:dyDescent="0.25">
      <c r="B3" t="s">
        <v>2</v>
      </c>
      <c r="C3" t="s">
        <v>36</v>
      </c>
    </row>
    <row r="4" spans="2:66" x14ac:dyDescent="0.25">
      <c r="B4" t="s">
        <v>3</v>
      </c>
      <c r="C4" t="s">
        <v>29</v>
      </c>
    </row>
    <row r="5" spans="2:66" x14ac:dyDescent="0.25">
      <c r="B5" s="4" t="str">
        <f>HYPERLINK("[NZAu_Publiclaunch_20231116.xlsx]'TOC'!A1","(Click to return to TOC)")</f>
        <v>(Click to return to TOC)</v>
      </c>
    </row>
    <row r="7" spans="2:66" x14ac:dyDescent="0.25">
      <c r="D7" t="s">
        <v>153</v>
      </c>
      <c r="E7" t="s">
        <v>153</v>
      </c>
      <c r="F7" t="s">
        <v>153</v>
      </c>
      <c r="G7" t="s">
        <v>153</v>
      </c>
      <c r="H7" t="s">
        <v>153</v>
      </c>
      <c r="I7" t="s">
        <v>153</v>
      </c>
      <c r="J7" t="s">
        <v>153</v>
      </c>
      <c r="K7" t="s">
        <v>153</v>
      </c>
      <c r="L7" t="s">
        <v>153</v>
      </c>
      <c r="M7" t="s">
        <v>153</v>
      </c>
      <c r="N7" t="s">
        <v>153</v>
      </c>
      <c r="O7" t="s">
        <v>153</v>
      </c>
      <c r="P7" t="s">
        <v>153</v>
      </c>
      <c r="Q7" t="s">
        <v>153</v>
      </c>
      <c r="R7" t="s">
        <v>153</v>
      </c>
      <c r="S7" t="s">
        <v>153</v>
      </c>
      <c r="T7" t="s">
        <v>153</v>
      </c>
      <c r="U7" t="s">
        <v>153</v>
      </c>
      <c r="V7" t="s">
        <v>153</v>
      </c>
      <c r="W7" t="s">
        <v>153</v>
      </c>
      <c r="X7" t="s">
        <v>153</v>
      </c>
      <c r="Y7" t="s">
        <v>153</v>
      </c>
      <c r="Z7" t="s">
        <v>153</v>
      </c>
      <c r="AA7" t="s">
        <v>153</v>
      </c>
      <c r="AB7" t="s">
        <v>153</v>
      </c>
      <c r="AC7" t="s">
        <v>153</v>
      </c>
      <c r="AD7" t="s">
        <v>153</v>
      </c>
      <c r="AE7" t="s">
        <v>153</v>
      </c>
      <c r="AF7" t="s">
        <v>153</v>
      </c>
      <c r="AG7" t="s">
        <v>153</v>
      </c>
      <c r="AH7" t="s">
        <v>153</v>
      </c>
      <c r="AI7" t="s">
        <v>153</v>
      </c>
      <c r="AJ7" t="s">
        <v>153</v>
      </c>
      <c r="AK7" t="s">
        <v>153</v>
      </c>
      <c r="AL7" t="s">
        <v>153</v>
      </c>
      <c r="AM7" t="s">
        <v>153</v>
      </c>
      <c r="AN7" t="s">
        <v>153</v>
      </c>
      <c r="AO7" t="s">
        <v>153</v>
      </c>
      <c r="AP7" t="s">
        <v>153</v>
      </c>
      <c r="AQ7" t="s">
        <v>153</v>
      </c>
      <c r="AR7" t="s">
        <v>153</v>
      </c>
      <c r="AS7" t="s">
        <v>153</v>
      </c>
      <c r="AT7" t="s">
        <v>153</v>
      </c>
      <c r="AU7" t="s">
        <v>153</v>
      </c>
      <c r="AV7" t="s">
        <v>153</v>
      </c>
      <c r="AW7" t="s">
        <v>153</v>
      </c>
      <c r="AX7" t="s">
        <v>153</v>
      </c>
      <c r="AY7" t="s">
        <v>153</v>
      </c>
      <c r="AZ7" t="s">
        <v>153</v>
      </c>
      <c r="BA7" t="s">
        <v>153</v>
      </c>
      <c r="BB7" t="s">
        <v>153</v>
      </c>
      <c r="BC7" t="s">
        <v>153</v>
      </c>
      <c r="BD7" t="s">
        <v>153</v>
      </c>
      <c r="BE7" t="s">
        <v>153</v>
      </c>
      <c r="BF7" t="s">
        <v>153</v>
      </c>
      <c r="BG7" t="s">
        <v>153</v>
      </c>
      <c r="BH7" t="s">
        <v>153</v>
      </c>
      <c r="BI7" t="s">
        <v>153</v>
      </c>
      <c r="BJ7" t="s">
        <v>153</v>
      </c>
      <c r="BK7" t="s">
        <v>153</v>
      </c>
      <c r="BL7" t="s">
        <v>153</v>
      </c>
      <c r="BM7" t="s">
        <v>153</v>
      </c>
      <c r="BN7" t="s">
        <v>153</v>
      </c>
    </row>
    <row r="8" spans="2:66" x14ac:dyDescent="0.25">
      <c r="D8" t="s">
        <v>2064</v>
      </c>
      <c r="E8" t="s">
        <v>2064</v>
      </c>
      <c r="F8" t="s">
        <v>2064</v>
      </c>
      <c r="G8" t="s">
        <v>2064</v>
      </c>
      <c r="H8" t="s">
        <v>2064</v>
      </c>
      <c r="I8" t="s">
        <v>2064</v>
      </c>
      <c r="J8" t="s">
        <v>2064</v>
      </c>
      <c r="K8" t="s">
        <v>2064</v>
      </c>
      <c r="L8" t="s">
        <v>2064</v>
      </c>
      <c r="M8" t="s">
        <v>2065</v>
      </c>
      <c r="N8" t="s">
        <v>2065</v>
      </c>
      <c r="O8" t="s">
        <v>2065</v>
      </c>
      <c r="P8" t="s">
        <v>2065</v>
      </c>
      <c r="Q8" t="s">
        <v>2065</v>
      </c>
      <c r="R8" t="s">
        <v>2065</v>
      </c>
      <c r="S8" t="s">
        <v>2065</v>
      </c>
      <c r="T8" t="s">
        <v>2065</v>
      </c>
      <c r="U8" t="s">
        <v>2065</v>
      </c>
      <c r="V8" t="s">
        <v>2063</v>
      </c>
      <c r="W8" t="s">
        <v>2063</v>
      </c>
      <c r="X8" t="s">
        <v>2063</v>
      </c>
      <c r="Y8" t="s">
        <v>2063</v>
      </c>
      <c r="Z8" t="s">
        <v>2063</v>
      </c>
      <c r="AA8" t="s">
        <v>2063</v>
      </c>
      <c r="AB8" t="s">
        <v>2063</v>
      </c>
      <c r="AC8" t="s">
        <v>2063</v>
      </c>
      <c r="AD8" t="s">
        <v>2063</v>
      </c>
      <c r="AE8" t="s">
        <v>2066</v>
      </c>
      <c r="AF8" t="s">
        <v>2066</v>
      </c>
      <c r="AG8" t="s">
        <v>2066</v>
      </c>
      <c r="AH8" t="s">
        <v>2066</v>
      </c>
      <c r="AI8" t="s">
        <v>2066</v>
      </c>
      <c r="AJ8" t="s">
        <v>2066</v>
      </c>
      <c r="AK8" t="s">
        <v>2066</v>
      </c>
      <c r="AL8" t="s">
        <v>2066</v>
      </c>
      <c r="AM8" t="s">
        <v>2066</v>
      </c>
      <c r="AN8" t="s">
        <v>2067</v>
      </c>
      <c r="AO8" t="s">
        <v>2067</v>
      </c>
      <c r="AP8" t="s">
        <v>2067</v>
      </c>
      <c r="AQ8" t="s">
        <v>2067</v>
      </c>
      <c r="AR8" t="s">
        <v>2067</v>
      </c>
      <c r="AS8" t="s">
        <v>2067</v>
      </c>
      <c r="AT8" t="s">
        <v>2067</v>
      </c>
      <c r="AU8" t="s">
        <v>2067</v>
      </c>
      <c r="AV8" t="s">
        <v>2067</v>
      </c>
      <c r="AW8" t="s">
        <v>2069</v>
      </c>
      <c r="AX8" t="s">
        <v>2069</v>
      </c>
      <c r="AY8" t="s">
        <v>2069</v>
      </c>
      <c r="AZ8" t="s">
        <v>2069</v>
      </c>
      <c r="BA8" t="s">
        <v>2069</v>
      </c>
      <c r="BB8" t="s">
        <v>2069</v>
      </c>
      <c r="BC8" t="s">
        <v>2069</v>
      </c>
      <c r="BD8" t="s">
        <v>2069</v>
      </c>
      <c r="BE8" t="s">
        <v>2069</v>
      </c>
      <c r="BF8" t="s">
        <v>2068</v>
      </c>
      <c r="BG8" t="s">
        <v>2068</v>
      </c>
      <c r="BH8" t="s">
        <v>2068</v>
      </c>
      <c r="BI8" t="s">
        <v>2068</v>
      </c>
      <c r="BJ8" t="s">
        <v>2068</v>
      </c>
      <c r="BK8" t="s">
        <v>2068</v>
      </c>
      <c r="BL8" t="s">
        <v>2068</v>
      </c>
      <c r="BM8" t="s">
        <v>2068</v>
      </c>
      <c r="BN8" t="s">
        <v>2068</v>
      </c>
    </row>
    <row r="9" spans="2:66" x14ac:dyDescent="0.25">
      <c r="D9" t="s">
        <v>158</v>
      </c>
      <c r="E9" t="s">
        <v>159</v>
      </c>
      <c r="F9" t="s">
        <v>160</v>
      </c>
      <c r="G9" t="s">
        <v>161</v>
      </c>
      <c r="H9" t="s">
        <v>162</v>
      </c>
      <c r="I9" t="s">
        <v>163</v>
      </c>
      <c r="J9" t="s">
        <v>164</v>
      </c>
      <c r="K9" t="s">
        <v>165</v>
      </c>
      <c r="L9" t="s">
        <v>166</v>
      </c>
      <c r="M9" t="s">
        <v>158</v>
      </c>
      <c r="N9" t="s">
        <v>159</v>
      </c>
      <c r="O9" t="s">
        <v>160</v>
      </c>
      <c r="P9" t="s">
        <v>161</v>
      </c>
      <c r="Q9" t="s">
        <v>162</v>
      </c>
      <c r="R9" t="s">
        <v>163</v>
      </c>
      <c r="S9" t="s">
        <v>164</v>
      </c>
      <c r="T9" t="s">
        <v>165</v>
      </c>
      <c r="U9" t="s">
        <v>166</v>
      </c>
      <c r="V9" t="s">
        <v>158</v>
      </c>
      <c r="W9" t="s">
        <v>159</v>
      </c>
      <c r="X9" t="s">
        <v>160</v>
      </c>
      <c r="Y9" t="s">
        <v>161</v>
      </c>
      <c r="Z9" t="s">
        <v>162</v>
      </c>
      <c r="AA9" t="s">
        <v>163</v>
      </c>
      <c r="AB9" t="s">
        <v>164</v>
      </c>
      <c r="AC9" t="s">
        <v>165</v>
      </c>
      <c r="AD9" t="s">
        <v>166</v>
      </c>
      <c r="AE9" t="s">
        <v>158</v>
      </c>
      <c r="AF9" t="s">
        <v>159</v>
      </c>
      <c r="AG9" t="s">
        <v>160</v>
      </c>
      <c r="AH9" t="s">
        <v>161</v>
      </c>
      <c r="AI9" t="s">
        <v>162</v>
      </c>
      <c r="AJ9" t="s">
        <v>163</v>
      </c>
      <c r="AK9" t="s">
        <v>164</v>
      </c>
      <c r="AL9" t="s">
        <v>165</v>
      </c>
      <c r="AM9" t="s">
        <v>166</v>
      </c>
      <c r="AN9" t="s">
        <v>158</v>
      </c>
      <c r="AO9" t="s">
        <v>159</v>
      </c>
      <c r="AP9" t="s">
        <v>160</v>
      </c>
      <c r="AQ9" t="s">
        <v>161</v>
      </c>
      <c r="AR9" t="s">
        <v>162</v>
      </c>
      <c r="AS9" t="s">
        <v>163</v>
      </c>
      <c r="AT9" t="s">
        <v>164</v>
      </c>
      <c r="AU9" t="s">
        <v>165</v>
      </c>
      <c r="AV9" t="s">
        <v>166</v>
      </c>
      <c r="AW9" t="s">
        <v>158</v>
      </c>
      <c r="AX9" t="s">
        <v>159</v>
      </c>
      <c r="AY9" t="s">
        <v>160</v>
      </c>
      <c r="AZ9" t="s">
        <v>161</v>
      </c>
      <c r="BA9" t="s">
        <v>162</v>
      </c>
      <c r="BB9" t="s">
        <v>163</v>
      </c>
      <c r="BC9" t="s">
        <v>164</v>
      </c>
      <c r="BD9" t="s">
        <v>165</v>
      </c>
      <c r="BE9" t="s">
        <v>166</v>
      </c>
      <c r="BF9" t="s">
        <v>158</v>
      </c>
      <c r="BG9" t="s">
        <v>159</v>
      </c>
      <c r="BH9" t="s">
        <v>160</v>
      </c>
      <c r="BI9" t="s">
        <v>161</v>
      </c>
      <c r="BJ9" t="s">
        <v>162</v>
      </c>
      <c r="BK9" t="s">
        <v>163</v>
      </c>
      <c r="BL9" t="s">
        <v>164</v>
      </c>
      <c r="BM9" t="s">
        <v>165</v>
      </c>
      <c r="BN9" t="s">
        <v>166</v>
      </c>
    </row>
    <row r="10" spans="2:66" x14ac:dyDescent="0.25">
      <c r="B10" t="s">
        <v>9619</v>
      </c>
      <c r="C10" t="s">
        <v>790</v>
      </c>
      <c r="D10" t="s">
        <v>568</v>
      </c>
      <c r="E10" t="s">
        <v>568</v>
      </c>
      <c r="F10" t="s">
        <v>568</v>
      </c>
      <c r="G10" t="s">
        <v>2080</v>
      </c>
      <c r="H10" t="s">
        <v>10011</v>
      </c>
      <c r="I10" t="s">
        <v>10012</v>
      </c>
      <c r="J10" t="s">
        <v>10013</v>
      </c>
      <c r="K10" t="s">
        <v>10014</v>
      </c>
      <c r="L10" t="s">
        <v>10015</v>
      </c>
      <c r="M10" t="s">
        <v>568</v>
      </c>
      <c r="N10" t="s">
        <v>568</v>
      </c>
      <c r="O10" t="s">
        <v>568</v>
      </c>
      <c r="P10" t="s">
        <v>568</v>
      </c>
      <c r="Q10" t="s">
        <v>2080</v>
      </c>
      <c r="R10" t="s">
        <v>2080</v>
      </c>
      <c r="S10" t="s">
        <v>2080</v>
      </c>
      <c r="T10" t="s">
        <v>2080</v>
      </c>
      <c r="U10" t="s">
        <v>2080</v>
      </c>
      <c r="V10" t="s">
        <v>568</v>
      </c>
      <c r="W10" t="s">
        <v>568</v>
      </c>
      <c r="X10" t="s">
        <v>10016</v>
      </c>
      <c r="Y10" t="s">
        <v>9922</v>
      </c>
      <c r="Z10" t="s">
        <v>10017</v>
      </c>
      <c r="AA10" t="s">
        <v>9918</v>
      </c>
      <c r="AB10" t="s">
        <v>9918</v>
      </c>
      <c r="AC10" t="s">
        <v>9918</v>
      </c>
      <c r="AD10" t="s">
        <v>10018</v>
      </c>
      <c r="AE10" t="s">
        <v>568</v>
      </c>
      <c r="AF10" t="s">
        <v>568</v>
      </c>
      <c r="AG10" t="s">
        <v>568</v>
      </c>
      <c r="AH10" t="s">
        <v>568</v>
      </c>
      <c r="AI10" t="s">
        <v>10019</v>
      </c>
      <c r="AJ10" t="s">
        <v>10020</v>
      </c>
      <c r="AK10" t="s">
        <v>10021</v>
      </c>
      <c r="AL10" t="s">
        <v>9819</v>
      </c>
      <c r="AM10" t="s">
        <v>10022</v>
      </c>
      <c r="AN10" t="s">
        <v>568</v>
      </c>
      <c r="AO10" t="s">
        <v>568</v>
      </c>
      <c r="AP10" t="s">
        <v>10023</v>
      </c>
      <c r="AQ10" t="s">
        <v>10024</v>
      </c>
      <c r="AR10" t="s">
        <v>10025</v>
      </c>
      <c r="AS10" t="s">
        <v>10026</v>
      </c>
      <c r="AT10" t="s">
        <v>9767</v>
      </c>
      <c r="AU10" t="s">
        <v>10027</v>
      </c>
      <c r="AV10" t="s">
        <v>10028</v>
      </c>
      <c r="AW10" t="s">
        <v>568</v>
      </c>
      <c r="AX10" t="s">
        <v>568</v>
      </c>
      <c r="AY10" t="s">
        <v>2079</v>
      </c>
      <c r="AZ10" t="s">
        <v>10029</v>
      </c>
      <c r="BA10" t="s">
        <v>10030</v>
      </c>
      <c r="BB10" t="s">
        <v>2138</v>
      </c>
      <c r="BC10" t="s">
        <v>2138</v>
      </c>
      <c r="BD10" t="s">
        <v>10031</v>
      </c>
      <c r="BE10" t="s">
        <v>9829</v>
      </c>
      <c r="BF10" t="s">
        <v>568</v>
      </c>
      <c r="BG10" t="s">
        <v>568</v>
      </c>
      <c r="BH10" t="s">
        <v>568</v>
      </c>
      <c r="BI10" t="s">
        <v>2078</v>
      </c>
      <c r="BJ10" t="s">
        <v>10032</v>
      </c>
      <c r="BK10" t="s">
        <v>10032</v>
      </c>
      <c r="BL10" t="s">
        <v>10032</v>
      </c>
      <c r="BM10" t="s">
        <v>10032</v>
      </c>
      <c r="BN10" t="s">
        <v>10033</v>
      </c>
    </row>
    <row r="11" spans="2:66" x14ac:dyDescent="0.25">
      <c r="B11" t="s">
        <v>9619</v>
      </c>
      <c r="C11" t="s">
        <v>833</v>
      </c>
      <c r="D11" t="s">
        <v>2108</v>
      </c>
      <c r="E11" t="s">
        <v>10034</v>
      </c>
      <c r="F11" t="s">
        <v>10035</v>
      </c>
      <c r="G11" t="s">
        <v>10036</v>
      </c>
      <c r="H11" t="s">
        <v>10037</v>
      </c>
      <c r="I11" t="s">
        <v>10037</v>
      </c>
      <c r="J11" t="s">
        <v>10038</v>
      </c>
      <c r="K11" t="s">
        <v>10039</v>
      </c>
      <c r="L11" t="s">
        <v>10040</v>
      </c>
      <c r="M11" t="s">
        <v>568</v>
      </c>
      <c r="N11" t="s">
        <v>2080</v>
      </c>
      <c r="O11" t="s">
        <v>10029</v>
      </c>
      <c r="P11" t="s">
        <v>10041</v>
      </c>
      <c r="Q11" t="s">
        <v>10042</v>
      </c>
      <c r="R11" t="s">
        <v>10042</v>
      </c>
      <c r="S11" t="s">
        <v>10042</v>
      </c>
      <c r="T11" t="s">
        <v>10042</v>
      </c>
      <c r="U11" t="s">
        <v>9801</v>
      </c>
      <c r="V11" t="s">
        <v>9792</v>
      </c>
      <c r="W11" t="s">
        <v>10043</v>
      </c>
      <c r="X11" t="s">
        <v>10044</v>
      </c>
      <c r="Y11" t="s">
        <v>10045</v>
      </c>
      <c r="Z11" t="s">
        <v>10045</v>
      </c>
      <c r="AA11" t="s">
        <v>10046</v>
      </c>
      <c r="AB11" t="s">
        <v>10047</v>
      </c>
      <c r="AC11" t="s">
        <v>10048</v>
      </c>
      <c r="AD11" t="s">
        <v>10049</v>
      </c>
      <c r="AE11" t="s">
        <v>9998</v>
      </c>
      <c r="AF11" t="s">
        <v>10050</v>
      </c>
      <c r="AG11" t="s">
        <v>10051</v>
      </c>
      <c r="AH11" t="s">
        <v>10052</v>
      </c>
      <c r="AI11" t="s">
        <v>10053</v>
      </c>
      <c r="AJ11" t="s">
        <v>9803</v>
      </c>
      <c r="AK11" t="s">
        <v>10054</v>
      </c>
      <c r="AL11" t="s">
        <v>10055</v>
      </c>
      <c r="AM11" t="s">
        <v>10056</v>
      </c>
      <c r="AN11" t="s">
        <v>10057</v>
      </c>
      <c r="AO11" t="s">
        <v>10058</v>
      </c>
      <c r="AP11" t="s">
        <v>10059</v>
      </c>
      <c r="AQ11" t="s">
        <v>9722</v>
      </c>
      <c r="AR11" t="s">
        <v>10060</v>
      </c>
      <c r="AS11" t="s">
        <v>10061</v>
      </c>
      <c r="AT11" t="s">
        <v>10062</v>
      </c>
      <c r="AU11" t="s">
        <v>10063</v>
      </c>
      <c r="AV11" t="s">
        <v>10064</v>
      </c>
      <c r="AW11" t="s">
        <v>2159</v>
      </c>
      <c r="AX11" t="s">
        <v>2134</v>
      </c>
      <c r="AY11" t="s">
        <v>2134</v>
      </c>
      <c r="AZ11" t="s">
        <v>2134</v>
      </c>
      <c r="BA11" t="s">
        <v>2134</v>
      </c>
      <c r="BB11" t="s">
        <v>9796</v>
      </c>
      <c r="BC11" t="s">
        <v>2099</v>
      </c>
      <c r="BD11" t="s">
        <v>568</v>
      </c>
      <c r="BE11" t="s">
        <v>568</v>
      </c>
      <c r="BF11" t="s">
        <v>10065</v>
      </c>
      <c r="BG11" t="s">
        <v>10066</v>
      </c>
      <c r="BH11" t="s">
        <v>9964</v>
      </c>
      <c r="BI11" t="s">
        <v>10067</v>
      </c>
      <c r="BJ11" t="s">
        <v>10068</v>
      </c>
      <c r="BK11" t="s">
        <v>9957</v>
      </c>
      <c r="BL11" t="s">
        <v>9957</v>
      </c>
      <c r="BM11" t="s">
        <v>2149</v>
      </c>
      <c r="BN11" t="s">
        <v>2154</v>
      </c>
    </row>
    <row r="12" spans="2:66" x14ac:dyDescent="0.25">
      <c r="B12" t="s">
        <v>9619</v>
      </c>
      <c r="C12" t="s">
        <v>680</v>
      </c>
      <c r="D12" t="s">
        <v>2139</v>
      </c>
      <c r="E12" t="s">
        <v>10069</v>
      </c>
      <c r="F12" t="s">
        <v>2179</v>
      </c>
      <c r="G12" t="s">
        <v>10070</v>
      </c>
      <c r="H12" t="s">
        <v>10071</v>
      </c>
      <c r="I12" t="s">
        <v>10072</v>
      </c>
      <c r="J12" t="s">
        <v>10073</v>
      </c>
      <c r="K12" t="s">
        <v>10074</v>
      </c>
      <c r="L12" t="s">
        <v>10075</v>
      </c>
      <c r="M12" t="s">
        <v>2161</v>
      </c>
      <c r="N12" t="s">
        <v>9864</v>
      </c>
      <c r="O12" t="s">
        <v>2152</v>
      </c>
      <c r="P12" t="s">
        <v>2158</v>
      </c>
      <c r="Q12" t="s">
        <v>2158</v>
      </c>
      <c r="R12" t="s">
        <v>2163</v>
      </c>
      <c r="S12" t="s">
        <v>2163</v>
      </c>
      <c r="T12" t="s">
        <v>2073</v>
      </c>
      <c r="U12" t="s">
        <v>2153</v>
      </c>
      <c r="V12" t="s">
        <v>10076</v>
      </c>
      <c r="W12" t="s">
        <v>10077</v>
      </c>
      <c r="X12" t="s">
        <v>10078</v>
      </c>
      <c r="Y12" t="s">
        <v>10079</v>
      </c>
      <c r="Z12" t="s">
        <v>10080</v>
      </c>
      <c r="AA12" t="s">
        <v>10081</v>
      </c>
      <c r="AB12" t="s">
        <v>10082</v>
      </c>
      <c r="AC12" t="s">
        <v>10083</v>
      </c>
      <c r="AD12" t="s">
        <v>10084</v>
      </c>
      <c r="AE12" t="s">
        <v>10085</v>
      </c>
      <c r="AF12" t="s">
        <v>10086</v>
      </c>
      <c r="AG12" t="s">
        <v>10087</v>
      </c>
      <c r="AH12" t="s">
        <v>10088</v>
      </c>
      <c r="AI12" t="s">
        <v>10089</v>
      </c>
      <c r="AJ12" t="s">
        <v>10090</v>
      </c>
      <c r="AK12" t="s">
        <v>10091</v>
      </c>
      <c r="AL12" t="s">
        <v>10092</v>
      </c>
      <c r="AM12" t="s">
        <v>9940</v>
      </c>
      <c r="AN12" t="s">
        <v>9869</v>
      </c>
      <c r="AO12" t="s">
        <v>10093</v>
      </c>
      <c r="AP12" t="s">
        <v>10094</v>
      </c>
      <c r="AQ12" t="s">
        <v>10095</v>
      </c>
      <c r="AR12" t="s">
        <v>10096</v>
      </c>
      <c r="AS12" t="s">
        <v>10097</v>
      </c>
      <c r="AT12" t="s">
        <v>9941</v>
      </c>
      <c r="AU12" t="s">
        <v>9700</v>
      </c>
      <c r="AV12" t="s">
        <v>10098</v>
      </c>
      <c r="AW12" t="s">
        <v>10099</v>
      </c>
      <c r="AX12" t="s">
        <v>2163</v>
      </c>
      <c r="AY12" t="s">
        <v>2074</v>
      </c>
      <c r="AZ12" t="s">
        <v>2108</v>
      </c>
      <c r="BA12" t="s">
        <v>9973</v>
      </c>
      <c r="BB12" t="s">
        <v>2154</v>
      </c>
      <c r="BC12" t="s">
        <v>2116</v>
      </c>
      <c r="BD12" t="s">
        <v>9979</v>
      </c>
      <c r="BE12" t="s">
        <v>10031</v>
      </c>
      <c r="BF12" t="s">
        <v>10100</v>
      </c>
      <c r="BG12" t="s">
        <v>10101</v>
      </c>
      <c r="BH12" t="s">
        <v>10102</v>
      </c>
      <c r="BI12" t="s">
        <v>10103</v>
      </c>
      <c r="BJ12" t="s">
        <v>10009</v>
      </c>
      <c r="BK12" t="s">
        <v>10104</v>
      </c>
      <c r="BL12" t="s">
        <v>10105</v>
      </c>
      <c r="BM12" t="s">
        <v>10106</v>
      </c>
      <c r="BN12" t="s">
        <v>10044</v>
      </c>
    </row>
    <row r="13" spans="2:66" x14ac:dyDescent="0.25">
      <c r="B13" t="s">
        <v>9619</v>
      </c>
      <c r="C13" t="s">
        <v>735</v>
      </c>
      <c r="D13" t="s">
        <v>10099</v>
      </c>
      <c r="E13" t="s">
        <v>10107</v>
      </c>
      <c r="F13" t="s">
        <v>9825</v>
      </c>
      <c r="G13" t="s">
        <v>10108</v>
      </c>
      <c r="H13" t="s">
        <v>10064</v>
      </c>
      <c r="I13" t="s">
        <v>10109</v>
      </c>
      <c r="J13" t="s">
        <v>10110</v>
      </c>
      <c r="K13" t="s">
        <v>10111</v>
      </c>
      <c r="L13" t="s">
        <v>10112</v>
      </c>
      <c r="M13" t="s">
        <v>568</v>
      </c>
      <c r="N13" t="s">
        <v>9978</v>
      </c>
      <c r="O13" t="s">
        <v>10113</v>
      </c>
      <c r="P13" t="s">
        <v>10114</v>
      </c>
      <c r="Q13" t="s">
        <v>10115</v>
      </c>
      <c r="R13" t="s">
        <v>10116</v>
      </c>
      <c r="S13" t="s">
        <v>10117</v>
      </c>
      <c r="T13" t="s">
        <v>10118</v>
      </c>
      <c r="U13" t="s">
        <v>10119</v>
      </c>
      <c r="V13" t="s">
        <v>9999</v>
      </c>
      <c r="W13" t="s">
        <v>10120</v>
      </c>
      <c r="X13" t="s">
        <v>10121</v>
      </c>
      <c r="Y13" t="s">
        <v>10122</v>
      </c>
      <c r="Z13" t="s">
        <v>10123</v>
      </c>
      <c r="AA13" t="s">
        <v>10124</v>
      </c>
      <c r="AB13" t="s">
        <v>10125</v>
      </c>
      <c r="AC13" t="s">
        <v>10126</v>
      </c>
      <c r="AD13" t="s">
        <v>10127</v>
      </c>
      <c r="AE13" t="s">
        <v>10031</v>
      </c>
      <c r="AF13" t="s">
        <v>10128</v>
      </c>
      <c r="AG13" t="s">
        <v>10129</v>
      </c>
      <c r="AH13" t="s">
        <v>10130</v>
      </c>
      <c r="AI13" t="s">
        <v>10131</v>
      </c>
      <c r="AJ13" t="s">
        <v>10132</v>
      </c>
      <c r="AK13" t="s">
        <v>10133</v>
      </c>
      <c r="AL13" t="s">
        <v>10134</v>
      </c>
      <c r="AM13" t="s">
        <v>10135</v>
      </c>
      <c r="AN13" t="s">
        <v>2074</v>
      </c>
      <c r="AO13" t="s">
        <v>10002</v>
      </c>
      <c r="AP13" t="s">
        <v>10136</v>
      </c>
      <c r="AQ13" t="s">
        <v>10105</v>
      </c>
      <c r="AR13" t="s">
        <v>10137</v>
      </c>
      <c r="AS13" t="s">
        <v>10138</v>
      </c>
      <c r="AT13" t="s">
        <v>10139</v>
      </c>
      <c r="AU13" t="s">
        <v>10140</v>
      </c>
      <c r="AV13" t="s">
        <v>10141</v>
      </c>
      <c r="AW13" t="s">
        <v>568</v>
      </c>
      <c r="AX13" t="s">
        <v>568</v>
      </c>
      <c r="AY13" t="s">
        <v>10032</v>
      </c>
      <c r="AZ13" t="s">
        <v>10032</v>
      </c>
      <c r="BA13" t="s">
        <v>10032</v>
      </c>
      <c r="BB13" t="s">
        <v>10142</v>
      </c>
      <c r="BC13" t="s">
        <v>9979</v>
      </c>
      <c r="BD13" t="s">
        <v>10143</v>
      </c>
      <c r="BE13" t="s">
        <v>10144</v>
      </c>
      <c r="BF13" t="s">
        <v>2073</v>
      </c>
      <c r="BG13" t="s">
        <v>9978</v>
      </c>
      <c r="BH13" t="s">
        <v>9934</v>
      </c>
      <c r="BI13" t="s">
        <v>2135</v>
      </c>
      <c r="BJ13" t="s">
        <v>10145</v>
      </c>
      <c r="BK13" t="s">
        <v>10146</v>
      </c>
      <c r="BL13" t="s">
        <v>10147</v>
      </c>
      <c r="BM13" t="s">
        <v>10148</v>
      </c>
      <c r="BN13" t="s">
        <v>10149</v>
      </c>
    </row>
    <row r="14" spans="2:66" x14ac:dyDescent="0.25">
      <c r="B14" t="s">
        <v>9908</v>
      </c>
      <c r="C14" t="s">
        <v>9909</v>
      </c>
      <c r="D14" t="s">
        <v>10150</v>
      </c>
      <c r="E14" t="s">
        <v>10150</v>
      </c>
      <c r="F14" t="s">
        <v>2181</v>
      </c>
      <c r="G14" t="s">
        <v>10151</v>
      </c>
      <c r="H14" t="s">
        <v>10152</v>
      </c>
      <c r="I14" t="s">
        <v>9797</v>
      </c>
      <c r="J14" t="s">
        <v>10153</v>
      </c>
      <c r="K14" t="s">
        <v>10153</v>
      </c>
      <c r="L14" t="s">
        <v>10154</v>
      </c>
      <c r="M14" t="s">
        <v>2098</v>
      </c>
      <c r="N14" t="s">
        <v>9955</v>
      </c>
      <c r="O14" t="s">
        <v>10155</v>
      </c>
      <c r="P14" t="s">
        <v>10156</v>
      </c>
      <c r="Q14" t="s">
        <v>10157</v>
      </c>
      <c r="R14" t="s">
        <v>10158</v>
      </c>
      <c r="S14" t="s">
        <v>10159</v>
      </c>
      <c r="T14" t="s">
        <v>10160</v>
      </c>
      <c r="U14" t="s">
        <v>10161</v>
      </c>
      <c r="V14" t="s">
        <v>2080</v>
      </c>
      <c r="W14" t="s">
        <v>2160</v>
      </c>
      <c r="X14" t="s">
        <v>10162</v>
      </c>
      <c r="Y14" t="s">
        <v>10163</v>
      </c>
      <c r="Z14" t="s">
        <v>10164</v>
      </c>
      <c r="AA14" t="s">
        <v>10165</v>
      </c>
      <c r="AB14" t="s">
        <v>10166</v>
      </c>
      <c r="AC14" t="s">
        <v>10167</v>
      </c>
      <c r="AD14" t="s">
        <v>10168</v>
      </c>
      <c r="AE14" t="s">
        <v>568</v>
      </c>
      <c r="AF14" t="s">
        <v>9955</v>
      </c>
      <c r="AG14" t="s">
        <v>10085</v>
      </c>
      <c r="AH14" t="s">
        <v>10169</v>
      </c>
      <c r="AI14" t="s">
        <v>10170</v>
      </c>
      <c r="AJ14" t="s">
        <v>10171</v>
      </c>
      <c r="AK14" t="s">
        <v>10172</v>
      </c>
      <c r="AL14" t="s">
        <v>9825</v>
      </c>
      <c r="AM14" t="s">
        <v>10173</v>
      </c>
      <c r="AN14" t="s">
        <v>9843</v>
      </c>
      <c r="AO14" t="s">
        <v>2123</v>
      </c>
      <c r="AP14" t="s">
        <v>2123</v>
      </c>
      <c r="AQ14" t="s">
        <v>10174</v>
      </c>
      <c r="AR14" t="s">
        <v>10175</v>
      </c>
      <c r="AS14" t="s">
        <v>10176</v>
      </c>
      <c r="AT14" t="s">
        <v>10170</v>
      </c>
      <c r="AU14" t="s">
        <v>10105</v>
      </c>
      <c r="AV14" t="s">
        <v>2130</v>
      </c>
      <c r="AW14" t="s">
        <v>568</v>
      </c>
      <c r="AX14" t="s">
        <v>568</v>
      </c>
      <c r="AY14" t="s">
        <v>568</v>
      </c>
      <c r="AZ14" t="s">
        <v>568</v>
      </c>
      <c r="BA14" t="s">
        <v>568</v>
      </c>
      <c r="BB14" t="s">
        <v>568</v>
      </c>
      <c r="BC14" t="s">
        <v>568</v>
      </c>
      <c r="BD14" t="s">
        <v>568</v>
      </c>
      <c r="BE14" t="s">
        <v>568</v>
      </c>
      <c r="BF14" t="s">
        <v>2081</v>
      </c>
      <c r="BG14" t="s">
        <v>2173</v>
      </c>
      <c r="BH14" t="s">
        <v>2173</v>
      </c>
      <c r="BI14" t="s">
        <v>9801</v>
      </c>
      <c r="BJ14" t="s">
        <v>10177</v>
      </c>
      <c r="BK14" t="s">
        <v>10178</v>
      </c>
      <c r="BL14" t="s">
        <v>10014</v>
      </c>
      <c r="BM14" t="s">
        <v>10136</v>
      </c>
      <c r="BN14" t="s">
        <v>10115</v>
      </c>
    </row>
    <row r="15" spans="2:66" x14ac:dyDescent="0.25">
      <c r="B15" t="s">
        <v>9908</v>
      </c>
      <c r="C15" t="s">
        <v>9953</v>
      </c>
      <c r="D15" t="s">
        <v>568</v>
      </c>
      <c r="E15" t="s">
        <v>568</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2075</v>
      </c>
      <c r="W15" t="s">
        <v>10177</v>
      </c>
      <c r="X15" t="s">
        <v>10177</v>
      </c>
      <c r="Y15" t="s">
        <v>10177</v>
      </c>
      <c r="Z15" t="s">
        <v>10177</v>
      </c>
      <c r="AA15" t="s">
        <v>10177</v>
      </c>
      <c r="AB15" t="s">
        <v>10177</v>
      </c>
      <c r="AC15" t="s">
        <v>9994</v>
      </c>
      <c r="AD15" t="s">
        <v>9994</v>
      </c>
      <c r="AE15" t="s">
        <v>2152</v>
      </c>
      <c r="AF15" t="s">
        <v>10179</v>
      </c>
      <c r="AG15" t="s">
        <v>9970</v>
      </c>
      <c r="AH15" t="s">
        <v>9970</v>
      </c>
      <c r="AI15" t="s">
        <v>9970</v>
      </c>
      <c r="AJ15" t="s">
        <v>9970</v>
      </c>
      <c r="AK15" t="s">
        <v>9970</v>
      </c>
      <c r="AL15" t="s">
        <v>9970</v>
      </c>
      <c r="AM15" t="s">
        <v>9970</v>
      </c>
      <c r="AN15" t="s">
        <v>2106</v>
      </c>
      <c r="AO15" t="s">
        <v>10180</v>
      </c>
      <c r="AP15" t="s">
        <v>10180</v>
      </c>
      <c r="AQ15" t="s">
        <v>9991</v>
      </c>
      <c r="AR15" t="s">
        <v>9991</v>
      </c>
      <c r="AS15" t="s">
        <v>10181</v>
      </c>
      <c r="AT15" t="s">
        <v>10181</v>
      </c>
      <c r="AU15" t="s">
        <v>10181</v>
      </c>
      <c r="AV15" t="s">
        <v>10181</v>
      </c>
      <c r="AW15" t="s">
        <v>568</v>
      </c>
      <c r="AX15" t="s">
        <v>568</v>
      </c>
      <c r="AY15" t="s">
        <v>9955</v>
      </c>
      <c r="AZ15" t="s">
        <v>9955</v>
      </c>
      <c r="BA15" t="s">
        <v>9955</v>
      </c>
      <c r="BB15" t="s">
        <v>9955</v>
      </c>
      <c r="BC15" t="s">
        <v>9955</v>
      </c>
      <c r="BD15" t="s">
        <v>9955</v>
      </c>
      <c r="BE15" t="s">
        <v>2157</v>
      </c>
      <c r="BF15" t="s">
        <v>10182</v>
      </c>
      <c r="BG15" t="s">
        <v>9843</v>
      </c>
      <c r="BH15" t="s">
        <v>9891</v>
      </c>
      <c r="BI15" t="s">
        <v>10099</v>
      </c>
      <c r="BJ15" t="s">
        <v>10099</v>
      </c>
      <c r="BK15" t="s">
        <v>9955</v>
      </c>
      <c r="BL15" t="s">
        <v>2080</v>
      </c>
      <c r="BM15" t="s">
        <v>2080</v>
      </c>
      <c r="BN15" t="s">
        <v>568</v>
      </c>
    </row>
    <row r="16" spans="2:66" x14ac:dyDescent="0.25">
      <c r="B16" t="s">
        <v>9908</v>
      </c>
      <c r="C16" t="s">
        <v>9758</v>
      </c>
      <c r="D16" t="s">
        <v>10183</v>
      </c>
      <c r="E16" t="s">
        <v>9957</v>
      </c>
      <c r="F16" t="s">
        <v>9957</v>
      </c>
      <c r="G16" t="s">
        <v>10184</v>
      </c>
      <c r="H16" t="s">
        <v>10185</v>
      </c>
      <c r="I16" t="s">
        <v>2086</v>
      </c>
      <c r="J16" t="s">
        <v>10186</v>
      </c>
      <c r="K16" t="s">
        <v>10187</v>
      </c>
      <c r="L16" t="s">
        <v>10188</v>
      </c>
      <c r="M16" t="s">
        <v>9961</v>
      </c>
      <c r="N16" t="s">
        <v>2153</v>
      </c>
      <c r="O16" t="s">
        <v>2175</v>
      </c>
      <c r="P16" t="s">
        <v>2175</v>
      </c>
      <c r="Q16" t="s">
        <v>9796</v>
      </c>
      <c r="R16" t="s">
        <v>9796</v>
      </c>
      <c r="S16" t="s">
        <v>9843</v>
      </c>
      <c r="T16" t="s">
        <v>9843</v>
      </c>
      <c r="U16" t="s">
        <v>2079</v>
      </c>
      <c r="V16" t="s">
        <v>2181</v>
      </c>
      <c r="W16" t="s">
        <v>10189</v>
      </c>
      <c r="X16" t="s">
        <v>10189</v>
      </c>
      <c r="Y16" t="s">
        <v>10190</v>
      </c>
      <c r="Z16" t="s">
        <v>10191</v>
      </c>
      <c r="AA16" t="s">
        <v>10192</v>
      </c>
      <c r="AB16" t="s">
        <v>10193</v>
      </c>
      <c r="AC16" t="s">
        <v>10194</v>
      </c>
      <c r="AD16" t="s">
        <v>10195</v>
      </c>
      <c r="AE16" t="s">
        <v>10196</v>
      </c>
      <c r="AF16" t="s">
        <v>10197</v>
      </c>
      <c r="AG16" t="s">
        <v>10197</v>
      </c>
      <c r="AH16" t="s">
        <v>10198</v>
      </c>
      <c r="AI16" t="s">
        <v>10199</v>
      </c>
      <c r="AJ16" t="s">
        <v>10200</v>
      </c>
      <c r="AK16" t="s">
        <v>10201</v>
      </c>
      <c r="AL16" t="s">
        <v>10201</v>
      </c>
      <c r="AM16" t="s">
        <v>9860</v>
      </c>
      <c r="AN16" t="s">
        <v>10042</v>
      </c>
      <c r="AO16" t="s">
        <v>10042</v>
      </c>
      <c r="AP16" t="s">
        <v>10042</v>
      </c>
      <c r="AQ16" t="s">
        <v>10202</v>
      </c>
      <c r="AR16" t="s">
        <v>10203</v>
      </c>
      <c r="AS16" t="s">
        <v>10204</v>
      </c>
      <c r="AT16" t="s">
        <v>10205</v>
      </c>
      <c r="AU16" t="s">
        <v>9839</v>
      </c>
      <c r="AV16" t="s">
        <v>10206</v>
      </c>
      <c r="AW16" t="s">
        <v>10099</v>
      </c>
      <c r="AX16" t="s">
        <v>10207</v>
      </c>
      <c r="AY16" t="s">
        <v>10207</v>
      </c>
      <c r="AZ16" t="s">
        <v>10208</v>
      </c>
      <c r="BA16" t="s">
        <v>10209</v>
      </c>
      <c r="BB16" t="s">
        <v>2160</v>
      </c>
      <c r="BC16" t="s">
        <v>10210</v>
      </c>
      <c r="BD16" t="s">
        <v>10210</v>
      </c>
      <c r="BE16" t="s">
        <v>10210</v>
      </c>
      <c r="BF16" t="s">
        <v>10023</v>
      </c>
      <c r="BG16" t="s">
        <v>2087</v>
      </c>
      <c r="BH16" t="s">
        <v>2172</v>
      </c>
      <c r="BI16" t="s">
        <v>10032</v>
      </c>
      <c r="BJ16" t="s">
        <v>10010</v>
      </c>
      <c r="BK16" t="s">
        <v>2084</v>
      </c>
      <c r="BL16" t="s">
        <v>9865</v>
      </c>
      <c r="BM16" t="s">
        <v>10034</v>
      </c>
      <c r="BN16" t="s">
        <v>10034</v>
      </c>
    </row>
    <row r="17" spans="2:66" x14ac:dyDescent="0.25">
      <c r="B17" t="s">
        <v>9908</v>
      </c>
      <c r="C17" t="s">
        <v>9766</v>
      </c>
      <c r="D17" t="s">
        <v>2107</v>
      </c>
      <c r="E17" t="s">
        <v>9957</v>
      </c>
      <c r="F17" t="s">
        <v>9957</v>
      </c>
      <c r="G17" t="s">
        <v>9957</v>
      </c>
      <c r="H17" t="s">
        <v>9957</v>
      </c>
      <c r="I17" t="s">
        <v>9957</v>
      </c>
      <c r="J17" t="s">
        <v>10211</v>
      </c>
      <c r="K17" t="s">
        <v>10211</v>
      </c>
      <c r="L17" t="s">
        <v>10211</v>
      </c>
      <c r="M17" t="s">
        <v>2098</v>
      </c>
      <c r="N17" t="s">
        <v>2122</v>
      </c>
      <c r="O17" t="s">
        <v>10099</v>
      </c>
      <c r="P17" t="s">
        <v>10099</v>
      </c>
      <c r="Q17" t="s">
        <v>10099</v>
      </c>
      <c r="R17" t="s">
        <v>10099</v>
      </c>
      <c r="S17" t="s">
        <v>9955</v>
      </c>
      <c r="T17" t="s">
        <v>9955</v>
      </c>
      <c r="U17" t="s">
        <v>9955</v>
      </c>
      <c r="V17" t="s">
        <v>10212</v>
      </c>
      <c r="W17" t="s">
        <v>10213</v>
      </c>
      <c r="X17" t="s">
        <v>10213</v>
      </c>
      <c r="Y17" t="s">
        <v>10213</v>
      </c>
      <c r="Z17" t="s">
        <v>10214</v>
      </c>
      <c r="AA17" t="s">
        <v>9787</v>
      </c>
      <c r="AB17" t="s">
        <v>2079</v>
      </c>
      <c r="AC17" t="s">
        <v>2079</v>
      </c>
      <c r="AD17" t="s">
        <v>2079</v>
      </c>
      <c r="AE17" t="s">
        <v>2160</v>
      </c>
      <c r="AF17" t="s">
        <v>10215</v>
      </c>
      <c r="AG17" t="s">
        <v>2108</v>
      </c>
      <c r="AH17" t="s">
        <v>2108</v>
      </c>
      <c r="AI17" t="s">
        <v>2124</v>
      </c>
      <c r="AJ17" t="s">
        <v>2125</v>
      </c>
      <c r="AK17" t="s">
        <v>2125</v>
      </c>
      <c r="AL17" t="s">
        <v>2125</v>
      </c>
      <c r="AM17" t="s">
        <v>2125</v>
      </c>
      <c r="AN17" t="s">
        <v>568</v>
      </c>
      <c r="AO17" t="s">
        <v>10216</v>
      </c>
      <c r="AP17" t="s">
        <v>10216</v>
      </c>
      <c r="AQ17" t="s">
        <v>10217</v>
      </c>
      <c r="AR17" t="s">
        <v>10218</v>
      </c>
      <c r="AS17" t="s">
        <v>10218</v>
      </c>
      <c r="AT17" t="s">
        <v>10218</v>
      </c>
      <c r="AU17" t="s">
        <v>10218</v>
      </c>
      <c r="AV17" t="s">
        <v>10218</v>
      </c>
      <c r="AW17" t="s">
        <v>9843</v>
      </c>
      <c r="AX17" t="s">
        <v>9844</v>
      </c>
      <c r="AY17" t="s">
        <v>9844</v>
      </c>
      <c r="AZ17" t="s">
        <v>9844</v>
      </c>
      <c r="BA17" t="s">
        <v>9844</v>
      </c>
      <c r="BB17" t="s">
        <v>9844</v>
      </c>
      <c r="BC17" t="s">
        <v>2071</v>
      </c>
      <c r="BD17" t="s">
        <v>2071</v>
      </c>
      <c r="BE17" t="s">
        <v>2071</v>
      </c>
      <c r="BF17" t="s">
        <v>2092</v>
      </c>
      <c r="BG17" t="s">
        <v>9966</v>
      </c>
      <c r="BH17" t="s">
        <v>9966</v>
      </c>
      <c r="BI17" t="s">
        <v>9966</v>
      </c>
      <c r="BJ17" t="s">
        <v>2080</v>
      </c>
      <c r="BK17" t="s">
        <v>2080</v>
      </c>
      <c r="BL17" t="s">
        <v>2080</v>
      </c>
      <c r="BM17" t="s">
        <v>2080</v>
      </c>
      <c r="BN17" t="s">
        <v>2080</v>
      </c>
    </row>
    <row r="18" spans="2:66" x14ac:dyDescent="0.25">
      <c r="B18" t="s">
        <v>9908</v>
      </c>
      <c r="C18" t="s">
        <v>9777</v>
      </c>
      <c r="D18" t="s">
        <v>2071</v>
      </c>
      <c r="E18" t="s">
        <v>2071</v>
      </c>
      <c r="F18" t="s">
        <v>2071</v>
      </c>
      <c r="G18" t="s">
        <v>2071</v>
      </c>
      <c r="H18" t="s">
        <v>2071</v>
      </c>
      <c r="I18" t="s">
        <v>2071</v>
      </c>
      <c r="J18" t="s">
        <v>568</v>
      </c>
      <c r="K18" t="s">
        <v>568</v>
      </c>
      <c r="L18" t="s">
        <v>568</v>
      </c>
      <c r="M18" t="s">
        <v>2151</v>
      </c>
      <c r="N18" t="s">
        <v>2151</v>
      </c>
      <c r="O18" t="s">
        <v>2151</v>
      </c>
      <c r="P18" t="s">
        <v>2151</v>
      </c>
      <c r="Q18" t="s">
        <v>2151</v>
      </c>
      <c r="R18" t="s">
        <v>2151</v>
      </c>
      <c r="S18" t="s">
        <v>568</v>
      </c>
      <c r="T18" t="s">
        <v>568</v>
      </c>
      <c r="U18" t="s">
        <v>568</v>
      </c>
      <c r="V18" t="s">
        <v>568</v>
      </c>
      <c r="W18" t="s">
        <v>568</v>
      </c>
      <c r="X18" t="s">
        <v>568</v>
      </c>
      <c r="Y18" t="s">
        <v>568</v>
      </c>
      <c r="Z18" t="s">
        <v>568</v>
      </c>
      <c r="AA18" t="s">
        <v>568</v>
      </c>
      <c r="AB18" t="s">
        <v>568</v>
      </c>
      <c r="AC18" t="s">
        <v>568</v>
      </c>
      <c r="AD18" t="s">
        <v>568</v>
      </c>
      <c r="AE18" t="s">
        <v>568</v>
      </c>
      <c r="AF18" t="s">
        <v>568</v>
      </c>
      <c r="AG18" t="s">
        <v>568</v>
      </c>
      <c r="AH18" t="s">
        <v>568</v>
      </c>
      <c r="AI18" t="s">
        <v>568</v>
      </c>
      <c r="AJ18" t="s">
        <v>568</v>
      </c>
      <c r="AK18" t="s">
        <v>568</v>
      </c>
      <c r="AL18" t="s">
        <v>568</v>
      </c>
      <c r="AM18" t="s">
        <v>568</v>
      </c>
      <c r="AN18" t="s">
        <v>568</v>
      </c>
      <c r="AO18" t="s">
        <v>568</v>
      </c>
      <c r="AP18" t="s">
        <v>568</v>
      </c>
      <c r="AQ18" t="s">
        <v>568</v>
      </c>
      <c r="AR18" t="s">
        <v>568</v>
      </c>
      <c r="AS18" t="s">
        <v>568</v>
      </c>
      <c r="AT18" t="s">
        <v>568</v>
      </c>
      <c r="AU18" t="s">
        <v>568</v>
      </c>
      <c r="AV18" t="s">
        <v>568</v>
      </c>
      <c r="AW18" t="s">
        <v>568</v>
      </c>
      <c r="AX18" t="s">
        <v>568</v>
      </c>
      <c r="AY18" t="s">
        <v>568</v>
      </c>
      <c r="AZ18" t="s">
        <v>568</v>
      </c>
      <c r="BA18" t="s">
        <v>568</v>
      </c>
      <c r="BB18" t="s">
        <v>568</v>
      </c>
      <c r="BC18" t="s">
        <v>568</v>
      </c>
      <c r="BD18" t="s">
        <v>568</v>
      </c>
      <c r="BE18" t="s">
        <v>568</v>
      </c>
      <c r="BF18" t="s">
        <v>10219</v>
      </c>
      <c r="BG18" t="s">
        <v>10219</v>
      </c>
      <c r="BH18" t="s">
        <v>10219</v>
      </c>
      <c r="BI18" t="s">
        <v>10219</v>
      </c>
      <c r="BJ18" t="s">
        <v>10219</v>
      </c>
      <c r="BK18" t="s">
        <v>2161</v>
      </c>
      <c r="BL18" t="s">
        <v>2161</v>
      </c>
      <c r="BM18" t="s">
        <v>2161</v>
      </c>
      <c r="BN18" t="s">
        <v>2161</v>
      </c>
    </row>
    <row r="19" spans="2:66" x14ac:dyDescent="0.25">
      <c r="B19" t="s">
        <v>9908</v>
      </c>
      <c r="C19" t="s">
        <v>9778</v>
      </c>
      <c r="D19" t="s">
        <v>2081</v>
      </c>
      <c r="E19" t="s">
        <v>2081</v>
      </c>
      <c r="F19" t="s">
        <v>2081</v>
      </c>
      <c r="G19" t="s">
        <v>2081</v>
      </c>
      <c r="H19" t="s">
        <v>2081</v>
      </c>
      <c r="I19" t="s">
        <v>2081</v>
      </c>
      <c r="J19" t="s">
        <v>568</v>
      </c>
      <c r="K19" t="s">
        <v>568</v>
      </c>
      <c r="L19" t="s">
        <v>568</v>
      </c>
      <c r="M19" t="s">
        <v>568</v>
      </c>
      <c r="N19" t="s">
        <v>568</v>
      </c>
      <c r="O19" t="s">
        <v>568</v>
      </c>
      <c r="P19" t="s">
        <v>568</v>
      </c>
      <c r="Q19" t="s">
        <v>568</v>
      </c>
      <c r="R19" t="s">
        <v>568</v>
      </c>
      <c r="S19" t="s">
        <v>568</v>
      </c>
      <c r="T19" t="s">
        <v>568</v>
      </c>
      <c r="U19" t="s">
        <v>568</v>
      </c>
      <c r="V19" t="s">
        <v>568</v>
      </c>
      <c r="W19" t="s">
        <v>568</v>
      </c>
      <c r="X19" t="s">
        <v>568</v>
      </c>
      <c r="Y19" t="s">
        <v>568</v>
      </c>
      <c r="Z19" t="s">
        <v>568</v>
      </c>
      <c r="AA19" t="s">
        <v>568</v>
      </c>
      <c r="AB19" t="s">
        <v>568</v>
      </c>
      <c r="AC19" t="s">
        <v>568</v>
      </c>
      <c r="AD19" t="s">
        <v>568</v>
      </c>
      <c r="AE19" t="s">
        <v>568</v>
      </c>
      <c r="AF19" t="s">
        <v>568</v>
      </c>
      <c r="AG19" t="s">
        <v>568</v>
      </c>
      <c r="AH19" t="s">
        <v>568</v>
      </c>
      <c r="AI19" t="s">
        <v>568</v>
      </c>
      <c r="AJ19" t="s">
        <v>568</v>
      </c>
      <c r="AK19" t="s">
        <v>568</v>
      </c>
      <c r="AL19" t="s">
        <v>568</v>
      </c>
      <c r="AM19" t="s">
        <v>568</v>
      </c>
      <c r="AN19" t="s">
        <v>2140</v>
      </c>
      <c r="AO19" t="s">
        <v>2140</v>
      </c>
      <c r="AP19" t="s">
        <v>2140</v>
      </c>
      <c r="AQ19" t="s">
        <v>2140</v>
      </c>
      <c r="AR19" t="s">
        <v>568</v>
      </c>
      <c r="AS19" t="s">
        <v>568</v>
      </c>
      <c r="AT19" t="s">
        <v>568</v>
      </c>
      <c r="AU19" t="s">
        <v>568</v>
      </c>
      <c r="AV19" t="s">
        <v>568</v>
      </c>
      <c r="AW19" t="s">
        <v>568</v>
      </c>
      <c r="AX19" t="s">
        <v>568</v>
      </c>
      <c r="AY19" t="s">
        <v>568</v>
      </c>
      <c r="AZ19" t="s">
        <v>568</v>
      </c>
      <c r="BA19" t="s">
        <v>568</v>
      </c>
      <c r="BB19" t="s">
        <v>568</v>
      </c>
      <c r="BC19" t="s">
        <v>568</v>
      </c>
      <c r="BD19" t="s">
        <v>568</v>
      </c>
      <c r="BE19" t="s">
        <v>568</v>
      </c>
      <c r="BF19" t="s">
        <v>10220</v>
      </c>
      <c r="BG19" t="s">
        <v>2134</v>
      </c>
      <c r="BH19" t="s">
        <v>2082</v>
      </c>
      <c r="BI19" t="s">
        <v>568</v>
      </c>
      <c r="BJ19" t="s">
        <v>568</v>
      </c>
      <c r="BK19" t="s">
        <v>568</v>
      </c>
      <c r="BL19" t="s">
        <v>568</v>
      </c>
      <c r="BM19" t="s">
        <v>568</v>
      </c>
      <c r="BN19" t="s">
        <v>568</v>
      </c>
    </row>
    <row r="20" spans="2:66" x14ac:dyDescent="0.25">
      <c r="B20" t="s">
        <v>9908</v>
      </c>
      <c r="C20" t="s">
        <v>333</v>
      </c>
      <c r="D20" t="s">
        <v>568</v>
      </c>
      <c r="E20" t="s">
        <v>568</v>
      </c>
      <c r="F20" t="s">
        <v>568</v>
      </c>
      <c r="G20" t="s">
        <v>568</v>
      </c>
      <c r="H20" t="s">
        <v>568</v>
      </c>
      <c r="I20" t="s">
        <v>568</v>
      </c>
      <c r="J20" t="s">
        <v>568</v>
      </c>
      <c r="K20" t="s">
        <v>568</v>
      </c>
      <c r="L20" t="s">
        <v>568</v>
      </c>
      <c r="M20" t="s">
        <v>568</v>
      </c>
      <c r="N20" t="s">
        <v>568</v>
      </c>
      <c r="O20" t="s">
        <v>568</v>
      </c>
      <c r="P20" t="s">
        <v>568</v>
      </c>
      <c r="Q20" t="s">
        <v>568</v>
      </c>
      <c r="R20" t="s">
        <v>568</v>
      </c>
      <c r="S20" t="s">
        <v>568</v>
      </c>
      <c r="T20" t="s">
        <v>568</v>
      </c>
      <c r="U20" t="s">
        <v>568</v>
      </c>
      <c r="V20" t="s">
        <v>568</v>
      </c>
      <c r="W20" t="s">
        <v>568</v>
      </c>
      <c r="X20" t="s">
        <v>568</v>
      </c>
      <c r="Y20" t="s">
        <v>568</v>
      </c>
      <c r="Z20" t="s">
        <v>568</v>
      </c>
      <c r="AA20" t="s">
        <v>568</v>
      </c>
      <c r="AB20" t="s">
        <v>568</v>
      </c>
      <c r="AC20" t="s">
        <v>568</v>
      </c>
      <c r="AD20" t="s">
        <v>568</v>
      </c>
      <c r="AE20" t="s">
        <v>568</v>
      </c>
      <c r="AF20" t="s">
        <v>568</v>
      </c>
      <c r="AG20" t="s">
        <v>568</v>
      </c>
      <c r="AH20" t="s">
        <v>568</v>
      </c>
      <c r="AI20" t="s">
        <v>568</v>
      </c>
      <c r="AJ20" t="s">
        <v>568</v>
      </c>
      <c r="AK20" t="s">
        <v>568</v>
      </c>
      <c r="AL20" t="s">
        <v>568</v>
      </c>
      <c r="AM20" t="s">
        <v>568</v>
      </c>
      <c r="AN20" t="s">
        <v>10221</v>
      </c>
      <c r="AO20" t="s">
        <v>568</v>
      </c>
      <c r="AP20" t="s">
        <v>568</v>
      </c>
      <c r="AQ20" t="s">
        <v>568</v>
      </c>
      <c r="AR20" t="s">
        <v>568</v>
      </c>
      <c r="AS20" t="s">
        <v>568</v>
      </c>
      <c r="AT20" t="s">
        <v>568</v>
      </c>
      <c r="AU20" t="s">
        <v>568</v>
      </c>
      <c r="AV20" t="s">
        <v>568</v>
      </c>
      <c r="AW20" t="s">
        <v>568</v>
      </c>
      <c r="AX20" t="s">
        <v>568</v>
      </c>
      <c r="AY20" t="s">
        <v>568</v>
      </c>
      <c r="AZ20" t="s">
        <v>568</v>
      </c>
      <c r="BA20" t="s">
        <v>568</v>
      </c>
      <c r="BB20" t="s">
        <v>568</v>
      </c>
      <c r="BC20" t="s">
        <v>568</v>
      </c>
      <c r="BD20" t="s">
        <v>568</v>
      </c>
      <c r="BE20" t="s">
        <v>568</v>
      </c>
      <c r="BF20" t="s">
        <v>568</v>
      </c>
      <c r="BG20" t="s">
        <v>568</v>
      </c>
      <c r="BH20" t="s">
        <v>568</v>
      </c>
      <c r="BI20" t="s">
        <v>568</v>
      </c>
      <c r="BJ20" t="s">
        <v>568</v>
      </c>
      <c r="BK20" t="s">
        <v>568</v>
      </c>
      <c r="BL20" t="s">
        <v>568</v>
      </c>
      <c r="BM20" t="s">
        <v>568</v>
      </c>
      <c r="BN20" t="s">
        <v>568</v>
      </c>
    </row>
    <row r="21" spans="2:66" x14ac:dyDescent="0.25">
      <c r="B21" t="s">
        <v>9908</v>
      </c>
      <c r="C21" t="s">
        <v>388</v>
      </c>
      <c r="D21" t="s">
        <v>10222</v>
      </c>
      <c r="E21" t="s">
        <v>10209</v>
      </c>
      <c r="F21" t="s">
        <v>568</v>
      </c>
      <c r="G21" t="s">
        <v>568</v>
      </c>
      <c r="H21" t="s">
        <v>568</v>
      </c>
      <c r="I21" t="s">
        <v>568</v>
      </c>
      <c r="J21" t="s">
        <v>568</v>
      </c>
      <c r="K21" t="s">
        <v>568</v>
      </c>
      <c r="L21" t="s">
        <v>568</v>
      </c>
      <c r="M21" t="s">
        <v>568</v>
      </c>
      <c r="N21" t="s">
        <v>568</v>
      </c>
      <c r="O21" t="s">
        <v>568</v>
      </c>
      <c r="P21" t="s">
        <v>568</v>
      </c>
      <c r="Q21" t="s">
        <v>568</v>
      </c>
      <c r="R21" t="s">
        <v>568</v>
      </c>
      <c r="S21" t="s">
        <v>568</v>
      </c>
      <c r="T21" t="s">
        <v>568</v>
      </c>
      <c r="U21" t="s">
        <v>568</v>
      </c>
      <c r="V21" t="s">
        <v>10223</v>
      </c>
      <c r="W21" t="s">
        <v>10224</v>
      </c>
      <c r="X21" t="s">
        <v>10225</v>
      </c>
      <c r="Y21" t="s">
        <v>2080</v>
      </c>
      <c r="Z21" t="s">
        <v>2080</v>
      </c>
      <c r="AA21" t="s">
        <v>2080</v>
      </c>
      <c r="AB21" t="s">
        <v>568</v>
      </c>
      <c r="AC21" t="s">
        <v>568</v>
      </c>
      <c r="AD21" t="s">
        <v>568</v>
      </c>
      <c r="AE21" t="s">
        <v>10226</v>
      </c>
      <c r="AF21" t="s">
        <v>9799</v>
      </c>
      <c r="AG21" t="s">
        <v>10227</v>
      </c>
      <c r="AH21" t="s">
        <v>568</v>
      </c>
      <c r="AI21" t="s">
        <v>568</v>
      </c>
      <c r="AJ21" t="s">
        <v>568</v>
      </c>
      <c r="AK21" t="s">
        <v>568</v>
      </c>
      <c r="AL21" t="s">
        <v>568</v>
      </c>
      <c r="AM21" t="s">
        <v>568</v>
      </c>
      <c r="AN21" t="s">
        <v>568</v>
      </c>
      <c r="AO21" t="s">
        <v>568</v>
      </c>
      <c r="AP21" t="s">
        <v>568</v>
      </c>
      <c r="AQ21" t="s">
        <v>568</v>
      </c>
      <c r="AR21" t="s">
        <v>568</v>
      </c>
      <c r="AS21" t="s">
        <v>568</v>
      </c>
      <c r="AT21" t="s">
        <v>568</v>
      </c>
      <c r="AU21" t="s">
        <v>568</v>
      </c>
      <c r="AV21" t="s">
        <v>568</v>
      </c>
      <c r="AW21" t="s">
        <v>568</v>
      </c>
      <c r="AX21" t="s">
        <v>568</v>
      </c>
      <c r="AY21" t="s">
        <v>568</v>
      </c>
      <c r="AZ21" t="s">
        <v>568</v>
      </c>
      <c r="BA21" t="s">
        <v>568</v>
      </c>
      <c r="BB21" t="s">
        <v>568</v>
      </c>
      <c r="BC21" t="s">
        <v>568</v>
      </c>
      <c r="BD21" t="s">
        <v>568</v>
      </c>
      <c r="BE21" t="s">
        <v>568</v>
      </c>
      <c r="BF21" t="s">
        <v>568</v>
      </c>
      <c r="BG21" t="s">
        <v>568</v>
      </c>
      <c r="BH21" t="s">
        <v>568</v>
      </c>
      <c r="BI21" t="s">
        <v>568</v>
      </c>
      <c r="BJ21" t="s">
        <v>568</v>
      </c>
      <c r="BK21" t="s">
        <v>568</v>
      </c>
      <c r="BL21" t="s">
        <v>568</v>
      </c>
      <c r="BM21" t="s">
        <v>568</v>
      </c>
      <c r="BN21" t="s">
        <v>568</v>
      </c>
    </row>
    <row r="22" spans="2:66" x14ac:dyDescent="0.25">
      <c r="B22" t="s">
        <v>9908</v>
      </c>
      <c r="C22" t="s">
        <v>1211</v>
      </c>
      <c r="D22" t="s">
        <v>568</v>
      </c>
      <c r="E22" t="s">
        <v>568</v>
      </c>
      <c r="F22" t="s">
        <v>568</v>
      </c>
      <c r="G22" t="s">
        <v>568</v>
      </c>
      <c r="H22" t="s">
        <v>568</v>
      </c>
      <c r="I22" t="s">
        <v>568</v>
      </c>
      <c r="J22" t="s">
        <v>568</v>
      </c>
      <c r="K22" t="s">
        <v>568</v>
      </c>
      <c r="L22" t="s">
        <v>568</v>
      </c>
      <c r="M22" t="s">
        <v>568</v>
      </c>
      <c r="N22" t="s">
        <v>568</v>
      </c>
      <c r="O22" t="s">
        <v>568</v>
      </c>
      <c r="P22" t="s">
        <v>568</v>
      </c>
      <c r="Q22" t="s">
        <v>568</v>
      </c>
      <c r="R22" t="s">
        <v>568</v>
      </c>
      <c r="S22" t="s">
        <v>568</v>
      </c>
      <c r="T22" t="s">
        <v>568</v>
      </c>
      <c r="U22" t="s">
        <v>568</v>
      </c>
      <c r="V22" t="s">
        <v>9955</v>
      </c>
      <c r="W22" t="s">
        <v>9955</v>
      </c>
      <c r="X22" t="s">
        <v>9955</v>
      </c>
      <c r="Y22" t="s">
        <v>9955</v>
      </c>
      <c r="Z22" t="s">
        <v>2117</v>
      </c>
      <c r="AA22" t="s">
        <v>568</v>
      </c>
      <c r="AB22" t="s">
        <v>568</v>
      </c>
      <c r="AC22" t="s">
        <v>568</v>
      </c>
      <c r="AD22" t="s">
        <v>568</v>
      </c>
      <c r="AE22" t="s">
        <v>10000</v>
      </c>
      <c r="AF22" t="s">
        <v>10000</v>
      </c>
      <c r="AG22" t="s">
        <v>10000</v>
      </c>
      <c r="AH22" t="s">
        <v>10000</v>
      </c>
      <c r="AI22" t="s">
        <v>10000</v>
      </c>
      <c r="AJ22" t="s">
        <v>10000</v>
      </c>
      <c r="AK22" t="s">
        <v>10000</v>
      </c>
      <c r="AL22" t="s">
        <v>10000</v>
      </c>
      <c r="AM22" t="s">
        <v>10000</v>
      </c>
      <c r="AN22" t="s">
        <v>2137</v>
      </c>
      <c r="AO22" t="s">
        <v>2137</v>
      </c>
      <c r="AP22" t="s">
        <v>2137</v>
      </c>
      <c r="AQ22" t="s">
        <v>2137</v>
      </c>
      <c r="AR22" t="s">
        <v>2137</v>
      </c>
      <c r="AS22" t="s">
        <v>2137</v>
      </c>
      <c r="AT22" t="s">
        <v>2137</v>
      </c>
      <c r="AU22" t="s">
        <v>2137</v>
      </c>
      <c r="AV22" t="s">
        <v>2137</v>
      </c>
      <c r="AW22" t="s">
        <v>10228</v>
      </c>
      <c r="AX22" t="s">
        <v>10228</v>
      </c>
      <c r="AY22" t="s">
        <v>10228</v>
      </c>
      <c r="AZ22" t="s">
        <v>10228</v>
      </c>
      <c r="BA22" t="s">
        <v>10228</v>
      </c>
      <c r="BB22" t="s">
        <v>10228</v>
      </c>
      <c r="BC22" t="s">
        <v>10228</v>
      </c>
      <c r="BD22" t="s">
        <v>10228</v>
      </c>
      <c r="BE22" t="s">
        <v>10228</v>
      </c>
      <c r="BF22" t="s">
        <v>568</v>
      </c>
      <c r="BG22" t="s">
        <v>568</v>
      </c>
      <c r="BH22" t="s">
        <v>568</v>
      </c>
      <c r="BI22" t="s">
        <v>568</v>
      </c>
      <c r="BJ22" t="s">
        <v>568</v>
      </c>
      <c r="BK22" t="s">
        <v>568</v>
      </c>
      <c r="BL22" t="s">
        <v>568</v>
      </c>
      <c r="BM22" t="s">
        <v>568</v>
      </c>
      <c r="BN22" t="s">
        <v>568</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BE13"/>
  <sheetViews>
    <sheetView workbookViewId="0"/>
  </sheetViews>
  <sheetFormatPr defaultColWidth="11.42578125" defaultRowHeight="15" x14ac:dyDescent="0.25"/>
  <sheetData>
    <row r="2" spans="2:57" x14ac:dyDescent="0.25">
      <c r="B2" t="s">
        <v>1</v>
      </c>
      <c r="C2" t="s">
        <v>32</v>
      </c>
    </row>
    <row r="3" spans="2:57" x14ac:dyDescent="0.25">
      <c r="B3" t="s">
        <v>2</v>
      </c>
      <c r="C3" t="s">
        <v>37</v>
      </c>
    </row>
    <row r="4" spans="2:57" x14ac:dyDescent="0.25">
      <c r="B4" t="s">
        <v>3</v>
      </c>
      <c r="C4" t="s">
        <v>18</v>
      </c>
    </row>
    <row r="5" spans="2:57" x14ac:dyDescent="0.25">
      <c r="B5" s="4" t="str">
        <f>HYPERLINK("[NZAu_Publiclaunch_20231116.xlsx]'TOC'!A1","(Click to return to TOC)")</f>
        <v>(Click to return to TOC)</v>
      </c>
    </row>
    <row r="7" spans="2:57" x14ac:dyDescent="0.25">
      <c r="D7" t="s">
        <v>152</v>
      </c>
      <c r="E7" t="s">
        <v>152</v>
      </c>
      <c r="F7" t="s">
        <v>152</v>
      </c>
      <c r="G7" t="s">
        <v>152</v>
      </c>
      <c r="H7" t="s">
        <v>152</v>
      </c>
      <c r="I7" t="s">
        <v>152</v>
      </c>
      <c r="J7" t="s">
        <v>152</v>
      </c>
      <c r="K7" t="s">
        <v>152</v>
      </c>
      <c r="L7" t="s">
        <v>152</v>
      </c>
      <c r="M7" t="s">
        <v>153</v>
      </c>
      <c r="N7" t="s">
        <v>153</v>
      </c>
      <c r="O7" t="s">
        <v>153</v>
      </c>
      <c r="P7" t="s">
        <v>153</v>
      </c>
      <c r="Q7" t="s">
        <v>153</v>
      </c>
      <c r="R7" t="s">
        <v>153</v>
      </c>
      <c r="S7" t="s">
        <v>153</v>
      </c>
      <c r="T7" t="s">
        <v>153</v>
      </c>
      <c r="U7" t="s">
        <v>153</v>
      </c>
      <c r="V7" t="s">
        <v>154</v>
      </c>
      <c r="W7" t="s">
        <v>154</v>
      </c>
      <c r="X7" t="s">
        <v>154</v>
      </c>
      <c r="Y7" t="s">
        <v>154</v>
      </c>
      <c r="Z7" t="s">
        <v>154</v>
      </c>
      <c r="AA7" t="s">
        <v>154</v>
      </c>
      <c r="AB7" t="s">
        <v>154</v>
      </c>
      <c r="AC7" t="s">
        <v>154</v>
      </c>
      <c r="AD7" t="s">
        <v>154</v>
      </c>
      <c r="AE7" t="s">
        <v>155</v>
      </c>
      <c r="AF7" t="s">
        <v>155</v>
      </c>
      <c r="AG7" t="s">
        <v>155</v>
      </c>
      <c r="AH7" t="s">
        <v>155</v>
      </c>
      <c r="AI7" t="s">
        <v>155</v>
      </c>
      <c r="AJ7" t="s">
        <v>155</v>
      </c>
      <c r="AK7" t="s">
        <v>155</v>
      </c>
      <c r="AL7" t="s">
        <v>155</v>
      </c>
      <c r="AM7" t="s">
        <v>155</v>
      </c>
      <c r="AN7" t="s">
        <v>156</v>
      </c>
      <c r="AO7" t="s">
        <v>156</v>
      </c>
      <c r="AP7" t="s">
        <v>156</v>
      </c>
      <c r="AQ7" t="s">
        <v>156</v>
      </c>
      <c r="AR7" t="s">
        <v>156</v>
      </c>
      <c r="AS7" t="s">
        <v>156</v>
      </c>
      <c r="AT7" t="s">
        <v>156</v>
      </c>
      <c r="AU7" t="s">
        <v>156</v>
      </c>
      <c r="AV7" t="s">
        <v>156</v>
      </c>
      <c r="AW7" t="s">
        <v>679</v>
      </c>
      <c r="AX7" t="s">
        <v>679</v>
      </c>
      <c r="AY7" t="s">
        <v>679</v>
      </c>
      <c r="AZ7" t="s">
        <v>679</v>
      </c>
      <c r="BA7" t="s">
        <v>679</v>
      </c>
      <c r="BB7" t="s">
        <v>679</v>
      </c>
      <c r="BC7" t="s">
        <v>679</v>
      </c>
      <c r="BD7" t="s">
        <v>679</v>
      </c>
      <c r="BE7" t="s">
        <v>679</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10229</v>
      </c>
      <c r="C9" t="s">
        <v>3700</v>
      </c>
      <c r="D9" t="s">
        <v>9763</v>
      </c>
      <c r="E9" t="s">
        <v>9762</v>
      </c>
      <c r="F9" t="s">
        <v>9657</v>
      </c>
      <c r="G9" t="s">
        <v>9658</v>
      </c>
      <c r="H9" t="s">
        <v>9658</v>
      </c>
      <c r="I9" t="s">
        <v>9775</v>
      </c>
      <c r="J9" t="s">
        <v>9775</v>
      </c>
      <c r="K9" t="s">
        <v>9724</v>
      </c>
      <c r="L9" t="s">
        <v>9724</v>
      </c>
      <c r="M9" t="s">
        <v>9763</v>
      </c>
      <c r="N9" t="s">
        <v>9763</v>
      </c>
      <c r="O9" t="s">
        <v>9718</v>
      </c>
      <c r="P9" t="s">
        <v>10230</v>
      </c>
      <c r="Q9" t="s">
        <v>10231</v>
      </c>
      <c r="R9" t="s">
        <v>10232</v>
      </c>
      <c r="S9" t="s">
        <v>10233</v>
      </c>
      <c r="T9" t="s">
        <v>10234</v>
      </c>
      <c r="U9" t="s">
        <v>10235</v>
      </c>
      <c r="V9" t="s">
        <v>9763</v>
      </c>
      <c r="W9" t="s">
        <v>9720</v>
      </c>
      <c r="X9" t="s">
        <v>9718</v>
      </c>
      <c r="Y9" t="s">
        <v>10236</v>
      </c>
      <c r="Z9" t="s">
        <v>10237</v>
      </c>
      <c r="AA9" t="s">
        <v>10238</v>
      </c>
      <c r="AB9" t="s">
        <v>10239</v>
      </c>
      <c r="AC9" t="s">
        <v>10240</v>
      </c>
      <c r="AD9" t="s">
        <v>10241</v>
      </c>
      <c r="AE9" t="s">
        <v>9763</v>
      </c>
      <c r="AF9" t="s">
        <v>9763</v>
      </c>
      <c r="AG9" t="s">
        <v>9768</v>
      </c>
      <c r="AH9" t="s">
        <v>10242</v>
      </c>
      <c r="AI9" t="s">
        <v>10243</v>
      </c>
      <c r="AJ9" t="s">
        <v>10244</v>
      </c>
      <c r="AK9" t="s">
        <v>10245</v>
      </c>
      <c r="AL9" t="s">
        <v>10246</v>
      </c>
      <c r="AM9" t="s">
        <v>10247</v>
      </c>
      <c r="AN9" t="s">
        <v>9763</v>
      </c>
      <c r="AO9" t="s">
        <v>9763</v>
      </c>
      <c r="AP9" t="s">
        <v>9775</v>
      </c>
      <c r="AQ9" t="s">
        <v>10248</v>
      </c>
      <c r="AR9" t="s">
        <v>10249</v>
      </c>
      <c r="AS9" t="s">
        <v>10250</v>
      </c>
      <c r="AT9" t="s">
        <v>10251</v>
      </c>
      <c r="AU9" t="s">
        <v>10252</v>
      </c>
      <c r="AV9" t="s">
        <v>10253</v>
      </c>
      <c r="AW9" t="s">
        <v>9763</v>
      </c>
      <c r="AX9" t="s">
        <v>9720</v>
      </c>
      <c r="AY9" t="s">
        <v>9750</v>
      </c>
      <c r="AZ9" t="s">
        <v>10254</v>
      </c>
      <c r="BA9" t="s">
        <v>10255</v>
      </c>
      <c r="BB9" t="s">
        <v>10256</v>
      </c>
      <c r="BC9" t="s">
        <v>10257</v>
      </c>
      <c r="BD9" t="s">
        <v>10258</v>
      </c>
      <c r="BE9" t="s">
        <v>10259</v>
      </c>
    </row>
    <row r="10" spans="2:57" x14ac:dyDescent="0.25">
      <c r="B10" t="s">
        <v>10229</v>
      </c>
      <c r="C10" t="s">
        <v>10260</v>
      </c>
      <c r="D10" t="s">
        <v>10261</v>
      </c>
      <c r="E10" t="s">
        <v>10262</v>
      </c>
      <c r="F10" t="s">
        <v>9740</v>
      </c>
      <c r="G10" t="s">
        <v>10263</v>
      </c>
      <c r="H10" t="s">
        <v>10264</v>
      </c>
      <c r="I10" t="s">
        <v>10265</v>
      </c>
      <c r="J10" t="s">
        <v>10266</v>
      </c>
      <c r="K10" t="s">
        <v>10267</v>
      </c>
      <c r="L10" t="s">
        <v>10268</v>
      </c>
      <c r="M10" t="s">
        <v>10269</v>
      </c>
      <c r="N10" t="s">
        <v>9741</v>
      </c>
      <c r="O10" t="s">
        <v>10270</v>
      </c>
      <c r="P10" t="s">
        <v>10271</v>
      </c>
      <c r="Q10" t="s">
        <v>10272</v>
      </c>
      <c r="R10" t="s">
        <v>9756</v>
      </c>
      <c r="S10" t="s">
        <v>10273</v>
      </c>
      <c r="T10" t="s">
        <v>10274</v>
      </c>
      <c r="U10" t="s">
        <v>10275</v>
      </c>
      <c r="V10" t="s">
        <v>10269</v>
      </c>
      <c r="W10" t="s">
        <v>10276</v>
      </c>
      <c r="X10" t="s">
        <v>10277</v>
      </c>
      <c r="Y10" t="s">
        <v>9729</v>
      </c>
      <c r="Z10" t="s">
        <v>10278</v>
      </c>
      <c r="AA10" t="s">
        <v>10279</v>
      </c>
      <c r="AB10" t="s">
        <v>10280</v>
      </c>
      <c r="AC10" t="s">
        <v>10281</v>
      </c>
      <c r="AD10" t="s">
        <v>10282</v>
      </c>
      <c r="AE10" t="s">
        <v>10269</v>
      </c>
      <c r="AF10" t="s">
        <v>9667</v>
      </c>
      <c r="AG10" t="s">
        <v>10283</v>
      </c>
      <c r="AH10" t="s">
        <v>10284</v>
      </c>
      <c r="AI10" t="s">
        <v>10285</v>
      </c>
      <c r="AJ10" t="s">
        <v>10286</v>
      </c>
      <c r="AK10" t="s">
        <v>10287</v>
      </c>
      <c r="AL10" t="s">
        <v>10288</v>
      </c>
      <c r="AM10" t="s">
        <v>10289</v>
      </c>
      <c r="AN10" t="s">
        <v>10269</v>
      </c>
      <c r="AO10" t="s">
        <v>10290</v>
      </c>
      <c r="AP10" t="s">
        <v>10291</v>
      </c>
      <c r="AQ10" t="s">
        <v>10292</v>
      </c>
      <c r="AR10" t="s">
        <v>10293</v>
      </c>
      <c r="AS10" t="s">
        <v>10267</v>
      </c>
      <c r="AT10" t="s">
        <v>10294</v>
      </c>
      <c r="AU10" t="s">
        <v>10295</v>
      </c>
      <c r="AV10" t="s">
        <v>10296</v>
      </c>
      <c r="AW10" t="s">
        <v>10269</v>
      </c>
      <c r="AX10" t="s">
        <v>9676</v>
      </c>
      <c r="AY10" t="s">
        <v>10297</v>
      </c>
      <c r="AZ10" t="s">
        <v>10298</v>
      </c>
      <c r="BA10" t="s">
        <v>10299</v>
      </c>
      <c r="BB10" t="s">
        <v>10300</v>
      </c>
      <c r="BC10" t="s">
        <v>10301</v>
      </c>
      <c r="BD10" t="s">
        <v>10302</v>
      </c>
      <c r="BE10" t="s">
        <v>10303</v>
      </c>
    </row>
    <row r="11" spans="2:57" x14ac:dyDescent="0.25">
      <c r="B11" t="s">
        <v>10229</v>
      </c>
      <c r="C11" t="s">
        <v>10304</v>
      </c>
      <c r="D11" t="s">
        <v>568</v>
      </c>
      <c r="E11" t="s">
        <v>568</v>
      </c>
      <c r="F11" t="s">
        <v>568</v>
      </c>
      <c r="G11" t="s">
        <v>568</v>
      </c>
      <c r="H11" t="s">
        <v>568</v>
      </c>
      <c r="I11" t="s">
        <v>568</v>
      </c>
      <c r="J11" t="s">
        <v>568</v>
      </c>
      <c r="K11" t="s">
        <v>568</v>
      </c>
      <c r="L11" t="s">
        <v>568</v>
      </c>
      <c r="M11" t="s">
        <v>568</v>
      </c>
      <c r="N11" t="s">
        <v>568</v>
      </c>
      <c r="O11" t="s">
        <v>568</v>
      </c>
      <c r="P11" t="s">
        <v>9620</v>
      </c>
      <c r="Q11" t="s">
        <v>9771</v>
      </c>
      <c r="R11" t="s">
        <v>9721</v>
      </c>
      <c r="S11" t="s">
        <v>9767</v>
      </c>
      <c r="T11" t="s">
        <v>9767</v>
      </c>
      <c r="U11" t="s">
        <v>9767</v>
      </c>
      <c r="V11" t="s">
        <v>568</v>
      </c>
      <c r="W11" t="s">
        <v>568</v>
      </c>
      <c r="X11" t="s">
        <v>568</v>
      </c>
      <c r="Y11" t="s">
        <v>2088</v>
      </c>
      <c r="Z11" t="s">
        <v>9622</v>
      </c>
      <c r="AA11" t="s">
        <v>9721</v>
      </c>
      <c r="AB11" t="s">
        <v>9723</v>
      </c>
      <c r="AC11" t="s">
        <v>9767</v>
      </c>
      <c r="AD11" t="s">
        <v>9767</v>
      </c>
      <c r="AE11" t="s">
        <v>568</v>
      </c>
      <c r="AF11" t="s">
        <v>568</v>
      </c>
      <c r="AG11" t="s">
        <v>568</v>
      </c>
      <c r="AH11" t="s">
        <v>9620</v>
      </c>
      <c r="AI11" t="s">
        <v>9763</v>
      </c>
      <c r="AJ11" t="s">
        <v>9772</v>
      </c>
      <c r="AK11" t="s">
        <v>9774</v>
      </c>
      <c r="AL11" t="s">
        <v>9657</v>
      </c>
      <c r="AM11" t="s">
        <v>9721</v>
      </c>
      <c r="AN11" t="s">
        <v>568</v>
      </c>
      <c r="AO11" t="s">
        <v>568</v>
      </c>
      <c r="AP11" t="s">
        <v>568</v>
      </c>
      <c r="AQ11" t="s">
        <v>9620</v>
      </c>
      <c r="AR11" t="s">
        <v>9763</v>
      </c>
      <c r="AS11" t="s">
        <v>9771</v>
      </c>
      <c r="AT11" t="s">
        <v>9627</v>
      </c>
      <c r="AU11" t="s">
        <v>10305</v>
      </c>
      <c r="AV11" t="s">
        <v>9774</v>
      </c>
      <c r="AW11" t="s">
        <v>568</v>
      </c>
      <c r="AX11" t="s">
        <v>568</v>
      </c>
      <c r="AY11" t="s">
        <v>568</v>
      </c>
      <c r="AZ11" t="s">
        <v>9620</v>
      </c>
      <c r="BA11" t="s">
        <v>9771</v>
      </c>
      <c r="BB11" t="s">
        <v>9640</v>
      </c>
      <c r="BC11" t="s">
        <v>9779</v>
      </c>
      <c r="BD11" t="s">
        <v>9723</v>
      </c>
      <c r="BE11" t="s">
        <v>10306</v>
      </c>
    </row>
    <row r="12" spans="2:57" x14ac:dyDescent="0.25">
      <c r="B12" t="s">
        <v>10229</v>
      </c>
      <c r="C12" t="s">
        <v>10307</v>
      </c>
      <c r="D12" t="s">
        <v>568</v>
      </c>
      <c r="E12" t="s">
        <v>568</v>
      </c>
      <c r="F12" t="s">
        <v>568</v>
      </c>
      <c r="G12" t="s">
        <v>568</v>
      </c>
      <c r="H12" t="s">
        <v>9620</v>
      </c>
      <c r="I12" t="s">
        <v>2088</v>
      </c>
      <c r="J12" t="s">
        <v>9762</v>
      </c>
      <c r="K12" t="s">
        <v>9760</v>
      </c>
      <c r="L12" t="s">
        <v>9622</v>
      </c>
      <c r="M12" t="s">
        <v>568</v>
      </c>
      <c r="N12" t="s">
        <v>568</v>
      </c>
      <c r="O12" t="s">
        <v>9620</v>
      </c>
      <c r="P12" t="s">
        <v>9713</v>
      </c>
      <c r="Q12" t="s">
        <v>10308</v>
      </c>
      <c r="R12" t="s">
        <v>10309</v>
      </c>
      <c r="S12" t="s">
        <v>10310</v>
      </c>
      <c r="T12" t="s">
        <v>10311</v>
      </c>
      <c r="U12" t="s">
        <v>10312</v>
      </c>
      <c r="V12" t="s">
        <v>568</v>
      </c>
      <c r="W12" t="s">
        <v>568</v>
      </c>
      <c r="X12" t="s">
        <v>10313</v>
      </c>
      <c r="Y12" t="s">
        <v>9708</v>
      </c>
      <c r="Z12" t="s">
        <v>10314</v>
      </c>
      <c r="AA12" t="s">
        <v>9689</v>
      </c>
      <c r="AB12" t="s">
        <v>9654</v>
      </c>
      <c r="AC12" t="s">
        <v>10315</v>
      </c>
      <c r="AD12" t="s">
        <v>10316</v>
      </c>
      <c r="AE12" t="s">
        <v>568</v>
      </c>
      <c r="AF12" t="s">
        <v>568</v>
      </c>
      <c r="AG12" t="s">
        <v>10317</v>
      </c>
      <c r="AH12" t="s">
        <v>10318</v>
      </c>
      <c r="AI12" t="s">
        <v>10306</v>
      </c>
      <c r="AJ12" t="s">
        <v>10319</v>
      </c>
      <c r="AK12" t="s">
        <v>10320</v>
      </c>
      <c r="AL12" t="s">
        <v>10321</v>
      </c>
      <c r="AM12" t="s">
        <v>10322</v>
      </c>
      <c r="AN12" t="s">
        <v>568</v>
      </c>
      <c r="AO12" t="s">
        <v>568</v>
      </c>
      <c r="AP12" t="s">
        <v>10323</v>
      </c>
      <c r="AQ12" t="s">
        <v>9659</v>
      </c>
      <c r="AR12" t="s">
        <v>10324</v>
      </c>
      <c r="AS12" t="s">
        <v>9781</v>
      </c>
      <c r="AT12" t="s">
        <v>9682</v>
      </c>
      <c r="AU12" t="s">
        <v>10325</v>
      </c>
      <c r="AV12" t="s">
        <v>10269</v>
      </c>
      <c r="AW12" t="s">
        <v>568</v>
      </c>
      <c r="AX12" t="s">
        <v>568</v>
      </c>
      <c r="AY12" t="s">
        <v>10313</v>
      </c>
      <c r="AZ12" t="s">
        <v>9622</v>
      </c>
      <c r="BA12" t="s">
        <v>10326</v>
      </c>
      <c r="BB12" t="s">
        <v>10327</v>
      </c>
      <c r="BC12" t="s">
        <v>10328</v>
      </c>
      <c r="BD12" t="s">
        <v>9655</v>
      </c>
      <c r="BE12" t="s">
        <v>10292</v>
      </c>
    </row>
    <row r="13" spans="2:57" x14ac:dyDescent="0.25">
      <c r="B13" t="s">
        <v>10229</v>
      </c>
      <c r="C13" t="s">
        <v>10329</v>
      </c>
      <c r="D13" t="s">
        <v>568</v>
      </c>
      <c r="E13" t="s">
        <v>568</v>
      </c>
      <c r="F13" t="s">
        <v>568</v>
      </c>
      <c r="G13" t="s">
        <v>568</v>
      </c>
      <c r="H13" t="s">
        <v>568</v>
      </c>
      <c r="I13" t="s">
        <v>568</v>
      </c>
      <c r="J13" t="s">
        <v>568</v>
      </c>
      <c r="K13" t="s">
        <v>568</v>
      </c>
      <c r="L13" t="s">
        <v>568</v>
      </c>
      <c r="M13" t="s">
        <v>568</v>
      </c>
      <c r="N13" t="s">
        <v>10323</v>
      </c>
      <c r="O13" t="s">
        <v>10330</v>
      </c>
      <c r="P13" t="s">
        <v>568</v>
      </c>
      <c r="Q13" t="s">
        <v>568</v>
      </c>
      <c r="R13" t="s">
        <v>568</v>
      </c>
      <c r="S13" t="s">
        <v>9714</v>
      </c>
      <c r="T13" t="s">
        <v>10330</v>
      </c>
      <c r="U13" t="s">
        <v>568</v>
      </c>
      <c r="V13" t="s">
        <v>568</v>
      </c>
      <c r="W13" t="s">
        <v>568</v>
      </c>
      <c r="X13" t="s">
        <v>10323</v>
      </c>
      <c r="Y13" t="s">
        <v>568</v>
      </c>
      <c r="Z13" t="s">
        <v>568</v>
      </c>
      <c r="AA13" t="s">
        <v>10331</v>
      </c>
      <c r="AB13" t="s">
        <v>10332</v>
      </c>
      <c r="AC13" t="s">
        <v>9756</v>
      </c>
      <c r="AD13" t="s">
        <v>10333</v>
      </c>
      <c r="AE13" t="s">
        <v>568</v>
      </c>
      <c r="AF13" t="s">
        <v>568</v>
      </c>
      <c r="AG13" t="s">
        <v>568</v>
      </c>
      <c r="AH13" t="s">
        <v>568</v>
      </c>
      <c r="AI13" t="s">
        <v>568</v>
      </c>
      <c r="AJ13" t="s">
        <v>568</v>
      </c>
      <c r="AK13" t="s">
        <v>568</v>
      </c>
      <c r="AL13" t="s">
        <v>568</v>
      </c>
      <c r="AM13" t="s">
        <v>568</v>
      </c>
      <c r="AN13" t="s">
        <v>568</v>
      </c>
      <c r="AO13" t="s">
        <v>10323</v>
      </c>
      <c r="AP13" t="s">
        <v>10334</v>
      </c>
      <c r="AQ13" t="s">
        <v>10335</v>
      </c>
      <c r="AR13" t="s">
        <v>10336</v>
      </c>
      <c r="AS13" t="s">
        <v>10337</v>
      </c>
      <c r="AT13" t="s">
        <v>9697</v>
      </c>
      <c r="AU13" t="s">
        <v>10338</v>
      </c>
      <c r="AV13" t="s">
        <v>10339</v>
      </c>
      <c r="AW13" t="s">
        <v>568</v>
      </c>
      <c r="AX13" t="s">
        <v>568</v>
      </c>
      <c r="AY13" t="s">
        <v>568</v>
      </c>
      <c r="AZ13" t="s">
        <v>9763</v>
      </c>
      <c r="BA13" t="s">
        <v>10340</v>
      </c>
      <c r="BB13" t="s">
        <v>10330</v>
      </c>
      <c r="BC13" t="s">
        <v>10341</v>
      </c>
      <c r="BD13" t="s">
        <v>10342</v>
      </c>
      <c r="BE13" t="s">
        <v>568</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BE15"/>
  <sheetViews>
    <sheetView workbookViewId="0"/>
  </sheetViews>
  <sheetFormatPr defaultColWidth="11.42578125" defaultRowHeight="15" x14ac:dyDescent="0.25"/>
  <sheetData>
    <row r="2" spans="2:57" x14ac:dyDescent="0.25">
      <c r="B2" t="s">
        <v>1</v>
      </c>
      <c r="C2" t="s">
        <v>32</v>
      </c>
    </row>
    <row r="3" spans="2:57" x14ac:dyDescent="0.25">
      <c r="B3" t="s">
        <v>2</v>
      </c>
      <c r="C3" t="s">
        <v>38</v>
      </c>
    </row>
    <row r="4" spans="2:57" x14ac:dyDescent="0.25">
      <c r="B4" t="s">
        <v>3</v>
      </c>
      <c r="C4" t="s">
        <v>39</v>
      </c>
    </row>
    <row r="5" spans="2:57" x14ac:dyDescent="0.25">
      <c r="B5" s="4" t="str">
        <f>HYPERLINK("[NZAu_Publiclaunch_20231116.xlsx]'TOC'!A1","(Click to return to TOC)")</f>
        <v>(Click to return to TOC)</v>
      </c>
    </row>
    <row r="7" spans="2:57" x14ac:dyDescent="0.25">
      <c r="D7" t="s">
        <v>152</v>
      </c>
      <c r="E7" t="s">
        <v>152</v>
      </c>
      <c r="F7" t="s">
        <v>152</v>
      </c>
      <c r="G7" t="s">
        <v>152</v>
      </c>
      <c r="H7" t="s">
        <v>152</v>
      </c>
      <c r="I7" t="s">
        <v>152</v>
      </c>
      <c r="J7" t="s">
        <v>152</v>
      </c>
      <c r="K7" t="s">
        <v>152</v>
      </c>
      <c r="L7" t="s">
        <v>152</v>
      </c>
      <c r="M7" t="s">
        <v>153</v>
      </c>
      <c r="N7" t="s">
        <v>153</v>
      </c>
      <c r="O7" t="s">
        <v>153</v>
      </c>
      <c r="P7" t="s">
        <v>153</v>
      </c>
      <c r="Q7" t="s">
        <v>153</v>
      </c>
      <c r="R7" t="s">
        <v>153</v>
      </c>
      <c r="S7" t="s">
        <v>153</v>
      </c>
      <c r="T7" t="s">
        <v>153</v>
      </c>
      <c r="U7" t="s">
        <v>153</v>
      </c>
      <c r="V7" t="s">
        <v>154</v>
      </c>
      <c r="W7" t="s">
        <v>154</v>
      </c>
      <c r="X7" t="s">
        <v>154</v>
      </c>
      <c r="Y7" t="s">
        <v>154</v>
      </c>
      <c r="Z7" t="s">
        <v>154</v>
      </c>
      <c r="AA7" t="s">
        <v>154</v>
      </c>
      <c r="AB7" t="s">
        <v>154</v>
      </c>
      <c r="AC7" t="s">
        <v>154</v>
      </c>
      <c r="AD7" t="s">
        <v>154</v>
      </c>
      <c r="AE7" t="s">
        <v>155</v>
      </c>
      <c r="AF7" t="s">
        <v>155</v>
      </c>
      <c r="AG7" t="s">
        <v>155</v>
      </c>
      <c r="AH7" t="s">
        <v>155</v>
      </c>
      <c r="AI7" t="s">
        <v>155</v>
      </c>
      <c r="AJ7" t="s">
        <v>155</v>
      </c>
      <c r="AK7" t="s">
        <v>155</v>
      </c>
      <c r="AL7" t="s">
        <v>155</v>
      </c>
      <c r="AM7" t="s">
        <v>155</v>
      </c>
      <c r="AN7" t="s">
        <v>156</v>
      </c>
      <c r="AO7" t="s">
        <v>156</v>
      </c>
      <c r="AP7" t="s">
        <v>156</v>
      </c>
      <c r="AQ7" t="s">
        <v>156</v>
      </c>
      <c r="AR7" t="s">
        <v>156</v>
      </c>
      <c r="AS7" t="s">
        <v>156</v>
      </c>
      <c r="AT7" t="s">
        <v>156</v>
      </c>
      <c r="AU7" t="s">
        <v>156</v>
      </c>
      <c r="AV7" t="s">
        <v>156</v>
      </c>
      <c r="AW7" t="s">
        <v>157</v>
      </c>
      <c r="AX7" t="s">
        <v>157</v>
      </c>
      <c r="AY7" t="s">
        <v>157</v>
      </c>
      <c r="AZ7" t="s">
        <v>157</v>
      </c>
      <c r="BA7" t="s">
        <v>157</v>
      </c>
      <c r="BB7" t="s">
        <v>157</v>
      </c>
      <c r="BC7" t="s">
        <v>157</v>
      </c>
      <c r="BD7" t="s">
        <v>157</v>
      </c>
      <c r="BE7" t="s">
        <v>157</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9619</v>
      </c>
      <c r="C9" t="s">
        <v>790</v>
      </c>
      <c r="D9" t="s">
        <v>568</v>
      </c>
      <c r="E9" t="s">
        <v>568</v>
      </c>
      <c r="F9" t="s">
        <v>568</v>
      </c>
      <c r="G9" t="s">
        <v>568</v>
      </c>
      <c r="H9" t="s">
        <v>568</v>
      </c>
      <c r="I9" t="s">
        <v>568</v>
      </c>
      <c r="J9" t="s">
        <v>568</v>
      </c>
      <c r="K9" t="s">
        <v>568</v>
      </c>
      <c r="L9" t="s">
        <v>568</v>
      </c>
      <c r="M9" t="s">
        <v>568</v>
      </c>
      <c r="N9" t="s">
        <v>568</v>
      </c>
      <c r="O9" t="s">
        <v>568</v>
      </c>
      <c r="P9" t="s">
        <v>568</v>
      </c>
      <c r="Q9" t="s">
        <v>568</v>
      </c>
      <c r="R9" t="s">
        <v>568</v>
      </c>
      <c r="S9" t="s">
        <v>568</v>
      </c>
      <c r="T9" t="s">
        <v>568</v>
      </c>
      <c r="U9" t="s">
        <v>9620</v>
      </c>
      <c r="V9" t="s">
        <v>568</v>
      </c>
      <c r="W9" t="s">
        <v>568</v>
      </c>
      <c r="X9" t="s">
        <v>568</v>
      </c>
      <c r="Y9" t="s">
        <v>568</v>
      </c>
      <c r="Z9" t="s">
        <v>568</v>
      </c>
      <c r="AA9" t="s">
        <v>568</v>
      </c>
      <c r="AB9" t="s">
        <v>568</v>
      </c>
      <c r="AC9" t="s">
        <v>568</v>
      </c>
      <c r="AD9" t="s">
        <v>568</v>
      </c>
      <c r="AE9" t="s">
        <v>568</v>
      </c>
      <c r="AF9" t="s">
        <v>568</v>
      </c>
      <c r="AG9" t="s">
        <v>568</v>
      </c>
      <c r="AH9" t="s">
        <v>2088</v>
      </c>
      <c r="AI9" t="s">
        <v>9760</v>
      </c>
      <c r="AJ9" t="s">
        <v>9657</v>
      </c>
      <c r="AK9" t="s">
        <v>10343</v>
      </c>
      <c r="AL9" t="s">
        <v>9679</v>
      </c>
      <c r="AM9" t="s">
        <v>10344</v>
      </c>
      <c r="AN9" t="s">
        <v>568</v>
      </c>
      <c r="AO9" t="s">
        <v>568</v>
      </c>
      <c r="AP9" t="s">
        <v>568</v>
      </c>
      <c r="AQ9" t="s">
        <v>568</v>
      </c>
      <c r="AR9" t="s">
        <v>568</v>
      </c>
      <c r="AS9" t="s">
        <v>568</v>
      </c>
      <c r="AT9" t="s">
        <v>568</v>
      </c>
      <c r="AU9" t="s">
        <v>568</v>
      </c>
      <c r="AV9" t="s">
        <v>568</v>
      </c>
      <c r="AW9" t="s">
        <v>568</v>
      </c>
      <c r="AX9" t="s">
        <v>568</v>
      </c>
      <c r="AY9" t="s">
        <v>568</v>
      </c>
      <c r="AZ9" t="s">
        <v>568</v>
      </c>
      <c r="BA9" t="s">
        <v>568</v>
      </c>
      <c r="BB9" t="s">
        <v>568</v>
      </c>
      <c r="BC9" t="s">
        <v>568</v>
      </c>
      <c r="BD9" t="s">
        <v>568</v>
      </c>
      <c r="BE9" t="s">
        <v>568</v>
      </c>
    </row>
    <row r="10" spans="2:57" x14ac:dyDescent="0.25">
      <c r="B10" t="s">
        <v>9619</v>
      </c>
      <c r="C10" t="s">
        <v>833</v>
      </c>
      <c r="D10" t="s">
        <v>568</v>
      </c>
      <c r="E10" t="s">
        <v>568</v>
      </c>
      <c r="F10" t="s">
        <v>568</v>
      </c>
      <c r="G10" t="s">
        <v>568</v>
      </c>
      <c r="H10" t="s">
        <v>568</v>
      </c>
      <c r="I10" t="s">
        <v>568</v>
      </c>
      <c r="J10" t="s">
        <v>568</v>
      </c>
      <c r="K10" t="s">
        <v>568</v>
      </c>
      <c r="L10" t="s">
        <v>568</v>
      </c>
      <c r="M10" t="s">
        <v>568</v>
      </c>
      <c r="N10" t="s">
        <v>568</v>
      </c>
      <c r="O10" t="s">
        <v>568</v>
      </c>
      <c r="P10" t="s">
        <v>10305</v>
      </c>
      <c r="Q10" t="s">
        <v>9773</v>
      </c>
      <c r="R10" t="s">
        <v>9773</v>
      </c>
      <c r="S10" t="s">
        <v>9773</v>
      </c>
      <c r="T10" t="s">
        <v>9773</v>
      </c>
      <c r="U10" t="s">
        <v>9773</v>
      </c>
      <c r="V10" t="s">
        <v>568</v>
      </c>
      <c r="W10" t="s">
        <v>568</v>
      </c>
      <c r="X10" t="s">
        <v>568</v>
      </c>
      <c r="Y10" t="s">
        <v>9660</v>
      </c>
      <c r="Z10" t="s">
        <v>9660</v>
      </c>
      <c r="AA10" t="s">
        <v>9660</v>
      </c>
      <c r="AB10" t="s">
        <v>10345</v>
      </c>
      <c r="AC10" t="s">
        <v>10346</v>
      </c>
      <c r="AD10" t="s">
        <v>9770</v>
      </c>
      <c r="AE10" t="s">
        <v>568</v>
      </c>
      <c r="AF10" t="s">
        <v>568</v>
      </c>
      <c r="AG10" t="s">
        <v>568</v>
      </c>
      <c r="AH10" t="s">
        <v>9763</v>
      </c>
      <c r="AI10" t="s">
        <v>10347</v>
      </c>
      <c r="AJ10" t="s">
        <v>9779</v>
      </c>
      <c r="AK10" t="s">
        <v>9768</v>
      </c>
      <c r="AL10" t="s">
        <v>10343</v>
      </c>
      <c r="AM10" t="s">
        <v>10348</v>
      </c>
      <c r="AN10" t="s">
        <v>568</v>
      </c>
      <c r="AO10" t="s">
        <v>568</v>
      </c>
      <c r="AP10" t="s">
        <v>568</v>
      </c>
      <c r="AQ10" t="s">
        <v>9775</v>
      </c>
      <c r="AR10" t="s">
        <v>9768</v>
      </c>
      <c r="AS10" t="s">
        <v>9768</v>
      </c>
      <c r="AT10" t="s">
        <v>9768</v>
      </c>
      <c r="AU10" t="s">
        <v>9768</v>
      </c>
      <c r="AV10" t="s">
        <v>10349</v>
      </c>
      <c r="AW10" t="s">
        <v>568</v>
      </c>
      <c r="AX10" t="s">
        <v>568</v>
      </c>
      <c r="AY10" t="s">
        <v>2088</v>
      </c>
      <c r="AZ10" t="s">
        <v>9646</v>
      </c>
      <c r="BA10" t="s">
        <v>9646</v>
      </c>
      <c r="BB10" t="s">
        <v>9646</v>
      </c>
      <c r="BC10" t="s">
        <v>9646</v>
      </c>
      <c r="BD10" t="s">
        <v>9646</v>
      </c>
      <c r="BE10" t="s">
        <v>9622</v>
      </c>
    </row>
    <row r="11" spans="2:57" x14ac:dyDescent="0.25">
      <c r="B11" t="s">
        <v>9619</v>
      </c>
      <c r="C11" t="s">
        <v>735</v>
      </c>
      <c r="D11" t="s">
        <v>568</v>
      </c>
      <c r="E11" t="s">
        <v>568</v>
      </c>
      <c r="F11" t="s">
        <v>9620</v>
      </c>
      <c r="G11" t="s">
        <v>9761</v>
      </c>
      <c r="H11" t="s">
        <v>9761</v>
      </c>
      <c r="I11" t="s">
        <v>9621</v>
      </c>
      <c r="J11" t="s">
        <v>9621</v>
      </c>
      <c r="K11" t="s">
        <v>9621</v>
      </c>
      <c r="L11" t="s">
        <v>9621</v>
      </c>
      <c r="M11" t="s">
        <v>568</v>
      </c>
      <c r="N11" t="s">
        <v>568</v>
      </c>
      <c r="O11" t="s">
        <v>9657</v>
      </c>
      <c r="P11" t="s">
        <v>10350</v>
      </c>
      <c r="Q11" t="s">
        <v>10351</v>
      </c>
      <c r="R11" t="s">
        <v>10352</v>
      </c>
      <c r="S11" t="s">
        <v>10353</v>
      </c>
      <c r="T11" t="s">
        <v>10354</v>
      </c>
      <c r="U11" t="s">
        <v>10355</v>
      </c>
      <c r="V11" t="s">
        <v>568</v>
      </c>
      <c r="W11" t="s">
        <v>568</v>
      </c>
      <c r="X11" t="s">
        <v>10356</v>
      </c>
      <c r="Y11" t="s">
        <v>10357</v>
      </c>
      <c r="Z11" t="s">
        <v>10358</v>
      </c>
      <c r="AA11" t="s">
        <v>10359</v>
      </c>
      <c r="AB11" t="s">
        <v>10360</v>
      </c>
      <c r="AC11" t="s">
        <v>10361</v>
      </c>
      <c r="AD11" t="s">
        <v>10362</v>
      </c>
      <c r="AE11" t="s">
        <v>568</v>
      </c>
      <c r="AF11" t="s">
        <v>568</v>
      </c>
      <c r="AG11" t="s">
        <v>9760</v>
      </c>
      <c r="AH11" t="s">
        <v>9718</v>
      </c>
      <c r="AI11" t="s">
        <v>9705</v>
      </c>
      <c r="AJ11" t="s">
        <v>10363</v>
      </c>
      <c r="AK11" t="s">
        <v>10364</v>
      </c>
      <c r="AL11" t="s">
        <v>10365</v>
      </c>
      <c r="AM11" t="s">
        <v>10366</v>
      </c>
      <c r="AN11" t="s">
        <v>568</v>
      </c>
      <c r="AO11" t="s">
        <v>568</v>
      </c>
      <c r="AP11" t="s">
        <v>9659</v>
      </c>
      <c r="AQ11" t="s">
        <v>9677</v>
      </c>
      <c r="AR11" t="s">
        <v>10367</v>
      </c>
      <c r="AS11" t="s">
        <v>10368</v>
      </c>
      <c r="AT11" t="s">
        <v>10256</v>
      </c>
      <c r="AU11" t="s">
        <v>10369</v>
      </c>
      <c r="AV11" t="s">
        <v>10370</v>
      </c>
      <c r="AW11" t="s">
        <v>568</v>
      </c>
      <c r="AX11" t="s">
        <v>568</v>
      </c>
      <c r="AY11" t="s">
        <v>9622</v>
      </c>
      <c r="AZ11" t="s">
        <v>10371</v>
      </c>
      <c r="BA11" t="s">
        <v>9697</v>
      </c>
      <c r="BB11" t="s">
        <v>10372</v>
      </c>
      <c r="BC11" t="s">
        <v>10373</v>
      </c>
      <c r="BD11" t="s">
        <v>10374</v>
      </c>
      <c r="BE11" t="s">
        <v>10375</v>
      </c>
    </row>
    <row r="12" spans="2:57" x14ac:dyDescent="0.25">
      <c r="B12" t="s">
        <v>10376</v>
      </c>
      <c r="C12" t="s">
        <v>10377</v>
      </c>
      <c r="D12" t="s">
        <v>568</v>
      </c>
      <c r="E12" t="s">
        <v>568</v>
      </c>
      <c r="F12" t="s">
        <v>568</v>
      </c>
      <c r="G12" t="s">
        <v>568</v>
      </c>
      <c r="H12" t="s">
        <v>568</v>
      </c>
      <c r="I12" t="s">
        <v>568</v>
      </c>
      <c r="J12" t="s">
        <v>568</v>
      </c>
      <c r="K12" t="s">
        <v>568</v>
      </c>
      <c r="L12" t="s">
        <v>568</v>
      </c>
      <c r="M12" t="s">
        <v>568</v>
      </c>
      <c r="N12" t="s">
        <v>568</v>
      </c>
      <c r="O12" t="s">
        <v>568</v>
      </c>
      <c r="P12" t="s">
        <v>10346</v>
      </c>
      <c r="Q12" t="s">
        <v>9710</v>
      </c>
      <c r="R12" t="s">
        <v>10378</v>
      </c>
      <c r="S12" t="s">
        <v>9689</v>
      </c>
      <c r="T12" t="s">
        <v>10379</v>
      </c>
      <c r="U12" t="s">
        <v>10380</v>
      </c>
      <c r="V12" t="s">
        <v>568</v>
      </c>
      <c r="W12" t="s">
        <v>568</v>
      </c>
      <c r="X12" t="s">
        <v>568</v>
      </c>
      <c r="Y12" t="s">
        <v>10381</v>
      </c>
      <c r="Z12" t="s">
        <v>10382</v>
      </c>
      <c r="AA12" t="s">
        <v>10314</v>
      </c>
      <c r="AB12" t="s">
        <v>9674</v>
      </c>
      <c r="AC12" t="s">
        <v>10383</v>
      </c>
      <c r="AD12" t="s">
        <v>10384</v>
      </c>
      <c r="AE12" t="s">
        <v>568</v>
      </c>
      <c r="AF12" t="s">
        <v>568</v>
      </c>
      <c r="AG12" t="s">
        <v>568</v>
      </c>
      <c r="AH12" t="s">
        <v>9725</v>
      </c>
      <c r="AI12" t="s">
        <v>10385</v>
      </c>
      <c r="AJ12" t="s">
        <v>10386</v>
      </c>
      <c r="AK12" t="s">
        <v>9629</v>
      </c>
      <c r="AL12" t="s">
        <v>10309</v>
      </c>
      <c r="AM12" t="s">
        <v>10387</v>
      </c>
      <c r="AN12" t="s">
        <v>568</v>
      </c>
      <c r="AO12" t="s">
        <v>568</v>
      </c>
      <c r="AP12" t="s">
        <v>568</v>
      </c>
      <c r="AQ12" t="s">
        <v>10346</v>
      </c>
      <c r="AR12" t="s">
        <v>9680</v>
      </c>
      <c r="AS12" t="s">
        <v>10388</v>
      </c>
      <c r="AT12" t="s">
        <v>10389</v>
      </c>
      <c r="AU12" t="s">
        <v>10390</v>
      </c>
      <c r="AV12" t="s">
        <v>10391</v>
      </c>
      <c r="AW12" t="s">
        <v>568</v>
      </c>
      <c r="AX12" t="s">
        <v>568</v>
      </c>
      <c r="AY12" t="s">
        <v>568</v>
      </c>
      <c r="AZ12" t="s">
        <v>568</v>
      </c>
      <c r="BA12" t="s">
        <v>2088</v>
      </c>
      <c r="BB12" t="s">
        <v>9763</v>
      </c>
      <c r="BC12" t="s">
        <v>9711</v>
      </c>
      <c r="BD12" t="s">
        <v>10392</v>
      </c>
      <c r="BE12" t="s">
        <v>9704</v>
      </c>
    </row>
    <row r="13" spans="2:57" x14ac:dyDescent="0.25">
      <c r="B13" t="s">
        <v>10376</v>
      </c>
      <c r="C13" t="s">
        <v>10393</v>
      </c>
      <c r="D13" t="s">
        <v>568</v>
      </c>
      <c r="E13" t="s">
        <v>568</v>
      </c>
      <c r="F13" t="s">
        <v>568</v>
      </c>
      <c r="G13" t="s">
        <v>568</v>
      </c>
      <c r="H13" t="s">
        <v>568</v>
      </c>
      <c r="I13" t="s">
        <v>568</v>
      </c>
      <c r="J13" t="s">
        <v>568</v>
      </c>
      <c r="K13" t="s">
        <v>568</v>
      </c>
      <c r="L13" t="s">
        <v>568</v>
      </c>
      <c r="M13" t="s">
        <v>568</v>
      </c>
      <c r="N13" t="s">
        <v>568</v>
      </c>
      <c r="O13" t="s">
        <v>568</v>
      </c>
      <c r="P13" t="s">
        <v>9713</v>
      </c>
      <c r="Q13" t="s">
        <v>10394</v>
      </c>
      <c r="R13" t="s">
        <v>10395</v>
      </c>
      <c r="S13" t="s">
        <v>10396</v>
      </c>
      <c r="T13" t="s">
        <v>10397</v>
      </c>
      <c r="U13" t="s">
        <v>10398</v>
      </c>
      <c r="V13" t="s">
        <v>568</v>
      </c>
      <c r="W13" t="s">
        <v>568</v>
      </c>
      <c r="X13" t="s">
        <v>568</v>
      </c>
      <c r="Y13" t="s">
        <v>10399</v>
      </c>
      <c r="Z13" t="s">
        <v>10364</v>
      </c>
      <c r="AA13" t="s">
        <v>10296</v>
      </c>
      <c r="AB13" t="s">
        <v>10400</v>
      </c>
      <c r="AC13" t="s">
        <v>10401</v>
      </c>
      <c r="AD13" t="s">
        <v>10402</v>
      </c>
      <c r="AE13" t="s">
        <v>568</v>
      </c>
      <c r="AF13" t="s">
        <v>568</v>
      </c>
      <c r="AG13" t="s">
        <v>568</v>
      </c>
      <c r="AH13" t="s">
        <v>9620</v>
      </c>
      <c r="AI13" t="s">
        <v>9646</v>
      </c>
      <c r="AJ13" t="s">
        <v>9628</v>
      </c>
      <c r="AK13" t="s">
        <v>10403</v>
      </c>
      <c r="AL13" t="s">
        <v>10404</v>
      </c>
      <c r="AM13" t="s">
        <v>10405</v>
      </c>
      <c r="AN13" t="s">
        <v>568</v>
      </c>
      <c r="AO13" t="s">
        <v>568</v>
      </c>
      <c r="AP13" t="s">
        <v>568</v>
      </c>
      <c r="AQ13" t="s">
        <v>9782</v>
      </c>
      <c r="AR13" t="s">
        <v>10297</v>
      </c>
      <c r="AS13" t="s">
        <v>10406</v>
      </c>
      <c r="AT13" t="s">
        <v>10407</v>
      </c>
      <c r="AU13" t="s">
        <v>10408</v>
      </c>
      <c r="AV13" t="s">
        <v>10409</v>
      </c>
      <c r="AW13" t="s">
        <v>568</v>
      </c>
      <c r="AX13" t="s">
        <v>568</v>
      </c>
      <c r="AY13" t="s">
        <v>568</v>
      </c>
      <c r="AZ13" t="s">
        <v>10349</v>
      </c>
      <c r="BA13" t="s">
        <v>9635</v>
      </c>
      <c r="BB13" t="s">
        <v>10410</v>
      </c>
      <c r="BC13" t="s">
        <v>10411</v>
      </c>
      <c r="BD13" t="s">
        <v>10412</v>
      </c>
      <c r="BE13" t="s">
        <v>10413</v>
      </c>
    </row>
    <row r="14" spans="2:57" x14ac:dyDescent="0.25">
      <c r="B14" t="s">
        <v>10376</v>
      </c>
      <c r="C14" t="s">
        <v>10414</v>
      </c>
      <c r="D14" t="s">
        <v>568</v>
      </c>
      <c r="E14" t="s">
        <v>568</v>
      </c>
      <c r="F14" t="s">
        <v>568</v>
      </c>
      <c r="G14" t="s">
        <v>568</v>
      </c>
      <c r="H14" t="s">
        <v>568</v>
      </c>
      <c r="I14" t="s">
        <v>568</v>
      </c>
      <c r="J14" t="s">
        <v>568</v>
      </c>
      <c r="K14" t="s">
        <v>568</v>
      </c>
      <c r="L14" t="s">
        <v>568</v>
      </c>
      <c r="M14" t="s">
        <v>568</v>
      </c>
      <c r="N14" t="s">
        <v>568</v>
      </c>
      <c r="O14" t="s">
        <v>568</v>
      </c>
      <c r="P14" t="s">
        <v>9773</v>
      </c>
      <c r="Q14" t="s">
        <v>9773</v>
      </c>
      <c r="R14" t="s">
        <v>9773</v>
      </c>
      <c r="S14" t="s">
        <v>9773</v>
      </c>
      <c r="T14" t="s">
        <v>9773</v>
      </c>
      <c r="U14" t="s">
        <v>9773</v>
      </c>
      <c r="V14" t="s">
        <v>568</v>
      </c>
      <c r="W14" t="s">
        <v>568</v>
      </c>
      <c r="X14" t="s">
        <v>568</v>
      </c>
      <c r="Y14" t="s">
        <v>568</v>
      </c>
      <c r="Z14" t="s">
        <v>568</v>
      </c>
      <c r="AA14" t="s">
        <v>568</v>
      </c>
      <c r="AB14" t="s">
        <v>568</v>
      </c>
      <c r="AC14" t="s">
        <v>568</v>
      </c>
      <c r="AD14" t="s">
        <v>568</v>
      </c>
      <c r="AE14" t="s">
        <v>568</v>
      </c>
      <c r="AF14" t="s">
        <v>568</v>
      </c>
      <c r="AG14" t="s">
        <v>568</v>
      </c>
      <c r="AH14" t="s">
        <v>10415</v>
      </c>
      <c r="AI14" t="s">
        <v>9682</v>
      </c>
      <c r="AJ14" t="s">
        <v>10416</v>
      </c>
      <c r="AK14" t="s">
        <v>10417</v>
      </c>
      <c r="AL14" t="s">
        <v>9677</v>
      </c>
      <c r="AM14" t="s">
        <v>10418</v>
      </c>
      <c r="AN14" t="s">
        <v>568</v>
      </c>
      <c r="AO14" t="s">
        <v>568</v>
      </c>
      <c r="AP14" t="s">
        <v>568</v>
      </c>
      <c r="AQ14" t="s">
        <v>9650</v>
      </c>
      <c r="AR14" t="s">
        <v>9650</v>
      </c>
      <c r="AS14" t="s">
        <v>9650</v>
      </c>
      <c r="AT14" t="s">
        <v>9650</v>
      </c>
      <c r="AU14" t="s">
        <v>9650</v>
      </c>
      <c r="AV14" t="s">
        <v>9761</v>
      </c>
      <c r="AW14" t="s">
        <v>568</v>
      </c>
      <c r="AX14" t="s">
        <v>568</v>
      </c>
      <c r="AY14" t="s">
        <v>9760</v>
      </c>
      <c r="AZ14" t="s">
        <v>9765</v>
      </c>
      <c r="BA14" t="s">
        <v>9765</v>
      </c>
      <c r="BB14" t="s">
        <v>9765</v>
      </c>
      <c r="BC14" t="s">
        <v>9765</v>
      </c>
      <c r="BD14" t="s">
        <v>9722</v>
      </c>
      <c r="BE14" t="s">
        <v>9723</v>
      </c>
    </row>
    <row r="15" spans="2:57" x14ac:dyDescent="0.25">
      <c r="B15" t="s">
        <v>10376</v>
      </c>
      <c r="C15" t="s">
        <v>10419</v>
      </c>
      <c r="D15" t="s">
        <v>10420</v>
      </c>
      <c r="E15" t="s">
        <v>10420</v>
      </c>
      <c r="F15" t="s">
        <v>10421</v>
      </c>
      <c r="G15" t="s">
        <v>10421</v>
      </c>
      <c r="H15" t="s">
        <v>10421</v>
      </c>
      <c r="I15" t="s">
        <v>10421</v>
      </c>
      <c r="J15" t="s">
        <v>10421</v>
      </c>
      <c r="K15" t="s">
        <v>10421</v>
      </c>
      <c r="L15" t="s">
        <v>10421</v>
      </c>
      <c r="M15" t="s">
        <v>10420</v>
      </c>
      <c r="N15" t="s">
        <v>10420</v>
      </c>
      <c r="O15" t="s">
        <v>10421</v>
      </c>
      <c r="P15" t="s">
        <v>10420</v>
      </c>
      <c r="Q15" t="s">
        <v>10420</v>
      </c>
      <c r="R15" t="s">
        <v>10422</v>
      </c>
      <c r="S15" t="s">
        <v>9651</v>
      </c>
      <c r="T15" t="s">
        <v>9651</v>
      </c>
      <c r="U15" t="s">
        <v>9772</v>
      </c>
      <c r="V15" t="s">
        <v>10420</v>
      </c>
      <c r="W15" t="s">
        <v>10420</v>
      </c>
      <c r="X15" t="s">
        <v>10421</v>
      </c>
      <c r="Y15" t="s">
        <v>10420</v>
      </c>
      <c r="Z15" t="s">
        <v>10420</v>
      </c>
      <c r="AA15" t="s">
        <v>10423</v>
      </c>
      <c r="AB15" t="s">
        <v>10345</v>
      </c>
      <c r="AC15" t="s">
        <v>10345</v>
      </c>
      <c r="AD15" t="s">
        <v>9760</v>
      </c>
      <c r="AE15" t="s">
        <v>10420</v>
      </c>
      <c r="AF15" t="s">
        <v>10420</v>
      </c>
      <c r="AG15" t="s">
        <v>10421</v>
      </c>
      <c r="AH15" t="s">
        <v>10420</v>
      </c>
      <c r="AI15" t="s">
        <v>10420</v>
      </c>
      <c r="AJ15" t="s">
        <v>10420</v>
      </c>
      <c r="AK15" t="s">
        <v>10420</v>
      </c>
      <c r="AL15" t="s">
        <v>10420</v>
      </c>
      <c r="AM15" t="s">
        <v>9657</v>
      </c>
      <c r="AN15" t="s">
        <v>10420</v>
      </c>
      <c r="AO15" t="s">
        <v>10420</v>
      </c>
      <c r="AP15" t="s">
        <v>10421</v>
      </c>
      <c r="AQ15" t="s">
        <v>10420</v>
      </c>
      <c r="AR15" t="s">
        <v>10424</v>
      </c>
      <c r="AS15" t="s">
        <v>9713</v>
      </c>
      <c r="AT15" t="s">
        <v>9761</v>
      </c>
      <c r="AU15" t="s">
        <v>9621</v>
      </c>
      <c r="AV15" t="s">
        <v>9762</v>
      </c>
      <c r="AW15" t="s">
        <v>10420</v>
      </c>
      <c r="AX15" t="s">
        <v>10420</v>
      </c>
      <c r="AY15" t="s">
        <v>10342</v>
      </c>
      <c r="AZ15" t="s">
        <v>9685</v>
      </c>
      <c r="BA15" t="s">
        <v>10344</v>
      </c>
      <c r="BB15" t="s">
        <v>9685</v>
      </c>
      <c r="BC15" t="s">
        <v>9709</v>
      </c>
      <c r="BD15" t="s">
        <v>9709</v>
      </c>
      <c r="BE15" t="s">
        <v>9640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BE9"/>
  <sheetViews>
    <sheetView workbookViewId="0"/>
  </sheetViews>
  <sheetFormatPr defaultColWidth="11.42578125" defaultRowHeight="15" x14ac:dyDescent="0.25"/>
  <sheetData>
    <row r="2" spans="2:57" x14ac:dyDescent="0.25">
      <c r="B2" t="s">
        <v>1</v>
      </c>
      <c r="C2" t="s">
        <v>32</v>
      </c>
    </row>
    <row r="3" spans="2:57" x14ac:dyDescent="0.25">
      <c r="B3" t="s">
        <v>2</v>
      </c>
      <c r="C3" t="s">
        <v>38</v>
      </c>
    </row>
    <row r="4" spans="2:57" x14ac:dyDescent="0.25">
      <c r="B4" t="s">
        <v>3</v>
      </c>
      <c r="C4" t="s">
        <v>40</v>
      </c>
    </row>
    <row r="5" spans="2:57" x14ac:dyDescent="0.25">
      <c r="B5" s="4" t="str">
        <f>HYPERLINK("[NZAu_Publiclaunch_20231116.xlsx]'TOC'!A1","(Click to return to TOC)")</f>
        <v>(Click to return to TOC)</v>
      </c>
    </row>
    <row r="7" spans="2:57" x14ac:dyDescent="0.25">
      <c r="D7" t="s">
        <v>152</v>
      </c>
      <c r="E7" t="s">
        <v>152</v>
      </c>
      <c r="F7" t="s">
        <v>152</v>
      </c>
      <c r="G7" t="s">
        <v>152</v>
      </c>
      <c r="H7" t="s">
        <v>152</v>
      </c>
      <c r="I7" t="s">
        <v>152</v>
      </c>
      <c r="J7" t="s">
        <v>152</v>
      </c>
      <c r="K7" t="s">
        <v>152</v>
      </c>
      <c r="L7" t="s">
        <v>152</v>
      </c>
      <c r="M7" t="s">
        <v>153</v>
      </c>
      <c r="N7" t="s">
        <v>153</v>
      </c>
      <c r="O7" t="s">
        <v>153</v>
      </c>
      <c r="P7" t="s">
        <v>153</v>
      </c>
      <c r="Q7" t="s">
        <v>153</v>
      </c>
      <c r="R7" t="s">
        <v>153</v>
      </c>
      <c r="S7" t="s">
        <v>153</v>
      </c>
      <c r="T7" t="s">
        <v>153</v>
      </c>
      <c r="U7" t="s">
        <v>153</v>
      </c>
      <c r="V7" t="s">
        <v>154</v>
      </c>
      <c r="W7" t="s">
        <v>154</v>
      </c>
      <c r="X7" t="s">
        <v>154</v>
      </c>
      <c r="Y7" t="s">
        <v>154</v>
      </c>
      <c r="Z7" t="s">
        <v>154</v>
      </c>
      <c r="AA7" t="s">
        <v>154</v>
      </c>
      <c r="AB7" t="s">
        <v>154</v>
      </c>
      <c r="AC7" t="s">
        <v>154</v>
      </c>
      <c r="AD7" t="s">
        <v>154</v>
      </c>
      <c r="AE7" t="s">
        <v>155</v>
      </c>
      <c r="AF7" t="s">
        <v>155</v>
      </c>
      <c r="AG7" t="s">
        <v>155</v>
      </c>
      <c r="AH7" t="s">
        <v>155</v>
      </c>
      <c r="AI7" t="s">
        <v>155</v>
      </c>
      <c r="AJ7" t="s">
        <v>155</v>
      </c>
      <c r="AK7" t="s">
        <v>155</v>
      </c>
      <c r="AL7" t="s">
        <v>155</v>
      </c>
      <c r="AM7" t="s">
        <v>155</v>
      </c>
      <c r="AN7" t="s">
        <v>156</v>
      </c>
      <c r="AO7" t="s">
        <v>156</v>
      </c>
      <c r="AP7" t="s">
        <v>156</v>
      </c>
      <c r="AQ7" t="s">
        <v>156</v>
      </c>
      <c r="AR7" t="s">
        <v>156</v>
      </c>
      <c r="AS7" t="s">
        <v>156</v>
      </c>
      <c r="AT7" t="s">
        <v>156</v>
      </c>
      <c r="AU7" t="s">
        <v>156</v>
      </c>
      <c r="AV7" t="s">
        <v>156</v>
      </c>
      <c r="AW7" t="s">
        <v>157</v>
      </c>
      <c r="AX7" t="s">
        <v>157</v>
      </c>
      <c r="AY7" t="s">
        <v>157</v>
      </c>
      <c r="AZ7" t="s">
        <v>157</v>
      </c>
      <c r="BA7" t="s">
        <v>157</v>
      </c>
      <c r="BB7" t="s">
        <v>157</v>
      </c>
      <c r="BC7" t="s">
        <v>157</v>
      </c>
      <c r="BD7" t="s">
        <v>157</v>
      </c>
      <c r="BE7" t="s">
        <v>157</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10425</v>
      </c>
      <c r="C9" t="s">
        <v>10426</v>
      </c>
      <c r="D9" t="s">
        <v>568</v>
      </c>
      <c r="E9" t="s">
        <v>568</v>
      </c>
      <c r="F9" t="s">
        <v>568</v>
      </c>
      <c r="G9" t="s">
        <v>568</v>
      </c>
      <c r="H9" t="s">
        <v>568</v>
      </c>
      <c r="I9" t="s">
        <v>568</v>
      </c>
      <c r="J9" t="s">
        <v>568</v>
      </c>
      <c r="K9" t="s">
        <v>568</v>
      </c>
      <c r="L9" t="s">
        <v>568</v>
      </c>
      <c r="M9" t="s">
        <v>568</v>
      </c>
      <c r="N9" t="s">
        <v>568</v>
      </c>
      <c r="O9" t="s">
        <v>568</v>
      </c>
      <c r="P9" t="s">
        <v>10427</v>
      </c>
      <c r="Q9" t="s">
        <v>10428</v>
      </c>
      <c r="R9" t="s">
        <v>10429</v>
      </c>
      <c r="S9" t="s">
        <v>10430</v>
      </c>
      <c r="T9" t="s">
        <v>10431</v>
      </c>
      <c r="U9" t="s">
        <v>10432</v>
      </c>
      <c r="V9" t="s">
        <v>568</v>
      </c>
      <c r="W9" t="s">
        <v>568</v>
      </c>
      <c r="X9" t="s">
        <v>568</v>
      </c>
      <c r="Y9" t="s">
        <v>10433</v>
      </c>
      <c r="Z9" t="s">
        <v>10434</v>
      </c>
      <c r="AA9" t="s">
        <v>10435</v>
      </c>
      <c r="AB9" t="s">
        <v>10436</v>
      </c>
      <c r="AC9" t="s">
        <v>10437</v>
      </c>
      <c r="AD9" t="s">
        <v>10438</v>
      </c>
      <c r="AE9" t="s">
        <v>568</v>
      </c>
      <c r="AF9" t="s">
        <v>568</v>
      </c>
      <c r="AG9" t="s">
        <v>568</v>
      </c>
      <c r="AH9" t="s">
        <v>10439</v>
      </c>
      <c r="AI9" t="s">
        <v>10440</v>
      </c>
      <c r="AJ9" t="s">
        <v>10441</v>
      </c>
      <c r="AK9" t="s">
        <v>10442</v>
      </c>
      <c r="AL9" t="s">
        <v>2122</v>
      </c>
      <c r="AM9" t="s">
        <v>10443</v>
      </c>
      <c r="AN9" t="s">
        <v>568</v>
      </c>
      <c r="AO9" t="s">
        <v>568</v>
      </c>
      <c r="AP9" t="s">
        <v>10444</v>
      </c>
      <c r="AQ9" t="s">
        <v>10445</v>
      </c>
      <c r="AR9" t="s">
        <v>10446</v>
      </c>
      <c r="AS9" t="s">
        <v>10215</v>
      </c>
      <c r="AT9" t="s">
        <v>10447</v>
      </c>
      <c r="AU9" t="s">
        <v>10448</v>
      </c>
      <c r="AV9" t="s">
        <v>10449</v>
      </c>
      <c r="AW9" t="s">
        <v>568</v>
      </c>
      <c r="AX9" t="s">
        <v>568</v>
      </c>
      <c r="AY9" t="s">
        <v>10444</v>
      </c>
      <c r="AZ9" t="s">
        <v>10450</v>
      </c>
      <c r="BA9" t="s">
        <v>10451</v>
      </c>
      <c r="BB9" t="s">
        <v>10452</v>
      </c>
      <c r="BC9" t="s">
        <v>10453</v>
      </c>
      <c r="BD9" t="s">
        <v>10454</v>
      </c>
      <c r="BE9" t="s">
        <v>10455</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BF42"/>
  <sheetViews>
    <sheetView workbookViewId="0"/>
  </sheetViews>
  <sheetFormatPr defaultColWidth="11.42578125" defaultRowHeight="15" x14ac:dyDescent="0.25"/>
  <sheetData>
    <row r="2" spans="2:58" x14ac:dyDescent="0.25">
      <c r="B2" t="s">
        <v>1</v>
      </c>
      <c r="C2" t="s">
        <v>32</v>
      </c>
    </row>
    <row r="3" spans="2:58" x14ac:dyDescent="0.25">
      <c r="B3" t="s">
        <v>2</v>
      </c>
      <c r="C3" t="s">
        <v>41</v>
      </c>
    </row>
    <row r="4" spans="2:58" x14ac:dyDescent="0.25">
      <c r="B4" t="s">
        <v>3</v>
      </c>
      <c r="C4" t="s">
        <v>29</v>
      </c>
    </row>
    <row r="5" spans="2:58" x14ac:dyDescent="0.25">
      <c r="B5" s="4" t="str">
        <f>HYPERLINK("[NZAu_Publiclaunch_20231116.xlsx]'TOC'!A1","(Click to return to TOC)")</f>
        <v>(Click to return to TOC)</v>
      </c>
    </row>
    <row r="7" spans="2:58" x14ac:dyDescent="0.25">
      <c r="E7" t="s">
        <v>152</v>
      </c>
      <c r="F7" t="s">
        <v>152</v>
      </c>
      <c r="G7" t="s">
        <v>152</v>
      </c>
      <c r="H7" t="s">
        <v>152</v>
      </c>
      <c r="I7" t="s">
        <v>152</v>
      </c>
      <c r="J7" t="s">
        <v>152</v>
      </c>
      <c r="K7" t="s">
        <v>152</v>
      </c>
      <c r="L7" t="s">
        <v>152</v>
      </c>
      <c r="M7" t="s">
        <v>152</v>
      </c>
      <c r="N7" t="s">
        <v>153</v>
      </c>
      <c r="O7" t="s">
        <v>153</v>
      </c>
      <c r="P7" t="s">
        <v>153</v>
      </c>
      <c r="Q7" t="s">
        <v>153</v>
      </c>
      <c r="R7" t="s">
        <v>153</v>
      </c>
      <c r="S7" t="s">
        <v>153</v>
      </c>
      <c r="T7" t="s">
        <v>153</v>
      </c>
      <c r="U7" t="s">
        <v>153</v>
      </c>
      <c r="V7" t="s">
        <v>153</v>
      </c>
      <c r="W7" t="s">
        <v>154</v>
      </c>
      <c r="X7" t="s">
        <v>154</v>
      </c>
      <c r="Y7" t="s">
        <v>154</v>
      </c>
      <c r="Z7" t="s">
        <v>154</v>
      </c>
      <c r="AA7" t="s">
        <v>154</v>
      </c>
      <c r="AB7" t="s">
        <v>154</v>
      </c>
      <c r="AC7" t="s">
        <v>154</v>
      </c>
      <c r="AD7" t="s">
        <v>154</v>
      </c>
      <c r="AE7" t="s">
        <v>154</v>
      </c>
      <c r="AF7" t="s">
        <v>155</v>
      </c>
      <c r="AG7" t="s">
        <v>155</v>
      </c>
      <c r="AH7" t="s">
        <v>155</v>
      </c>
      <c r="AI7" t="s">
        <v>155</v>
      </c>
      <c r="AJ7" t="s">
        <v>155</v>
      </c>
      <c r="AK7" t="s">
        <v>155</v>
      </c>
      <c r="AL7" t="s">
        <v>155</v>
      </c>
      <c r="AM7" t="s">
        <v>155</v>
      </c>
      <c r="AN7" t="s">
        <v>155</v>
      </c>
      <c r="AO7" t="s">
        <v>156</v>
      </c>
      <c r="AP7" t="s">
        <v>156</v>
      </c>
      <c r="AQ7" t="s">
        <v>156</v>
      </c>
      <c r="AR7" t="s">
        <v>156</v>
      </c>
      <c r="AS7" t="s">
        <v>156</v>
      </c>
      <c r="AT7" t="s">
        <v>156</v>
      </c>
      <c r="AU7" t="s">
        <v>156</v>
      </c>
      <c r="AV7" t="s">
        <v>156</v>
      </c>
      <c r="AW7" t="s">
        <v>156</v>
      </c>
      <c r="AX7" t="s">
        <v>157</v>
      </c>
      <c r="AY7" t="s">
        <v>157</v>
      </c>
      <c r="AZ7" t="s">
        <v>157</v>
      </c>
      <c r="BA7" t="s">
        <v>157</v>
      </c>
      <c r="BB7" t="s">
        <v>157</v>
      </c>
      <c r="BC7" t="s">
        <v>157</v>
      </c>
      <c r="BD7" t="s">
        <v>157</v>
      </c>
      <c r="BE7" t="s">
        <v>157</v>
      </c>
      <c r="BF7" t="s">
        <v>157</v>
      </c>
    </row>
    <row r="8" spans="2:58" x14ac:dyDescent="0.25">
      <c r="E8" t="s">
        <v>158</v>
      </c>
      <c r="F8" t="s">
        <v>159</v>
      </c>
      <c r="G8" t="s">
        <v>160</v>
      </c>
      <c r="H8" t="s">
        <v>161</v>
      </c>
      <c r="I8" t="s">
        <v>162</v>
      </c>
      <c r="J8" t="s">
        <v>163</v>
      </c>
      <c r="K8" t="s">
        <v>164</v>
      </c>
      <c r="L8" t="s">
        <v>165</v>
      </c>
      <c r="M8" t="s">
        <v>166</v>
      </c>
      <c r="N8" t="s">
        <v>158</v>
      </c>
      <c r="O8" t="s">
        <v>159</v>
      </c>
      <c r="P8" t="s">
        <v>160</v>
      </c>
      <c r="Q8" t="s">
        <v>161</v>
      </c>
      <c r="R8" t="s">
        <v>162</v>
      </c>
      <c r="S8" t="s">
        <v>163</v>
      </c>
      <c r="T8" t="s">
        <v>164</v>
      </c>
      <c r="U8" t="s">
        <v>165</v>
      </c>
      <c r="V8" t="s">
        <v>166</v>
      </c>
      <c r="W8" t="s">
        <v>158</v>
      </c>
      <c r="X8" t="s">
        <v>159</v>
      </c>
      <c r="Y8" t="s">
        <v>160</v>
      </c>
      <c r="Z8" t="s">
        <v>161</v>
      </c>
      <c r="AA8" t="s">
        <v>162</v>
      </c>
      <c r="AB8" t="s">
        <v>163</v>
      </c>
      <c r="AC8" t="s">
        <v>164</v>
      </c>
      <c r="AD8" t="s">
        <v>165</v>
      </c>
      <c r="AE8" t="s">
        <v>166</v>
      </c>
      <c r="AF8" t="s">
        <v>158</v>
      </c>
      <c r="AG8" t="s">
        <v>159</v>
      </c>
      <c r="AH8" t="s">
        <v>160</v>
      </c>
      <c r="AI8" t="s">
        <v>161</v>
      </c>
      <c r="AJ8" t="s">
        <v>162</v>
      </c>
      <c r="AK8" t="s">
        <v>163</v>
      </c>
      <c r="AL8" t="s">
        <v>164</v>
      </c>
      <c r="AM8" t="s">
        <v>165</v>
      </c>
      <c r="AN8" t="s">
        <v>166</v>
      </c>
      <c r="AO8" t="s">
        <v>158</v>
      </c>
      <c r="AP8" t="s">
        <v>159</v>
      </c>
      <c r="AQ8" t="s">
        <v>160</v>
      </c>
      <c r="AR8" t="s">
        <v>161</v>
      </c>
      <c r="AS8" t="s">
        <v>162</v>
      </c>
      <c r="AT8" t="s">
        <v>163</v>
      </c>
      <c r="AU8" t="s">
        <v>164</v>
      </c>
      <c r="AV8" t="s">
        <v>165</v>
      </c>
      <c r="AW8" t="s">
        <v>166</v>
      </c>
      <c r="AX8" t="s">
        <v>158</v>
      </c>
      <c r="AY8" t="s">
        <v>159</v>
      </c>
      <c r="AZ8" t="s">
        <v>160</v>
      </c>
      <c r="BA8" t="s">
        <v>161</v>
      </c>
      <c r="BB8" t="s">
        <v>162</v>
      </c>
      <c r="BC8" t="s">
        <v>163</v>
      </c>
      <c r="BD8" t="s">
        <v>164</v>
      </c>
      <c r="BE8" t="s">
        <v>165</v>
      </c>
      <c r="BF8" t="s">
        <v>166</v>
      </c>
    </row>
    <row r="9" spans="2:58" x14ac:dyDescent="0.25">
      <c r="B9" t="s">
        <v>10456</v>
      </c>
      <c r="C9" t="s">
        <v>10457</v>
      </c>
      <c r="D9" t="s">
        <v>10458</v>
      </c>
      <c r="E9" t="s">
        <v>10459</v>
      </c>
      <c r="F9" t="s">
        <v>10459</v>
      </c>
      <c r="G9" t="s">
        <v>10459</v>
      </c>
      <c r="H9" t="s">
        <v>10460</v>
      </c>
      <c r="I9" t="s">
        <v>10460</v>
      </c>
      <c r="J9" t="s">
        <v>10460</v>
      </c>
      <c r="K9" t="s">
        <v>10460</v>
      </c>
      <c r="L9" t="s">
        <v>10460</v>
      </c>
      <c r="M9" t="s">
        <v>10460</v>
      </c>
      <c r="N9" t="s">
        <v>10459</v>
      </c>
      <c r="O9" t="s">
        <v>10459</v>
      </c>
      <c r="P9" t="s">
        <v>9851</v>
      </c>
      <c r="Q9" t="s">
        <v>9975</v>
      </c>
      <c r="R9" t="s">
        <v>10086</v>
      </c>
      <c r="S9" t="s">
        <v>10461</v>
      </c>
      <c r="T9" t="s">
        <v>10461</v>
      </c>
      <c r="U9" t="s">
        <v>10461</v>
      </c>
      <c r="V9" t="s">
        <v>10461</v>
      </c>
      <c r="W9" t="s">
        <v>10459</v>
      </c>
      <c r="X9" t="s">
        <v>10459</v>
      </c>
      <c r="Y9" t="s">
        <v>10462</v>
      </c>
      <c r="Z9" t="s">
        <v>10463</v>
      </c>
      <c r="AA9" t="s">
        <v>10464</v>
      </c>
      <c r="AB9" t="s">
        <v>10465</v>
      </c>
      <c r="AC9" t="s">
        <v>10465</v>
      </c>
      <c r="AD9" t="s">
        <v>10465</v>
      </c>
      <c r="AE9" t="s">
        <v>10465</v>
      </c>
      <c r="AF9" t="s">
        <v>10459</v>
      </c>
      <c r="AG9" t="s">
        <v>10459</v>
      </c>
      <c r="AH9" t="s">
        <v>10466</v>
      </c>
      <c r="AI9" t="s">
        <v>10467</v>
      </c>
      <c r="AJ9" t="s">
        <v>10468</v>
      </c>
      <c r="AK9" t="s">
        <v>9848</v>
      </c>
      <c r="AL9" t="s">
        <v>10469</v>
      </c>
      <c r="AM9" t="s">
        <v>10470</v>
      </c>
      <c r="AN9" t="s">
        <v>9772</v>
      </c>
      <c r="AO9" t="s">
        <v>10459</v>
      </c>
      <c r="AP9" t="s">
        <v>10459</v>
      </c>
      <c r="AQ9" t="s">
        <v>10471</v>
      </c>
      <c r="AR9" t="s">
        <v>10472</v>
      </c>
      <c r="AS9" t="s">
        <v>10473</v>
      </c>
      <c r="AT9" t="s">
        <v>10474</v>
      </c>
      <c r="AU9" t="s">
        <v>10474</v>
      </c>
      <c r="AV9" t="s">
        <v>10474</v>
      </c>
      <c r="AW9" t="s">
        <v>10468</v>
      </c>
      <c r="AX9" t="s">
        <v>10459</v>
      </c>
      <c r="AY9" t="s">
        <v>10459</v>
      </c>
      <c r="AZ9" t="s">
        <v>10012</v>
      </c>
      <c r="BA9" t="s">
        <v>10472</v>
      </c>
      <c r="BB9" t="s">
        <v>10475</v>
      </c>
      <c r="BC9" t="s">
        <v>10476</v>
      </c>
      <c r="BD9" t="s">
        <v>10477</v>
      </c>
      <c r="BE9" t="s">
        <v>10477</v>
      </c>
      <c r="BF9" t="s">
        <v>10477</v>
      </c>
    </row>
    <row r="10" spans="2:58" x14ac:dyDescent="0.25">
      <c r="B10" t="s">
        <v>10456</v>
      </c>
      <c r="C10" t="s">
        <v>10457</v>
      </c>
      <c r="D10" t="s">
        <v>10478</v>
      </c>
      <c r="E10" t="s">
        <v>10479</v>
      </c>
      <c r="F10" t="s">
        <v>10479</v>
      </c>
      <c r="G10" t="s">
        <v>10034</v>
      </c>
      <c r="H10" t="s">
        <v>10034</v>
      </c>
      <c r="I10" t="s">
        <v>10034</v>
      </c>
      <c r="J10" t="s">
        <v>10034</v>
      </c>
      <c r="K10" t="s">
        <v>10034</v>
      </c>
      <c r="L10" t="s">
        <v>10010</v>
      </c>
      <c r="M10" t="s">
        <v>10480</v>
      </c>
      <c r="N10" t="s">
        <v>10479</v>
      </c>
      <c r="O10" t="s">
        <v>10479</v>
      </c>
      <c r="P10" t="s">
        <v>10143</v>
      </c>
      <c r="Q10" t="s">
        <v>10175</v>
      </c>
      <c r="R10" t="s">
        <v>10175</v>
      </c>
      <c r="S10" t="s">
        <v>10175</v>
      </c>
      <c r="T10" t="s">
        <v>10175</v>
      </c>
      <c r="U10" t="s">
        <v>10175</v>
      </c>
      <c r="V10" t="s">
        <v>10175</v>
      </c>
      <c r="W10" t="s">
        <v>10479</v>
      </c>
      <c r="X10" t="s">
        <v>10479</v>
      </c>
      <c r="Y10" t="s">
        <v>10481</v>
      </c>
      <c r="Z10" t="s">
        <v>10482</v>
      </c>
      <c r="AA10" t="s">
        <v>10482</v>
      </c>
      <c r="AB10" t="s">
        <v>10482</v>
      </c>
      <c r="AC10" t="s">
        <v>10482</v>
      </c>
      <c r="AD10" t="s">
        <v>10482</v>
      </c>
      <c r="AE10" t="s">
        <v>10482</v>
      </c>
      <c r="AF10" t="s">
        <v>10479</v>
      </c>
      <c r="AG10" t="s">
        <v>10479</v>
      </c>
      <c r="AH10" t="s">
        <v>10483</v>
      </c>
      <c r="AI10" t="s">
        <v>10484</v>
      </c>
      <c r="AJ10" t="s">
        <v>10485</v>
      </c>
      <c r="AK10" t="s">
        <v>10014</v>
      </c>
      <c r="AL10" t="s">
        <v>10486</v>
      </c>
      <c r="AM10" t="s">
        <v>10487</v>
      </c>
      <c r="AN10" t="s">
        <v>10487</v>
      </c>
      <c r="AO10" t="s">
        <v>10479</v>
      </c>
      <c r="AP10" t="s">
        <v>10479</v>
      </c>
      <c r="AQ10" t="s">
        <v>10004</v>
      </c>
      <c r="AR10" t="s">
        <v>10462</v>
      </c>
      <c r="AS10" t="s">
        <v>10462</v>
      </c>
      <c r="AT10" t="s">
        <v>10462</v>
      </c>
      <c r="AU10" t="s">
        <v>10462</v>
      </c>
      <c r="AV10" t="s">
        <v>10462</v>
      </c>
      <c r="AW10" t="s">
        <v>10462</v>
      </c>
      <c r="AX10" t="s">
        <v>10479</v>
      </c>
      <c r="AY10" t="s">
        <v>10479</v>
      </c>
      <c r="AZ10" t="s">
        <v>10180</v>
      </c>
      <c r="BA10" t="s">
        <v>10488</v>
      </c>
      <c r="BB10" t="s">
        <v>10488</v>
      </c>
      <c r="BC10" t="s">
        <v>10488</v>
      </c>
      <c r="BD10" t="s">
        <v>10488</v>
      </c>
      <c r="BE10" t="s">
        <v>10488</v>
      </c>
      <c r="BF10" t="s">
        <v>10488</v>
      </c>
    </row>
    <row r="11" spans="2:58" x14ac:dyDescent="0.25">
      <c r="B11" t="s">
        <v>10456</v>
      </c>
      <c r="C11" t="s">
        <v>10457</v>
      </c>
      <c r="D11" t="s">
        <v>10489</v>
      </c>
      <c r="E11" t="s">
        <v>568</v>
      </c>
      <c r="F11" t="s">
        <v>568</v>
      </c>
      <c r="G11" t="s">
        <v>2082</v>
      </c>
      <c r="H11" t="s">
        <v>2082</v>
      </c>
      <c r="I11" t="s">
        <v>2082</v>
      </c>
      <c r="J11" t="s">
        <v>2082</v>
      </c>
      <c r="K11" t="s">
        <v>2082</v>
      </c>
      <c r="L11" t="s">
        <v>2082</v>
      </c>
      <c r="M11" t="s">
        <v>2082</v>
      </c>
      <c r="N11" t="s">
        <v>568</v>
      </c>
      <c r="O11" t="s">
        <v>568</v>
      </c>
      <c r="P11" t="s">
        <v>2082</v>
      </c>
      <c r="Q11" t="s">
        <v>2082</v>
      </c>
      <c r="R11" t="s">
        <v>2082</v>
      </c>
      <c r="S11" t="s">
        <v>2082</v>
      </c>
      <c r="T11" t="s">
        <v>2082</v>
      </c>
      <c r="U11" t="s">
        <v>2082</v>
      </c>
      <c r="V11" t="s">
        <v>2082</v>
      </c>
      <c r="W11" t="s">
        <v>568</v>
      </c>
      <c r="X11" t="s">
        <v>568</v>
      </c>
      <c r="Y11" t="s">
        <v>2071</v>
      </c>
      <c r="Z11" t="s">
        <v>2071</v>
      </c>
      <c r="AA11" t="s">
        <v>2071</v>
      </c>
      <c r="AB11" t="s">
        <v>2071</v>
      </c>
      <c r="AC11" t="s">
        <v>2071</v>
      </c>
      <c r="AD11" t="s">
        <v>2071</v>
      </c>
      <c r="AE11" t="s">
        <v>2071</v>
      </c>
      <c r="AF11" t="s">
        <v>568</v>
      </c>
      <c r="AG11" t="s">
        <v>568</v>
      </c>
      <c r="AH11" t="s">
        <v>2079</v>
      </c>
      <c r="AI11" t="s">
        <v>2079</v>
      </c>
      <c r="AJ11" t="s">
        <v>2079</v>
      </c>
      <c r="AK11" t="s">
        <v>2079</v>
      </c>
      <c r="AL11" t="s">
        <v>2079</v>
      </c>
      <c r="AM11" t="s">
        <v>2079</v>
      </c>
      <c r="AN11" t="s">
        <v>2079</v>
      </c>
      <c r="AO11" t="s">
        <v>568</v>
      </c>
      <c r="AP11" t="s">
        <v>568</v>
      </c>
      <c r="AQ11" t="s">
        <v>2081</v>
      </c>
      <c r="AR11" t="s">
        <v>2081</v>
      </c>
      <c r="AS11" t="s">
        <v>2081</v>
      </c>
      <c r="AT11" t="s">
        <v>2081</v>
      </c>
      <c r="AU11" t="s">
        <v>2081</v>
      </c>
      <c r="AV11" t="s">
        <v>2081</v>
      </c>
      <c r="AW11" t="s">
        <v>2081</v>
      </c>
      <c r="AX11" t="s">
        <v>568</v>
      </c>
      <c r="AY11" t="s">
        <v>568</v>
      </c>
      <c r="AZ11" t="s">
        <v>2079</v>
      </c>
      <c r="BA11" t="s">
        <v>2079</v>
      </c>
      <c r="BB11" t="s">
        <v>2079</v>
      </c>
      <c r="BC11" t="s">
        <v>2079</v>
      </c>
      <c r="BD11" t="s">
        <v>2079</v>
      </c>
      <c r="BE11" t="s">
        <v>2079</v>
      </c>
      <c r="BF11" t="s">
        <v>2079</v>
      </c>
    </row>
    <row r="12" spans="2:58" x14ac:dyDescent="0.25">
      <c r="B12" t="s">
        <v>10456</v>
      </c>
      <c r="C12" t="s">
        <v>10457</v>
      </c>
      <c r="D12" t="s">
        <v>10490</v>
      </c>
      <c r="E12" t="s">
        <v>2078</v>
      </c>
      <c r="F12" t="s">
        <v>2078</v>
      </c>
      <c r="G12" t="s">
        <v>2078</v>
      </c>
      <c r="H12" t="s">
        <v>2078</v>
      </c>
      <c r="I12" t="s">
        <v>2078</v>
      </c>
      <c r="J12" t="s">
        <v>2078</v>
      </c>
      <c r="K12" t="s">
        <v>2078</v>
      </c>
      <c r="L12" t="s">
        <v>2078</v>
      </c>
      <c r="M12" t="s">
        <v>2078</v>
      </c>
      <c r="N12" t="s">
        <v>2078</v>
      </c>
      <c r="O12" t="s">
        <v>2078</v>
      </c>
      <c r="P12" t="s">
        <v>2083</v>
      </c>
      <c r="Q12" t="s">
        <v>2083</v>
      </c>
      <c r="R12" t="s">
        <v>2083</v>
      </c>
      <c r="S12" t="s">
        <v>2083</v>
      </c>
      <c r="T12" t="s">
        <v>2083</v>
      </c>
      <c r="U12" t="s">
        <v>2083</v>
      </c>
      <c r="V12" t="s">
        <v>2083</v>
      </c>
      <c r="W12" t="s">
        <v>2078</v>
      </c>
      <c r="X12" t="s">
        <v>2078</v>
      </c>
      <c r="Y12" t="s">
        <v>2161</v>
      </c>
      <c r="Z12" t="s">
        <v>2175</v>
      </c>
      <c r="AA12" t="s">
        <v>9787</v>
      </c>
      <c r="AB12" t="s">
        <v>9787</v>
      </c>
      <c r="AC12" t="s">
        <v>9787</v>
      </c>
      <c r="AD12" t="s">
        <v>9787</v>
      </c>
      <c r="AE12" t="s">
        <v>9961</v>
      </c>
      <c r="AF12" t="s">
        <v>2078</v>
      </c>
      <c r="AG12" t="s">
        <v>2078</v>
      </c>
      <c r="AH12" t="s">
        <v>2106</v>
      </c>
      <c r="AI12" t="s">
        <v>2106</v>
      </c>
      <c r="AJ12" t="s">
        <v>2106</v>
      </c>
      <c r="AK12" t="s">
        <v>2106</v>
      </c>
      <c r="AL12" t="s">
        <v>2106</v>
      </c>
      <c r="AM12" t="s">
        <v>2106</v>
      </c>
      <c r="AN12" t="s">
        <v>2106</v>
      </c>
      <c r="AO12" t="s">
        <v>2078</v>
      </c>
      <c r="AP12" t="s">
        <v>2078</v>
      </c>
      <c r="AQ12" t="s">
        <v>2098</v>
      </c>
      <c r="AR12" t="s">
        <v>2098</v>
      </c>
      <c r="AS12" t="s">
        <v>2098</v>
      </c>
      <c r="AT12" t="s">
        <v>2099</v>
      </c>
      <c r="AU12" t="s">
        <v>2098</v>
      </c>
      <c r="AV12" t="s">
        <v>2098</v>
      </c>
      <c r="AW12" t="s">
        <v>10099</v>
      </c>
      <c r="AX12" t="s">
        <v>2078</v>
      </c>
      <c r="AY12" t="s">
        <v>2078</v>
      </c>
      <c r="AZ12" t="s">
        <v>2157</v>
      </c>
      <c r="BA12" t="s">
        <v>2157</v>
      </c>
      <c r="BB12" t="s">
        <v>2157</v>
      </c>
      <c r="BC12" t="s">
        <v>2157</v>
      </c>
      <c r="BD12" t="s">
        <v>2150</v>
      </c>
      <c r="BE12" t="s">
        <v>10182</v>
      </c>
      <c r="BF12" t="s">
        <v>9844</v>
      </c>
    </row>
    <row r="13" spans="2:58" x14ac:dyDescent="0.25">
      <c r="B13" t="s">
        <v>10456</v>
      </c>
      <c r="C13" t="s">
        <v>10457</v>
      </c>
      <c r="D13" t="s">
        <v>10491</v>
      </c>
      <c r="E13" t="s">
        <v>2078</v>
      </c>
      <c r="F13" t="s">
        <v>2078</v>
      </c>
      <c r="G13" t="s">
        <v>2078</v>
      </c>
      <c r="H13" t="s">
        <v>2078</v>
      </c>
      <c r="I13" t="s">
        <v>2078</v>
      </c>
      <c r="J13" t="s">
        <v>2078</v>
      </c>
      <c r="K13" t="s">
        <v>2078</v>
      </c>
      <c r="L13" t="s">
        <v>2078</v>
      </c>
      <c r="M13" t="s">
        <v>2078</v>
      </c>
      <c r="N13" t="s">
        <v>2078</v>
      </c>
      <c r="O13" t="s">
        <v>2078</v>
      </c>
      <c r="P13" t="s">
        <v>2071</v>
      </c>
      <c r="Q13" t="s">
        <v>2161</v>
      </c>
      <c r="R13" t="s">
        <v>2161</v>
      </c>
      <c r="S13" t="s">
        <v>2161</v>
      </c>
      <c r="T13" t="s">
        <v>2161</v>
      </c>
      <c r="U13" t="s">
        <v>10099</v>
      </c>
      <c r="V13" t="s">
        <v>10207</v>
      </c>
      <c r="W13" t="s">
        <v>2078</v>
      </c>
      <c r="X13" t="s">
        <v>2078</v>
      </c>
      <c r="Y13" t="s">
        <v>2078</v>
      </c>
      <c r="Z13" t="s">
        <v>2117</v>
      </c>
      <c r="AA13" t="s">
        <v>2117</v>
      </c>
      <c r="AB13" t="s">
        <v>2117</v>
      </c>
      <c r="AC13" t="s">
        <v>2117</v>
      </c>
      <c r="AD13" t="s">
        <v>2117</v>
      </c>
      <c r="AE13" t="s">
        <v>2117</v>
      </c>
      <c r="AF13" t="s">
        <v>2078</v>
      </c>
      <c r="AG13" t="s">
        <v>2078</v>
      </c>
      <c r="AH13" t="s">
        <v>2078</v>
      </c>
      <c r="AI13" t="s">
        <v>2078</v>
      </c>
      <c r="AJ13" t="s">
        <v>2078</v>
      </c>
      <c r="AK13" t="s">
        <v>2081</v>
      </c>
      <c r="AL13" t="s">
        <v>2117</v>
      </c>
      <c r="AM13" t="s">
        <v>2117</v>
      </c>
      <c r="AN13" t="s">
        <v>2071</v>
      </c>
      <c r="AO13" t="s">
        <v>2078</v>
      </c>
      <c r="AP13" t="s">
        <v>2078</v>
      </c>
      <c r="AQ13" t="s">
        <v>2098</v>
      </c>
      <c r="AR13" t="s">
        <v>10219</v>
      </c>
      <c r="AS13" t="s">
        <v>10219</v>
      </c>
      <c r="AT13" t="s">
        <v>10219</v>
      </c>
      <c r="AU13" t="s">
        <v>10219</v>
      </c>
      <c r="AV13" t="s">
        <v>10219</v>
      </c>
      <c r="AW13" t="s">
        <v>2123</v>
      </c>
      <c r="AX13" t="s">
        <v>2078</v>
      </c>
      <c r="AY13" t="s">
        <v>2078</v>
      </c>
      <c r="AZ13" t="s">
        <v>2078</v>
      </c>
      <c r="BA13" t="s">
        <v>2078</v>
      </c>
      <c r="BB13" t="s">
        <v>2157</v>
      </c>
      <c r="BC13" t="s">
        <v>2157</v>
      </c>
      <c r="BD13" t="s">
        <v>2157</v>
      </c>
      <c r="BE13" t="s">
        <v>2157</v>
      </c>
      <c r="BF13" t="s">
        <v>2157</v>
      </c>
    </row>
    <row r="14" spans="2:58" x14ac:dyDescent="0.25">
      <c r="B14" t="s">
        <v>10456</v>
      </c>
      <c r="C14" t="s">
        <v>10457</v>
      </c>
      <c r="D14" t="s">
        <v>10492</v>
      </c>
      <c r="E14" t="s">
        <v>568</v>
      </c>
      <c r="F14" t="s">
        <v>568</v>
      </c>
      <c r="G14" t="s">
        <v>10219</v>
      </c>
      <c r="H14" t="s">
        <v>10219</v>
      </c>
      <c r="I14" t="s">
        <v>10219</v>
      </c>
      <c r="J14" t="s">
        <v>10219</v>
      </c>
      <c r="K14" t="s">
        <v>10219</v>
      </c>
      <c r="L14" t="s">
        <v>10219</v>
      </c>
      <c r="M14" t="s">
        <v>10219</v>
      </c>
      <c r="N14" t="s">
        <v>568</v>
      </c>
      <c r="O14" t="s">
        <v>568</v>
      </c>
      <c r="P14" t="s">
        <v>10219</v>
      </c>
      <c r="Q14" t="s">
        <v>10493</v>
      </c>
      <c r="R14" t="s">
        <v>10493</v>
      </c>
      <c r="S14" t="s">
        <v>10493</v>
      </c>
      <c r="T14" t="s">
        <v>10493</v>
      </c>
      <c r="U14" t="s">
        <v>10493</v>
      </c>
      <c r="V14" t="s">
        <v>10493</v>
      </c>
      <c r="W14" t="s">
        <v>568</v>
      </c>
      <c r="X14" t="s">
        <v>568</v>
      </c>
      <c r="Y14" t="s">
        <v>9966</v>
      </c>
      <c r="Z14" t="s">
        <v>2101</v>
      </c>
      <c r="AA14" t="s">
        <v>2101</v>
      </c>
      <c r="AB14" t="s">
        <v>2101</v>
      </c>
      <c r="AC14" t="s">
        <v>2101</v>
      </c>
      <c r="AD14" t="s">
        <v>2101</v>
      </c>
      <c r="AE14" t="s">
        <v>2101</v>
      </c>
      <c r="AF14" t="s">
        <v>568</v>
      </c>
      <c r="AG14" t="s">
        <v>568</v>
      </c>
      <c r="AH14" t="s">
        <v>2099</v>
      </c>
      <c r="AI14" t="s">
        <v>10207</v>
      </c>
      <c r="AJ14" t="s">
        <v>10207</v>
      </c>
      <c r="AK14" t="s">
        <v>10207</v>
      </c>
      <c r="AL14" t="s">
        <v>10207</v>
      </c>
      <c r="AM14" t="s">
        <v>10207</v>
      </c>
      <c r="AN14" t="s">
        <v>10207</v>
      </c>
      <c r="AO14" t="s">
        <v>568</v>
      </c>
      <c r="AP14" t="s">
        <v>568</v>
      </c>
      <c r="AQ14" t="s">
        <v>2153</v>
      </c>
      <c r="AR14" t="s">
        <v>10214</v>
      </c>
      <c r="AS14" t="s">
        <v>10214</v>
      </c>
      <c r="AT14" t="s">
        <v>10214</v>
      </c>
      <c r="AU14" t="s">
        <v>10214</v>
      </c>
      <c r="AV14" t="s">
        <v>10214</v>
      </c>
      <c r="AW14" t="s">
        <v>10043</v>
      </c>
      <c r="AX14" t="s">
        <v>568</v>
      </c>
      <c r="AY14" t="s">
        <v>568</v>
      </c>
      <c r="AZ14" t="s">
        <v>2074</v>
      </c>
      <c r="BA14" t="s">
        <v>10493</v>
      </c>
      <c r="BB14" t="s">
        <v>2076</v>
      </c>
      <c r="BC14" t="s">
        <v>2076</v>
      </c>
      <c r="BD14" t="s">
        <v>2076</v>
      </c>
      <c r="BE14" t="s">
        <v>2092</v>
      </c>
      <c r="BF14" t="s">
        <v>2092</v>
      </c>
    </row>
    <row r="15" spans="2:58" x14ac:dyDescent="0.25">
      <c r="B15" t="s">
        <v>10456</v>
      </c>
      <c r="C15" t="s">
        <v>10457</v>
      </c>
      <c r="D15" t="s">
        <v>10494</v>
      </c>
      <c r="E15" t="s">
        <v>568</v>
      </c>
      <c r="F15" t="s">
        <v>568</v>
      </c>
      <c r="G15" t="s">
        <v>2108</v>
      </c>
      <c r="H15" t="s">
        <v>2108</v>
      </c>
      <c r="I15" t="s">
        <v>2108</v>
      </c>
      <c r="J15" t="s">
        <v>2108</v>
      </c>
      <c r="K15" t="s">
        <v>10495</v>
      </c>
      <c r="L15" t="s">
        <v>2170</v>
      </c>
      <c r="M15" t="s">
        <v>2170</v>
      </c>
      <c r="N15" t="s">
        <v>568</v>
      </c>
      <c r="O15" t="s">
        <v>568</v>
      </c>
      <c r="P15" t="s">
        <v>10043</v>
      </c>
      <c r="Q15" t="s">
        <v>10178</v>
      </c>
      <c r="R15" t="s">
        <v>9838</v>
      </c>
      <c r="S15" t="s">
        <v>10464</v>
      </c>
      <c r="T15" t="s">
        <v>10464</v>
      </c>
      <c r="U15" t="s">
        <v>10464</v>
      </c>
      <c r="V15" t="s">
        <v>10464</v>
      </c>
      <c r="W15" t="s">
        <v>568</v>
      </c>
      <c r="X15" t="s">
        <v>568</v>
      </c>
      <c r="Y15" t="s">
        <v>2155</v>
      </c>
      <c r="Z15" t="s">
        <v>10496</v>
      </c>
      <c r="AA15" t="s">
        <v>10497</v>
      </c>
      <c r="AB15" t="s">
        <v>9837</v>
      </c>
      <c r="AC15" t="s">
        <v>10498</v>
      </c>
      <c r="AD15" t="s">
        <v>10498</v>
      </c>
      <c r="AE15" t="s">
        <v>10498</v>
      </c>
      <c r="AF15" t="s">
        <v>568</v>
      </c>
      <c r="AG15" t="s">
        <v>568</v>
      </c>
      <c r="AH15" t="s">
        <v>10041</v>
      </c>
      <c r="AI15" t="s">
        <v>10499</v>
      </c>
      <c r="AJ15" t="s">
        <v>10197</v>
      </c>
      <c r="AK15" t="s">
        <v>10500</v>
      </c>
      <c r="AL15" t="s">
        <v>10501</v>
      </c>
      <c r="AM15" t="s">
        <v>10501</v>
      </c>
      <c r="AN15" t="s">
        <v>10501</v>
      </c>
      <c r="AO15" t="s">
        <v>568</v>
      </c>
      <c r="AP15" t="s">
        <v>568</v>
      </c>
      <c r="AQ15" t="s">
        <v>2116</v>
      </c>
      <c r="AR15" t="s">
        <v>10502</v>
      </c>
      <c r="AS15" t="s">
        <v>10503</v>
      </c>
      <c r="AT15" t="s">
        <v>9984</v>
      </c>
      <c r="AU15" t="s">
        <v>10504</v>
      </c>
      <c r="AV15" t="s">
        <v>10504</v>
      </c>
      <c r="AW15" t="s">
        <v>10504</v>
      </c>
      <c r="AX15" t="s">
        <v>568</v>
      </c>
      <c r="AY15" t="s">
        <v>568</v>
      </c>
      <c r="AZ15" t="s">
        <v>10479</v>
      </c>
      <c r="BA15" t="s">
        <v>9810</v>
      </c>
      <c r="BB15" t="s">
        <v>10505</v>
      </c>
      <c r="BC15" t="s">
        <v>10472</v>
      </c>
      <c r="BD15" t="s">
        <v>10472</v>
      </c>
      <c r="BE15" t="s">
        <v>10472</v>
      </c>
      <c r="BF15" t="s">
        <v>10472</v>
      </c>
    </row>
    <row r="16" spans="2:58" x14ac:dyDescent="0.25">
      <c r="B16" t="s">
        <v>10456</v>
      </c>
      <c r="C16" t="s">
        <v>10457</v>
      </c>
      <c r="D16" t="s">
        <v>10506</v>
      </c>
      <c r="E16" t="s">
        <v>10507</v>
      </c>
      <c r="F16" t="s">
        <v>10507</v>
      </c>
      <c r="G16" t="s">
        <v>10508</v>
      </c>
      <c r="H16" t="s">
        <v>10508</v>
      </c>
      <c r="I16" t="s">
        <v>10508</v>
      </c>
      <c r="J16" t="s">
        <v>10508</v>
      </c>
      <c r="K16" t="s">
        <v>10508</v>
      </c>
      <c r="L16" t="s">
        <v>10508</v>
      </c>
      <c r="M16" t="s">
        <v>10508</v>
      </c>
      <c r="N16" t="s">
        <v>10507</v>
      </c>
      <c r="O16" t="s">
        <v>10507</v>
      </c>
      <c r="P16" t="s">
        <v>10016</v>
      </c>
      <c r="Q16" t="s">
        <v>10509</v>
      </c>
      <c r="R16" t="s">
        <v>10509</v>
      </c>
      <c r="S16" t="s">
        <v>10510</v>
      </c>
      <c r="T16" t="s">
        <v>10510</v>
      </c>
      <c r="U16" t="s">
        <v>10510</v>
      </c>
      <c r="V16" t="s">
        <v>10510</v>
      </c>
      <c r="W16" t="s">
        <v>10507</v>
      </c>
      <c r="X16" t="s">
        <v>10507</v>
      </c>
      <c r="Y16" t="s">
        <v>10511</v>
      </c>
      <c r="Z16" t="s">
        <v>9793</v>
      </c>
      <c r="AA16" t="s">
        <v>9793</v>
      </c>
      <c r="AB16" t="s">
        <v>9793</v>
      </c>
      <c r="AC16" t="s">
        <v>9793</v>
      </c>
      <c r="AD16" t="s">
        <v>9793</v>
      </c>
      <c r="AE16" t="s">
        <v>9793</v>
      </c>
      <c r="AF16" t="s">
        <v>10507</v>
      </c>
      <c r="AG16" t="s">
        <v>10507</v>
      </c>
      <c r="AH16" t="s">
        <v>10512</v>
      </c>
      <c r="AI16" t="s">
        <v>10180</v>
      </c>
      <c r="AJ16" t="s">
        <v>10180</v>
      </c>
      <c r="AK16" t="s">
        <v>2146</v>
      </c>
      <c r="AL16" t="s">
        <v>10178</v>
      </c>
      <c r="AM16" t="s">
        <v>10513</v>
      </c>
      <c r="AN16" t="s">
        <v>10513</v>
      </c>
      <c r="AO16" t="s">
        <v>10507</v>
      </c>
      <c r="AP16" t="s">
        <v>10507</v>
      </c>
      <c r="AQ16" t="s">
        <v>2102</v>
      </c>
      <c r="AR16" t="s">
        <v>10514</v>
      </c>
      <c r="AS16" t="s">
        <v>10514</v>
      </c>
      <c r="AT16" t="s">
        <v>10514</v>
      </c>
      <c r="AU16" t="s">
        <v>10514</v>
      </c>
      <c r="AV16" t="s">
        <v>10514</v>
      </c>
      <c r="AW16" t="s">
        <v>10514</v>
      </c>
      <c r="AX16" t="s">
        <v>10507</v>
      </c>
      <c r="AY16" t="s">
        <v>10507</v>
      </c>
      <c r="AZ16" t="s">
        <v>9938</v>
      </c>
      <c r="BA16" t="s">
        <v>9938</v>
      </c>
      <c r="BB16" t="s">
        <v>9938</v>
      </c>
      <c r="BC16" t="s">
        <v>9866</v>
      </c>
      <c r="BD16" t="s">
        <v>10515</v>
      </c>
      <c r="BE16" t="s">
        <v>10057</v>
      </c>
      <c r="BF16" t="s">
        <v>2089</v>
      </c>
    </row>
    <row r="17" spans="2:58" x14ac:dyDescent="0.25">
      <c r="B17" t="s">
        <v>10456</v>
      </c>
      <c r="C17" t="s">
        <v>10457</v>
      </c>
      <c r="D17" t="s">
        <v>10516</v>
      </c>
      <c r="E17" t="s">
        <v>568</v>
      </c>
      <c r="F17" t="s">
        <v>568</v>
      </c>
      <c r="G17" t="s">
        <v>2150</v>
      </c>
      <c r="H17" t="s">
        <v>2150</v>
      </c>
      <c r="I17" t="s">
        <v>10207</v>
      </c>
      <c r="J17" t="s">
        <v>10207</v>
      </c>
      <c r="K17" t="s">
        <v>10207</v>
      </c>
      <c r="L17" t="s">
        <v>10207</v>
      </c>
      <c r="M17" t="s">
        <v>10207</v>
      </c>
      <c r="N17" t="s">
        <v>568</v>
      </c>
      <c r="O17" t="s">
        <v>568</v>
      </c>
      <c r="P17" t="s">
        <v>10182</v>
      </c>
      <c r="Q17" t="s">
        <v>2158</v>
      </c>
      <c r="R17" t="s">
        <v>2158</v>
      </c>
      <c r="S17" t="s">
        <v>9796</v>
      </c>
      <c r="T17" t="s">
        <v>9966</v>
      </c>
      <c r="U17" t="s">
        <v>9966</v>
      </c>
      <c r="V17" t="s">
        <v>9966</v>
      </c>
      <c r="W17" t="s">
        <v>568</v>
      </c>
      <c r="X17" t="s">
        <v>568</v>
      </c>
      <c r="Y17" t="s">
        <v>2162</v>
      </c>
      <c r="Z17" t="s">
        <v>9971</v>
      </c>
      <c r="AA17" t="s">
        <v>10493</v>
      </c>
      <c r="AB17" t="s">
        <v>10517</v>
      </c>
      <c r="AC17" t="s">
        <v>10517</v>
      </c>
      <c r="AD17" t="s">
        <v>10517</v>
      </c>
      <c r="AE17" t="s">
        <v>10517</v>
      </c>
      <c r="AF17" t="s">
        <v>568</v>
      </c>
      <c r="AG17" t="s">
        <v>568</v>
      </c>
      <c r="AH17" t="s">
        <v>9829</v>
      </c>
      <c r="AI17" t="s">
        <v>10499</v>
      </c>
      <c r="AJ17" t="s">
        <v>10484</v>
      </c>
      <c r="AK17" t="s">
        <v>10484</v>
      </c>
      <c r="AL17" t="s">
        <v>10518</v>
      </c>
      <c r="AM17" t="s">
        <v>10518</v>
      </c>
      <c r="AN17" t="s">
        <v>2144</v>
      </c>
      <c r="AO17" t="s">
        <v>568</v>
      </c>
      <c r="AP17" t="s">
        <v>568</v>
      </c>
      <c r="AQ17" t="s">
        <v>2160</v>
      </c>
      <c r="AR17" t="s">
        <v>10519</v>
      </c>
      <c r="AS17" t="s">
        <v>10520</v>
      </c>
      <c r="AT17" t="s">
        <v>10520</v>
      </c>
      <c r="AU17" t="s">
        <v>10520</v>
      </c>
      <c r="AV17" t="s">
        <v>10520</v>
      </c>
      <c r="AW17" t="s">
        <v>10520</v>
      </c>
      <c r="AX17" t="s">
        <v>568</v>
      </c>
      <c r="AY17" t="s">
        <v>568</v>
      </c>
      <c r="AZ17" t="s">
        <v>2107</v>
      </c>
      <c r="BA17" t="s">
        <v>10493</v>
      </c>
      <c r="BB17" t="s">
        <v>10493</v>
      </c>
      <c r="BC17" t="s">
        <v>10493</v>
      </c>
      <c r="BD17" t="s">
        <v>10493</v>
      </c>
      <c r="BE17" t="s">
        <v>10493</v>
      </c>
      <c r="BF17" t="s">
        <v>10493</v>
      </c>
    </row>
    <row r="18" spans="2:58" x14ac:dyDescent="0.25">
      <c r="B18" t="s">
        <v>10456</v>
      </c>
      <c r="C18" t="s">
        <v>10457</v>
      </c>
      <c r="D18" t="s">
        <v>10521</v>
      </c>
      <c r="E18" t="s">
        <v>568</v>
      </c>
      <c r="F18" t="s">
        <v>568</v>
      </c>
      <c r="G18" t="s">
        <v>2082</v>
      </c>
      <c r="H18" t="s">
        <v>2082</v>
      </c>
      <c r="I18" t="s">
        <v>2082</v>
      </c>
      <c r="J18" t="s">
        <v>2082</v>
      </c>
      <c r="K18" t="s">
        <v>2082</v>
      </c>
      <c r="L18" t="s">
        <v>2082</v>
      </c>
      <c r="M18" t="s">
        <v>2082</v>
      </c>
      <c r="N18" t="s">
        <v>568</v>
      </c>
      <c r="O18" t="s">
        <v>568</v>
      </c>
      <c r="P18" t="s">
        <v>2079</v>
      </c>
      <c r="Q18" t="s">
        <v>2083</v>
      </c>
      <c r="R18" t="s">
        <v>2098</v>
      </c>
      <c r="S18" t="s">
        <v>9977</v>
      </c>
      <c r="T18" t="s">
        <v>9977</v>
      </c>
      <c r="U18" t="s">
        <v>9977</v>
      </c>
      <c r="V18" t="s">
        <v>9977</v>
      </c>
      <c r="W18" t="s">
        <v>568</v>
      </c>
      <c r="X18" t="s">
        <v>568</v>
      </c>
      <c r="Y18" t="s">
        <v>568</v>
      </c>
      <c r="Z18" t="s">
        <v>9955</v>
      </c>
      <c r="AA18" t="s">
        <v>2163</v>
      </c>
      <c r="AB18" t="s">
        <v>2163</v>
      </c>
      <c r="AC18" t="s">
        <v>2163</v>
      </c>
      <c r="AD18" t="s">
        <v>2163</v>
      </c>
      <c r="AE18" t="s">
        <v>2163</v>
      </c>
      <c r="AF18" t="s">
        <v>568</v>
      </c>
      <c r="AG18" t="s">
        <v>568</v>
      </c>
      <c r="AH18" t="s">
        <v>2082</v>
      </c>
      <c r="AI18" t="s">
        <v>10182</v>
      </c>
      <c r="AJ18" t="s">
        <v>10208</v>
      </c>
      <c r="AK18" t="s">
        <v>10208</v>
      </c>
      <c r="AL18" t="s">
        <v>10208</v>
      </c>
      <c r="AM18" t="s">
        <v>10208</v>
      </c>
      <c r="AN18" t="s">
        <v>2107</v>
      </c>
      <c r="AO18" t="s">
        <v>568</v>
      </c>
      <c r="AP18" t="s">
        <v>568</v>
      </c>
      <c r="AQ18" t="s">
        <v>2079</v>
      </c>
      <c r="AR18" t="s">
        <v>9843</v>
      </c>
      <c r="AS18" t="s">
        <v>2123</v>
      </c>
      <c r="AT18" t="s">
        <v>2123</v>
      </c>
      <c r="AU18" t="s">
        <v>2123</v>
      </c>
      <c r="AV18" t="s">
        <v>2123</v>
      </c>
      <c r="AW18" t="s">
        <v>2123</v>
      </c>
      <c r="AX18" t="s">
        <v>568</v>
      </c>
      <c r="AY18" t="s">
        <v>568</v>
      </c>
      <c r="AZ18" t="s">
        <v>2080</v>
      </c>
      <c r="BA18" t="s">
        <v>2162</v>
      </c>
      <c r="BB18" t="s">
        <v>2073</v>
      </c>
      <c r="BC18" t="s">
        <v>2073</v>
      </c>
      <c r="BD18" t="s">
        <v>9977</v>
      </c>
      <c r="BE18" t="s">
        <v>9977</v>
      </c>
      <c r="BF18" t="s">
        <v>9977</v>
      </c>
    </row>
    <row r="19" spans="2:58" x14ac:dyDescent="0.25">
      <c r="B19" t="s">
        <v>10456</v>
      </c>
      <c r="C19" t="s">
        <v>10457</v>
      </c>
      <c r="D19" t="s">
        <v>10522</v>
      </c>
      <c r="E19" t="s">
        <v>568</v>
      </c>
      <c r="F19" t="s">
        <v>568</v>
      </c>
      <c r="G19" t="s">
        <v>568</v>
      </c>
      <c r="H19" t="s">
        <v>2162</v>
      </c>
      <c r="I19" t="s">
        <v>2162</v>
      </c>
      <c r="J19" t="s">
        <v>2162</v>
      </c>
      <c r="K19" t="s">
        <v>2162</v>
      </c>
      <c r="L19" t="s">
        <v>2162</v>
      </c>
      <c r="M19" t="s">
        <v>2162</v>
      </c>
      <c r="N19" t="s">
        <v>568</v>
      </c>
      <c r="O19" t="s">
        <v>568</v>
      </c>
      <c r="P19" t="s">
        <v>2161</v>
      </c>
      <c r="Q19" t="s">
        <v>10155</v>
      </c>
      <c r="R19" t="s">
        <v>9966</v>
      </c>
      <c r="S19" t="s">
        <v>9966</v>
      </c>
      <c r="T19" t="s">
        <v>10493</v>
      </c>
      <c r="U19" t="s">
        <v>10523</v>
      </c>
      <c r="V19" t="s">
        <v>10523</v>
      </c>
      <c r="W19" t="s">
        <v>568</v>
      </c>
      <c r="X19" t="s">
        <v>568</v>
      </c>
      <c r="Y19" t="s">
        <v>2157</v>
      </c>
      <c r="Z19" t="s">
        <v>2122</v>
      </c>
      <c r="AA19" t="s">
        <v>2073</v>
      </c>
      <c r="AB19" t="s">
        <v>10517</v>
      </c>
      <c r="AC19" t="s">
        <v>10524</v>
      </c>
      <c r="AD19" t="s">
        <v>10524</v>
      </c>
      <c r="AE19" t="s">
        <v>9915</v>
      </c>
      <c r="AF19" t="s">
        <v>568</v>
      </c>
      <c r="AG19" t="s">
        <v>568</v>
      </c>
      <c r="AH19" t="s">
        <v>10525</v>
      </c>
      <c r="AI19" t="s">
        <v>10526</v>
      </c>
      <c r="AJ19" t="s">
        <v>9996</v>
      </c>
      <c r="AK19" t="s">
        <v>10527</v>
      </c>
      <c r="AL19" t="s">
        <v>10528</v>
      </c>
      <c r="AM19" t="s">
        <v>10529</v>
      </c>
      <c r="AN19" t="s">
        <v>10529</v>
      </c>
      <c r="AO19" t="s">
        <v>568</v>
      </c>
      <c r="AP19" t="s">
        <v>568</v>
      </c>
      <c r="AQ19" t="s">
        <v>9844</v>
      </c>
      <c r="AR19" t="s">
        <v>10507</v>
      </c>
      <c r="AS19" t="s">
        <v>10530</v>
      </c>
      <c r="AT19" t="s">
        <v>10530</v>
      </c>
      <c r="AU19" t="s">
        <v>10530</v>
      </c>
      <c r="AV19" t="s">
        <v>10530</v>
      </c>
      <c r="AW19" t="s">
        <v>10530</v>
      </c>
      <c r="AX19" t="s">
        <v>568</v>
      </c>
      <c r="AY19" t="s">
        <v>568</v>
      </c>
      <c r="AZ19" t="s">
        <v>10215</v>
      </c>
      <c r="BA19" t="s">
        <v>10215</v>
      </c>
      <c r="BB19" t="s">
        <v>2173</v>
      </c>
      <c r="BC19" t="s">
        <v>2173</v>
      </c>
      <c r="BD19" t="s">
        <v>2173</v>
      </c>
      <c r="BE19" t="s">
        <v>2173</v>
      </c>
      <c r="BF19" t="s">
        <v>2173</v>
      </c>
    </row>
    <row r="20" spans="2:58" x14ac:dyDescent="0.25">
      <c r="B20" t="s">
        <v>10456</v>
      </c>
      <c r="C20" t="s">
        <v>10457</v>
      </c>
      <c r="D20" t="s">
        <v>10531</v>
      </c>
      <c r="E20" t="s">
        <v>568</v>
      </c>
      <c r="F20" t="s">
        <v>568</v>
      </c>
      <c r="G20" t="s">
        <v>2081</v>
      </c>
      <c r="H20" t="s">
        <v>2081</v>
      </c>
      <c r="I20" t="s">
        <v>2083</v>
      </c>
      <c r="J20" t="s">
        <v>2083</v>
      </c>
      <c r="K20" t="s">
        <v>2083</v>
      </c>
      <c r="L20" t="s">
        <v>2083</v>
      </c>
      <c r="M20" t="s">
        <v>2083</v>
      </c>
      <c r="N20" t="s">
        <v>568</v>
      </c>
      <c r="O20" t="s">
        <v>568</v>
      </c>
      <c r="P20" t="s">
        <v>9796</v>
      </c>
      <c r="Q20" t="s">
        <v>2126</v>
      </c>
      <c r="R20" t="s">
        <v>2126</v>
      </c>
      <c r="S20" t="s">
        <v>2126</v>
      </c>
      <c r="T20" t="s">
        <v>2126</v>
      </c>
      <c r="U20" t="s">
        <v>2116</v>
      </c>
      <c r="V20" t="s">
        <v>10532</v>
      </c>
      <c r="W20" t="s">
        <v>568</v>
      </c>
      <c r="X20" t="s">
        <v>568</v>
      </c>
      <c r="Y20" t="s">
        <v>10209</v>
      </c>
      <c r="Z20" t="s">
        <v>2134</v>
      </c>
      <c r="AA20" t="s">
        <v>2134</v>
      </c>
      <c r="AB20" t="s">
        <v>2134</v>
      </c>
      <c r="AC20" t="s">
        <v>2134</v>
      </c>
      <c r="AD20" t="s">
        <v>2134</v>
      </c>
      <c r="AE20" t="s">
        <v>2134</v>
      </c>
      <c r="AF20" t="s">
        <v>568</v>
      </c>
      <c r="AG20" t="s">
        <v>568</v>
      </c>
      <c r="AH20" t="s">
        <v>568</v>
      </c>
      <c r="AI20" t="s">
        <v>2078</v>
      </c>
      <c r="AJ20" t="s">
        <v>2078</v>
      </c>
      <c r="AK20" t="s">
        <v>2078</v>
      </c>
      <c r="AL20" t="s">
        <v>2150</v>
      </c>
      <c r="AM20" t="s">
        <v>2123</v>
      </c>
      <c r="AN20" t="s">
        <v>10214</v>
      </c>
      <c r="AO20" t="s">
        <v>568</v>
      </c>
      <c r="AP20" t="s">
        <v>568</v>
      </c>
      <c r="AQ20" t="s">
        <v>9796</v>
      </c>
      <c r="AR20" t="s">
        <v>2173</v>
      </c>
      <c r="AS20" t="s">
        <v>2173</v>
      </c>
      <c r="AT20" t="s">
        <v>2173</v>
      </c>
      <c r="AU20" t="s">
        <v>9829</v>
      </c>
      <c r="AV20" t="s">
        <v>9829</v>
      </c>
      <c r="AW20" t="s">
        <v>10533</v>
      </c>
      <c r="AX20" t="s">
        <v>568</v>
      </c>
      <c r="AY20" t="s">
        <v>568</v>
      </c>
      <c r="AZ20" t="s">
        <v>2106</v>
      </c>
      <c r="BA20" t="s">
        <v>9978</v>
      </c>
      <c r="BB20" t="s">
        <v>9978</v>
      </c>
      <c r="BC20" t="s">
        <v>9978</v>
      </c>
      <c r="BD20" t="s">
        <v>9978</v>
      </c>
      <c r="BE20" t="s">
        <v>9978</v>
      </c>
      <c r="BF20" t="s">
        <v>9978</v>
      </c>
    </row>
    <row r="21" spans="2:58" x14ac:dyDescent="0.25">
      <c r="B21" t="s">
        <v>10456</v>
      </c>
      <c r="C21" t="s">
        <v>10457</v>
      </c>
      <c r="D21" t="s">
        <v>10534</v>
      </c>
      <c r="E21" t="s">
        <v>10514</v>
      </c>
      <c r="F21" t="s">
        <v>10514</v>
      </c>
      <c r="G21" t="s">
        <v>10514</v>
      </c>
      <c r="H21" t="s">
        <v>10514</v>
      </c>
      <c r="I21" t="s">
        <v>10514</v>
      </c>
      <c r="J21" t="s">
        <v>10514</v>
      </c>
      <c r="K21" t="s">
        <v>10514</v>
      </c>
      <c r="L21" t="s">
        <v>10514</v>
      </c>
      <c r="M21" t="s">
        <v>10514</v>
      </c>
      <c r="N21" t="s">
        <v>10514</v>
      </c>
      <c r="O21" t="s">
        <v>10514</v>
      </c>
      <c r="P21" t="s">
        <v>10514</v>
      </c>
      <c r="Q21" t="s">
        <v>10535</v>
      </c>
      <c r="R21" t="s">
        <v>2166</v>
      </c>
      <c r="S21" t="s">
        <v>10536</v>
      </c>
      <c r="T21" t="s">
        <v>10537</v>
      </c>
      <c r="U21" t="s">
        <v>10538</v>
      </c>
      <c r="V21" t="s">
        <v>10538</v>
      </c>
      <c r="W21" t="s">
        <v>10514</v>
      </c>
      <c r="X21" t="s">
        <v>10514</v>
      </c>
      <c r="Y21" t="s">
        <v>10514</v>
      </c>
      <c r="Z21" t="s">
        <v>10539</v>
      </c>
      <c r="AA21" t="s">
        <v>10540</v>
      </c>
      <c r="AB21" t="s">
        <v>10541</v>
      </c>
      <c r="AC21" t="s">
        <v>10541</v>
      </c>
      <c r="AD21" t="s">
        <v>10542</v>
      </c>
      <c r="AE21" t="s">
        <v>10543</v>
      </c>
      <c r="AF21" t="s">
        <v>10514</v>
      </c>
      <c r="AG21" t="s">
        <v>10514</v>
      </c>
      <c r="AH21" t="s">
        <v>10514</v>
      </c>
      <c r="AI21" t="s">
        <v>10511</v>
      </c>
      <c r="AJ21" t="s">
        <v>10544</v>
      </c>
      <c r="AK21" t="s">
        <v>10545</v>
      </c>
      <c r="AL21" t="s">
        <v>10546</v>
      </c>
      <c r="AM21" t="s">
        <v>10547</v>
      </c>
      <c r="AN21" t="s">
        <v>10548</v>
      </c>
      <c r="AO21" t="s">
        <v>10514</v>
      </c>
      <c r="AP21" t="s">
        <v>10514</v>
      </c>
      <c r="AQ21" t="s">
        <v>10514</v>
      </c>
      <c r="AR21" t="s">
        <v>9972</v>
      </c>
      <c r="AS21" t="s">
        <v>10549</v>
      </c>
      <c r="AT21" t="s">
        <v>10550</v>
      </c>
      <c r="AU21" t="s">
        <v>10551</v>
      </c>
      <c r="AV21" t="s">
        <v>10551</v>
      </c>
      <c r="AW21" t="s">
        <v>10551</v>
      </c>
      <c r="AX21" t="s">
        <v>10514</v>
      </c>
      <c r="AY21" t="s">
        <v>10514</v>
      </c>
      <c r="AZ21" t="s">
        <v>10514</v>
      </c>
      <c r="BA21" t="s">
        <v>10552</v>
      </c>
      <c r="BB21" t="s">
        <v>2167</v>
      </c>
      <c r="BC21" t="s">
        <v>10553</v>
      </c>
      <c r="BD21" t="s">
        <v>10554</v>
      </c>
      <c r="BE21" t="s">
        <v>10555</v>
      </c>
      <c r="BF21" t="s">
        <v>10555</v>
      </c>
    </row>
    <row r="22" spans="2:58" x14ac:dyDescent="0.25">
      <c r="B22" t="s">
        <v>10456</v>
      </c>
      <c r="C22" t="s">
        <v>10457</v>
      </c>
      <c r="D22" t="s">
        <v>10556</v>
      </c>
      <c r="E22" t="s">
        <v>568</v>
      </c>
      <c r="F22" t="s">
        <v>568</v>
      </c>
      <c r="G22" t="s">
        <v>568</v>
      </c>
      <c r="H22" t="s">
        <v>568</v>
      </c>
      <c r="I22" t="s">
        <v>568</v>
      </c>
      <c r="J22" t="s">
        <v>568</v>
      </c>
      <c r="K22" t="s">
        <v>568</v>
      </c>
      <c r="L22" t="s">
        <v>568</v>
      </c>
      <c r="M22" t="s">
        <v>568</v>
      </c>
      <c r="N22" t="s">
        <v>568</v>
      </c>
      <c r="O22" t="s">
        <v>568</v>
      </c>
      <c r="P22" t="s">
        <v>568</v>
      </c>
      <c r="Q22" t="s">
        <v>568</v>
      </c>
      <c r="R22" t="s">
        <v>568</v>
      </c>
      <c r="S22" t="s">
        <v>568</v>
      </c>
      <c r="T22" t="s">
        <v>568</v>
      </c>
      <c r="U22" t="s">
        <v>568</v>
      </c>
      <c r="V22" t="s">
        <v>568</v>
      </c>
      <c r="W22" t="s">
        <v>568</v>
      </c>
      <c r="X22" t="s">
        <v>568</v>
      </c>
      <c r="Y22" t="s">
        <v>568</v>
      </c>
      <c r="Z22" t="s">
        <v>568</v>
      </c>
      <c r="AA22" t="s">
        <v>568</v>
      </c>
      <c r="AB22" t="s">
        <v>2080</v>
      </c>
      <c r="AC22" t="s">
        <v>2080</v>
      </c>
      <c r="AD22" t="s">
        <v>2080</v>
      </c>
      <c r="AE22" t="s">
        <v>2080</v>
      </c>
      <c r="AF22" t="s">
        <v>568</v>
      </c>
      <c r="AG22" t="s">
        <v>568</v>
      </c>
      <c r="AH22" t="s">
        <v>2080</v>
      </c>
      <c r="AI22" t="s">
        <v>2080</v>
      </c>
      <c r="AJ22" t="s">
        <v>2080</v>
      </c>
      <c r="AK22" t="s">
        <v>2079</v>
      </c>
      <c r="AL22" t="s">
        <v>2079</v>
      </c>
      <c r="AM22" t="s">
        <v>2079</v>
      </c>
      <c r="AN22" t="s">
        <v>2079</v>
      </c>
      <c r="AO22" t="s">
        <v>568</v>
      </c>
      <c r="AP22" t="s">
        <v>568</v>
      </c>
      <c r="AQ22" t="s">
        <v>2080</v>
      </c>
      <c r="AR22" t="s">
        <v>2080</v>
      </c>
      <c r="AS22" t="s">
        <v>2080</v>
      </c>
      <c r="AT22" t="s">
        <v>2079</v>
      </c>
      <c r="AU22" t="s">
        <v>2082</v>
      </c>
      <c r="AV22" t="s">
        <v>2082</v>
      </c>
      <c r="AW22" t="s">
        <v>2082</v>
      </c>
      <c r="AX22" t="s">
        <v>568</v>
      </c>
      <c r="AY22" t="s">
        <v>568</v>
      </c>
      <c r="AZ22" t="s">
        <v>2080</v>
      </c>
      <c r="BA22" t="s">
        <v>2080</v>
      </c>
      <c r="BB22" t="s">
        <v>2080</v>
      </c>
      <c r="BC22" t="s">
        <v>2080</v>
      </c>
      <c r="BD22" t="s">
        <v>2080</v>
      </c>
      <c r="BE22" t="s">
        <v>2080</v>
      </c>
      <c r="BF22" t="s">
        <v>2082</v>
      </c>
    </row>
    <row r="23" spans="2:58" x14ac:dyDescent="0.25">
      <c r="B23" t="s">
        <v>10456</v>
      </c>
      <c r="C23" t="s">
        <v>10457</v>
      </c>
      <c r="D23" t="s">
        <v>10557</v>
      </c>
      <c r="E23" t="s">
        <v>568</v>
      </c>
      <c r="F23" t="s">
        <v>568</v>
      </c>
      <c r="G23" t="s">
        <v>568</v>
      </c>
      <c r="H23" t="s">
        <v>568</v>
      </c>
      <c r="I23" t="s">
        <v>568</v>
      </c>
      <c r="J23" t="s">
        <v>568</v>
      </c>
      <c r="K23" t="s">
        <v>568</v>
      </c>
      <c r="L23" t="s">
        <v>2078</v>
      </c>
      <c r="M23" t="s">
        <v>2078</v>
      </c>
      <c r="N23" t="s">
        <v>568</v>
      </c>
      <c r="O23" t="s">
        <v>568</v>
      </c>
      <c r="P23" t="s">
        <v>2163</v>
      </c>
      <c r="Q23" t="s">
        <v>2135</v>
      </c>
      <c r="R23" t="s">
        <v>2135</v>
      </c>
      <c r="S23" t="s">
        <v>9829</v>
      </c>
      <c r="T23" t="s">
        <v>2139</v>
      </c>
      <c r="U23" t="s">
        <v>10558</v>
      </c>
      <c r="V23" t="s">
        <v>10558</v>
      </c>
      <c r="W23" t="s">
        <v>568</v>
      </c>
      <c r="X23" t="s">
        <v>568</v>
      </c>
      <c r="Y23" t="s">
        <v>2083</v>
      </c>
      <c r="Z23" t="s">
        <v>10559</v>
      </c>
      <c r="AA23" t="s">
        <v>10559</v>
      </c>
      <c r="AB23" t="s">
        <v>10559</v>
      </c>
      <c r="AC23" t="s">
        <v>10559</v>
      </c>
      <c r="AD23" t="s">
        <v>10559</v>
      </c>
      <c r="AE23" t="s">
        <v>10560</v>
      </c>
      <c r="AF23" t="s">
        <v>568</v>
      </c>
      <c r="AG23" t="s">
        <v>568</v>
      </c>
      <c r="AH23" t="s">
        <v>2071</v>
      </c>
      <c r="AI23" t="s">
        <v>2150</v>
      </c>
      <c r="AJ23" t="s">
        <v>2150</v>
      </c>
      <c r="AK23" t="s">
        <v>2150</v>
      </c>
      <c r="AL23" t="s">
        <v>2150</v>
      </c>
      <c r="AM23" t="s">
        <v>2150</v>
      </c>
      <c r="AN23" t="s">
        <v>2150</v>
      </c>
      <c r="AO23" t="s">
        <v>568</v>
      </c>
      <c r="AP23" t="s">
        <v>568</v>
      </c>
      <c r="AQ23" t="s">
        <v>2099</v>
      </c>
      <c r="AR23" t="s">
        <v>2173</v>
      </c>
      <c r="AS23" t="s">
        <v>2173</v>
      </c>
      <c r="AT23" t="s">
        <v>2173</v>
      </c>
      <c r="AU23" t="s">
        <v>2173</v>
      </c>
      <c r="AV23" t="s">
        <v>2170</v>
      </c>
      <c r="AW23" t="s">
        <v>2126</v>
      </c>
      <c r="AX23" t="s">
        <v>568</v>
      </c>
      <c r="AY23" t="s">
        <v>568</v>
      </c>
      <c r="AZ23" t="s">
        <v>2080</v>
      </c>
      <c r="BA23" t="s">
        <v>9955</v>
      </c>
      <c r="BB23" t="s">
        <v>10004</v>
      </c>
      <c r="BC23" t="s">
        <v>10042</v>
      </c>
      <c r="BD23" t="s">
        <v>10561</v>
      </c>
      <c r="BE23" t="s">
        <v>10561</v>
      </c>
      <c r="BF23" t="s">
        <v>10562</v>
      </c>
    </row>
    <row r="24" spans="2:58" x14ac:dyDescent="0.25">
      <c r="B24" t="s">
        <v>10456</v>
      </c>
      <c r="C24" t="s">
        <v>10457</v>
      </c>
      <c r="D24" t="s">
        <v>10563</v>
      </c>
      <c r="E24" t="s">
        <v>568</v>
      </c>
      <c r="F24" t="s">
        <v>568</v>
      </c>
      <c r="G24" t="s">
        <v>2078</v>
      </c>
      <c r="H24" t="s">
        <v>2078</v>
      </c>
      <c r="I24" t="s">
        <v>2106</v>
      </c>
      <c r="J24" t="s">
        <v>2081</v>
      </c>
      <c r="K24" t="s">
        <v>2099</v>
      </c>
      <c r="L24" t="s">
        <v>2098</v>
      </c>
      <c r="M24" t="s">
        <v>2098</v>
      </c>
      <c r="N24" t="s">
        <v>568</v>
      </c>
      <c r="O24" t="s">
        <v>568</v>
      </c>
      <c r="P24" t="s">
        <v>2155</v>
      </c>
      <c r="Q24" t="s">
        <v>9938</v>
      </c>
      <c r="R24" t="s">
        <v>10564</v>
      </c>
      <c r="S24" t="s">
        <v>2085</v>
      </c>
      <c r="T24" t="s">
        <v>10101</v>
      </c>
      <c r="U24" t="s">
        <v>10565</v>
      </c>
      <c r="V24" t="s">
        <v>10565</v>
      </c>
      <c r="W24" t="s">
        <v>568</v>
      </c>
      <c r="X24" t="s">
        <v>568</v>
      </c>
      <c r="Y24" t="s">
        <v>9971</v>
      </c>
      <c r="Z24" t="s">
        <v>9979</v>
      </c>
      <c r="AA24" t="s">
        <v>9865</v>
      </c>
      <c r="AB24" t="s">
        <v>10566</v>
      </c>
      <c r="AC24" t="s">
        <v>10566</v>
      </c>
      <c r="AD24" t="s">
        <v>10566</v>
      </c>
      <c r="AE24" t="s">
        <v>10566</v>
      </c>
      <c r="AF24" t="s">
        <v>568</v>
      </c>
      <c r="AG24" t="s">
        <v>568</v>
      </c>
      <c r="AH24" t="s">
        <v>2082</v>
      </c>
      <c r="AI24" t="s">
        <v>2071</v>
      </c>
      <c r="AJ24" t="s">
        <v>10099</v>
      </c>
      <c r="AK24" t="s">
        <v>2152</v>
      </c>
      <c r="AL24" t="s">
        <v>10567</v>
      </c>
      <c r="AM24" t="s">
        <v>9961</v>
      </c>
      <c r="AN24" t="s">
        <v>10568</v>
      </c>
      <c r="AO24" t="s">
        <v>568</v>
      </c>
      <c r="AP24" t="s">
        <v>568</v>
      </c>
      <c r="AQ24" t="s">
        <v>9971</v>
      </c>
      <c r="AR24" t="s">
        <v>2136</v>
      </c>
      <c r="AS24" t="s">
        <v>10569</v>
      </c>
      <c r="AT24" t="s">
        <v>10499</v>
      </c>
      <c r="AU24" t="s">
        <v>10570</v>
      </c>
      <c r="AV24" t="s">
        <v>10069</v>
      </c>
      <c r="AW24" t="s">
        <v>9957</v>
      </c>
      <c r="AX24" t="s">
        <v>568</v>
      </c>
      <c r="AY24" t="s">
        <v>568</v>
      </c>
      <c r="AZ24" t="s">
        <v>2081</v>
      </c>
      <c r="BA24" t="s">
        <v>9966</v>
      </c>
      <c r="BB24" t="s">
        <v>10571</v>
      </c>
      <c r="BC24" t="s">
        <v>2181</v>
      </c>
      <c r="BD24" t="s">
        <v>2181</v>
      </c>
      <c r="BE24" t="s">
        <v>10572</v>
      </c>
      <c r="BF24" t="s">
        <v>10573</v>
      </c>
    </row>
    <row r="25" spans="2:58" x14ac:dyDescent="0.25">
      <c r="B25" t="s">
        <v>10456</v>
      </c>
      <c r="C25" t="s">
        <v>10457</v>
      </c>
      <c r="D25" t="s">
        <v>10574</v>
      </c>
      <c r="E25" t="s">
        <v>10043</v>
      </c>
      <c r="F25" t="s">
        <v>10043</v>
      </c>
      <c r="G25" t="s">
        <v>10043</v>
      </c>
      <c r="H25" t="s">
        <v>10043</v>
      </c>
      <c r="I25" t="s">
        <v>10043</v>
      </c>
      <c r="J25" t="s">
        <v>10043</v>
      </c>
      <c r="K25" t="s">
        <v>10043</v>
      </c>
      <c r="L25" t="s">
        <v>9923</v>
      </c>
      <c r="M25" t="s">
        <v>9923</v>
      </c>
      <c r="N25" t="s">
        <v>10043</v>
      </c>
      <c r="O25" t="s">
        <v>10043</v>
      </c>
      <c r="P25" t="s">
        <v>10575</v>
      </c>
      <c r="Q25" t="s">
        <v>10576</v>
      </c>
      <c r="R25" t="s">
        <v>10576</v>
      </c>
      <c r="S25" t="s">
        <v>10576</v>
      </c>
      <c r="T25" t="s">
        <v>10576</v>
      </c>
      <c r="U25" t="s">
        <v>10576</v>
      </c>
      <c r="V25" t="s">
        <v>10576</v>
      </c>
      <c r="W25" t="s">
        <v>10043</v>
      </c>
      <c r="X25" t="s">
        <v>10043</v>
      </c>
      <c r="Y25" t="s">
        <v>10508</v>
      </c>
      <c r="Z25" t="s">
        <v>10577</v>
      </c>
      <c r="AA25" t="s">
        <v>10577</v>
      </c>
      <c r="AB25" t="s">
        <v>10577</v>
      </c>
      <c r="AC25" t="s">
        <v>10578</v>
      </c>
      <c r="AD25" t="s">
        <v>10578</v>
      </c>
      <c r="AE25" t="s">
        <v>10578</v>
      </c>
      <c r="AF25" t="s">
        <v>10043</v>
      </c>
      <c r="AG25" t="s">
        <v>10043</v>
      </c>
      <c r="AH25" t="s">
        <v>9801</v>
      </c>
      <c r="AI25" t="s">
        <v>10579</v>
      </c>
      <c r="AJ25" t="s">
        <v>10544</v>
      </c>
      <c r="AK25" t="s">
        <v>10544</v>
      </c>
      <c r="AL25" t="s">
        <v>10009</v>
      </c>
      <c r="AM25" t="s">
        <v>10542</v>
      </c>
      <c r="AN25" t="s">
        <v>10580</v>
      </c>
      <c r="AO25" t="s">
        <v>10043</v>
      </c>
      <c r="AP25" t="s">
        <v>10043</v>
      </c>
      <c r="AQ25" t="s">
        <v>2127</v>
      </c>
      <c r="AR25" t="s">
        <v>10581</v>
      </c>
      <c r="AS25" t="s">
        <v>10581</v>
      </c>
      <c r="AT25" t="s">
        <v>10581</v>
      </c>
      <c r="AU25" t="s">
        <v>10582</v>
      </c>
      <c r="AV25" t="s">
        <v>10582</v>
      </c>
      <c r="AW25" t="s">
        <v>10583</v>
      </c>
      <c r="AX25" t="s">
        <v>10043</v>
      </c>
      <c r="AY25" t="s">
        <v>10043</v>
      </c>
      <c r="AZ25" t="s">
        <v>10584</v>
      </c>
      <c r="BA25" t="s">
        <v>10578</v>
      </c>
      <c r="BB25" t="s">
        <v>10020</v>
      </c>
      <c r="BC25" t="s">
        <v>10020</v>
      </c>
      <c r="BD25" t="s">
        <v>10020</v>
      </c>
      <c r="BE25" t="s">
        <v>10020</v>
      </c>
      <c r="BF25" t="s">
        <v>10020</v>
      </c>
    </row>
    <row r="26" spans="2:58" x14ac:dyDescent="0.25">
      <c r="B26" t="s">
        <v>10456</v>
      </c>
      <c r="C26" t="s">
        <v>10457</v>
      </c>
      <c r="D26" t="s">
        <v>10585</v>
      </c>
      <c r="E26" t="s">
        <v>568</v>
      </c>
      <c r="F26" t="s">
        <v>568</v>
      </c>
      <c r="G26" t="s">
        <v>9843</v>
      </c>
      <c r="H26" t="s">
        <v>9843</v>
      </c>
      <c r="I26" t="s">
        <v>9864</v>
      </c>
      <c r="J26" t="s">
        <v>9864</v>
      </c>
      <c r="K26" t="s">
        <v>9864</v>
      </c>
      <c r="L26" t="s">
        <v>9864</v>
      </c>
      <c r="M26" t="s">
        <v>9864</v>
      </c>
      <c r="N26" t="s">
        <v>568</v>
      </c>
      <c r="O26" t="s">
        <v>568</v>
      </c>
      <c r="P26" t="s">
        <v>2157</v>
      </c>
      <c r="Q26" t="s">
        <v>9843</v>
      </c>
      <c r="R26" t="s">
        <v>9843</v>
      </c>
      <c r="S26" t="s">
        <v>9843</v>
      </c>
      <c r="T26" t="s">
        <v>9843</v>
      </c>
      <c r="U26" t="s">
        <v>9843</v>
      </c>
      <c r="V26" t="s">
        <v>9843</v>
      </c>
      <c r="W26" t="s">
        <v>568</v>
      </c>
      <c r="X26" t="s">
        <v>568</v>
      </c>
      <c r="Y26" t="s">
        <v>2122</v>
      </c>
      <c r="Z26" t="s">
        <v>9796</v>
      </c>
      <c r="AA26" t="s">
        <v>9796</v>
      </c>
      <c r="AB26" t="s">
        <v>9796</v>
      </c>
      <c r="AC26" t="s">
        <v>9796</v>
      </c>
      <c r="AD26" t="s">
        <v>9796</v>
      </c>
      <c r="AE26" t="s">
        <v>9796</v>
      </c>
      <c r="AF26" t="s">
        <v>568</v>
      </c>
      <c r="AG26" t="s">
        <v>568</v>
      </c>
      <c r="AH26" t="s">
        <v>2079</v>
      </c>
      <c r="AI26" t="s">
        <v>2083</v>
      </c>
      <c r="AJ26" t="s">
        <v>2083</v>
      </c>
      <c r="AK26" t="s">
        <v>2083</v>
      </c>
      <c r="AL26" t="s">
        <v>2083</v>
      </c>
      <c r="AM26" t="s">
        <v>2083</v>
      </c>
      <c r="AN26" t="s">
        <v>2083</v>
      </c>
      <c r="AO26" t="s">
        <v>568</v>
      </c>
      <c r="AP26" t="s">
        <v>568</v>
      </c>
      <c r="AQ26" t="s">
        <v>2147</v>
      </c>
      <c r="AR26" t="s">
        <v>2175</v>
      </c>
      <c r="AS26" t="s">
        <v>2175</v>
      </c>
      <c r="AT26" t="s">
        <v>2175</v>
      </c>
      <c r="AU26" t="s">
        <v>2175</v>
      </c>
      <c r="AV26" t="s">
        <v>2175</v>
      </c>
      <c r="AW26" t="s">
        <v>2175</v>
      </c>
      <c r="AX26" t="s">
        <v>568</v>
      </c>
      <c r="AY26" t="s">
        <v>568</v>
      </c>
      <c r="AZ26" t="s">
        <v>2147</v>
      </c>
      <c r="BA26" t="s">
        <v>9844</v>
      </c>
      <c r="BB26" t="s">
        <v>9844</v>
      </c>
      <c r="BC26" t="s">
        <v>9844</v>
      </c>
      <c r="BD26" t="s">
        <v>9844</v>
      </c>
      <c r="BE26" t="s">
        <v>9844</v>
      </c>
      <c r="BF26" t="s">
        <v>9844</v>
      </c>
    </row>
    <row r="27" spans="2:58" x14ac:dyDescent="0.25">
      <c r="B27" t="s">
        <v>10456</v>
      </c>
      <c r="C27" t="s">
        <v>10457</v>
      </c>
      <c r="D27" t="s">
        <v>10586</v>
      </c>
      <c r="E27" t="s">
        <v>9843</v>
      </c>
      <c r="F27" t="s">
        <v>9843</v>
      </c>
      <c r="G27" t="s">
        <v>9843</v>
      </c>
      <c r="H27" t="s">
        <v>9843</v>
      </c>
      <c r="I27" t="s">
        <v>9843</v>
      </c>
      <c r="J27" t="s">
        <v>9843</v>
      </c>
      <c r="K27" t="s">
        <v>9843</v>
      </c>
      <c r="L27" t="s">
        <v>9843</v>
      </c>
      <c r="M27" t="s">
        <v>9843</v>
      </c>
      <c r="N27" t="s">
        <v>9843</v>
      </c>
      <c r="O27" t="s">
        <v>9843</v>
      </c>
      <c r="P27" t="s">
        <v>9843</v>
      </c>
      <c r="Q27" t="s">
        <v>9843</v>
      </c>
      <c r="R27" t="s">
        <v>9843</v>
      </c>
      <c r="S27" t="s">
        <v>9843</v>
      </c>
      <c r="T27" t="s">
        <v>9843</v>
      </c>
      <c r="U27" t="s">
        <v>9843</v>
      </c>
      <c r="V27" t="s">
        <v>9843</v>
      </c>
      <c r="W27" t="s">
        <v>9843</v>
      </c>
      <c r="X27" t="s">
        <v>9843</v>
      </c>
      <c r="Y27" t="s">
        <v>9843</v>
      </c>
      <c r="Z27" t="s">
        <v>9843</v>
      </c>
      <c r="AA27" t="s">
        <v>9843</v>
      </c>
      <c r="AB27" t="s">
        <v>9843</v>
      </c>
      <c r="AC27" t="s">
        <v>9843</v>
      </c>
      <c r="AD27" t="s">
        <v>9843</v>
      </c>
      <c r="AE27" t="s">
        <v>9843</v>
      </c>
      <c r="AF27" t="s">
        <v>9843</v>
      </c>
      <c r="AG27" t="s">
        <v>9843</v>
      </c>
      <c r="AH27" t="s">
        <v>9817</v>
      </c>
      <c r="AI27" t="s">
        <v>9817</v>
      </c>
      <c r="AJ27" t="s">
        <v>9817</v>
      </c>
      <c r="AK27" t="s">
        <v>9817</v>
      </c>
      <c r="AL27" t="s">
        <v>9923</v>
      </c>
      <c r="AM27" t="s">
        <v>9923</v>
      </c>
      <c r="AN27" t="s">
        <v>9923</v>
      </c>
      <c r="AO27" t="s">
        <v>9843</v>
      </c>
      <c r="AP27" t="s">
        <v>9843</v>
      </c>
      <c r="AQ27" t="s">
        <v>9843</v>
      </c>
      <c r="AR27" t="s">
        <v>9843</v>
      </c>
      <c r="AS27" t="s">
        <v>9843</v>
      </c>
      <c r="AT27" t="s">
        <v>9843</v>
      </c>
      <c r="AU27" t="s">
        <v>9843</v>
      </c>
      <c r="AV27" t="s">
        <v>9843</v>
      </c>
      <c r="AW27" t="s">
        <v>9864</v>
      </c>
      <c r="AX27" t="s">
        <v>9843</v>
      </c>
      <c r="AY27" t="s">
        <v>9843</v>
      </c>
      <c r="AZ27" t="s">
        <v>9843</v>
      </c>
      <c r="BA27" t="s">
        <v>9843</v>
      </c>
      <c r="BB27" t="s">
        <v>9843</v>
      </c>
      <c r="BC27" t="s">
        <v>9843</v>
      </c>
      <c r="BD27" t="s">
        <v>9843</v>
      </c>
      <c r="BE27" t="s">
        <v>9843</v>
      </c>
      <c r="BF27" t="s">
        <v>9843</v>
      </c>
    </row>
    <row r="28" spans="2:58" x14ac:dyDescent="0.25">
      <c r="B28" t="s">
        <v>10456</v>
      </c>
      <c r="C28" t="s">
        <v>10457</v>
      </c>
      <c r="D28" t="s">
        <v>10587</v>
      </c>
      <c r="E28" t="s">
        <v>9971</v>
      </c>
      <c r="F28" t="s">
        <v>9971</v>
      </c>
      <c r="G28" t="s">
        <v>9971</v>
      </c>
      <c r="H28" t="s">
        <v>9971</v>
      </c>
      <c r="I28" t="s">
        <v>9971</v>
      </c>
      <c r="J28" t="s">
        <v>9971</v>
      </c>
      <c r="K28" t="s">
        <v>9971</v>
      </c>
      <c r="L28" t="s">
        <v>9971</v>
      </c>
      <c r="M28" t="s">
        <v>9971</v>
      </c>
      <c r="N28" t="s">
        <v>9971</v>
      </c>
      <c r="O28" t="s">
        <v>9971</v>
      </c>
      <c r="P28" t="s">
        <v>9971</v>
      </c>
      <c r="Q28" t="s">
        <v>9971</v>
      </c>
      <c r="R28" t="s">
        <v>9971</v>
      </c>
      <c r="S28" t="s">
        <v>9971</v>
      </c>
      <c r="T28" t="s">
        <v>9971</v>
      </c>
      <c r="U28" t="s">
        <v>9971</v>
      </c>
      <c r="V28" t="s">
        <v>9971</v>
      </c>
      <c r="W28" t="s">
        <v>9971</v>
      </c>
      <c r="X28" t="s">
        <v>9971</v>
      </c>
      <c r="Y28" t="s">
        <v>9971</v>
      </c>
      <c r="Z28" t="s">
        <v>9971</v>
      </c>
      <c r="AA28" t="s">
        <v>9971</v>
      </c>
      <c r="AB28" t="s">
        <v>9971</v>
      </c>
      <c r="AC28" t="s">
        <v>9971</v>
      </c>
      <c r="AD28" t="s">
        <v>9971</v>
      </c>
      <c r="AE28" t="s">
        <v>9971</v>
      </c>
      <c r="AF28" t="s">
        <v>9971</v>
      </c>
      <c r="AG28" t="s">
        <v>9971</v>
      </c>
      <c r="AH28" t="s">
        <v>9792</v>
      </c>
      <c r="AI28" t="s">
        <v>9792</v>
      </c>
      <c r="AJ28" t="s">
        <v>10519</v>
      </c>
      <c r="AK28" t="s">
        <v>2172</v>
      </c>
      <c r="AL28" t="s">
        <v>10588</v>
      </c>
      <c r="AM28" t="s">
        <v>10589</v>
      </c>
      <c r="AN28" t="s">
        <v>10076</v>
      </c>
      <c r="AO28" t="s">
        <v>9971</v>
      </c>
      <c r="AP28" t="s">
        <v>9971</v>
      </c>
      <c r="AQ28" t="s">
        <v>10590</v>
      </c>
      <c r="AR28" t="s">
        <v>2140</v>
      </c>
      <c r="AS28" t="s">
        <v>2140</v>
      </c>
      <c r="AT28" t="s">
        <v>2140</v>
      </c>
      <c r="AU28" t="s">
        <v>2140</v>
      </c>
      <c r="AV28" t="s">
        <v>2140</v>
      </c>
      <c r="AW28" t="s">
        <v>2140</v>
      </c>
      <c r="AX28" t="s">
        <v>9971</v>
      </c>
      <c r="AY28" t="s">
        <v>9971</v>
      </c>
      <c r="AZ28" t="s">
        <v>10591</v>
      </c>
      <c r="BA28" t="s">
        <v>10507</v>
      </c>
      <c r="BB28" t="s">
        <v>10592</v>
      </c>
      <c r="BC28" t="s">
        <v>10592</v>
      </c>
      <c r="BD28" t="s">
        <v>10592</v>
      </c>
      <c r="BE28" t="s">
        <v>10592</v>
      </c>
      <c r="BF28" t="s">
        <v>10592</v>
      </c>
    </row>
    <row r="29" spans="2:58" x14ac:dyDescent="0.25">
      <c r="B29" t="s">
        <v>10456</v>
      </c>
      <c r="C29" t="s">
        <v>10457</v>
      </c>
      <c r="D29" t="s">
        <v>10593</v>
      </c>
      <c r="E29" t="s">
        <v>10594</v>
      </c>
      <c r="F29" t="s">
        <v>10594</v>
      </c>
      <c r="G29" t="s">
        <v>10594</v>
      </c>
      <c r="H29" t="s">
        <v>10594</v>
      </c>
      <c r="I29" t="s">
        <v>10594</v>
      </c>
      <c r="J29" t="s">
        <v>10594</v>
      </c>
      <c r="K29" t="s">
        <v>10594</v>
      </c>
      <c r="L29" t="s">
        <v>10594</v>
      </c>
      <c r="M29" t="s">
        <v>10594</v>
      </c>
      <c r="N29" t="s">
        <v>10594</v>
      </c>
      <c r="O29" t="s">
        <v>10594</v>
      </c>
      <c r="P29" t="s">
        <v>10594</v>
      </c>
      <c r="Q29" t="s">
        <v>2086</v>
      </c>
      <c r="R29" t="s">
        <v>10021</v>
      </c>
      <c r="S29" t="s">
        <v>10595</v>
      </c>
      <c r="T29" t="s">
        <v>10595</v>
      </c>
      <c r="U29" t="s">
        <v>10595</v>
      </c>
      <c r="V29" t="s">
        <v>10596</v>
      </c>
      <c r="W29" t="s">
        <v>10594</v>
      </c>
      <c r="X29" t="s">
        <v>10594</v>
      </c>
      <c r="Y29" t="s">
        <v>10594</v>
      </c>
      <c r="Z29" t="s">
        <v>10196</v>
      </c>
      <c r="AA29" t="s">
        <v>10597</v>
      </c>
      <c r="AB29" t="s">
        <v>9869</v>
      </c>
      <c r="AC29" t="s">
        <v>2089</v>
      </c>
      <c r="AD29" t="s">
        <v>2089</v>
      </c>
      <c r="AE29" t="s">
        <v>2089</v>
      </c>
      <c r="AF29" t="s">
        <v>10594</v>
      </c>
      <c r="AG29" t="s">
        <v>10594</v>
      </c>
      <c r="AH29" t="s">
        <v>10594</v>
      </c>
      <c r="AI29" t="s">
        <v>10594</v>
      </c>
      <c r="AJ29" t="s">
        <v>10598</v>
      </c>
      <c r="AK29" t="s">
        <v>10599</v>
      </c>
      <c r="AL29" t="s">
        <v>10600</v>
      </c>
      <c r="AM29" t="s">
        <v>10601</v>
      </c>
      <c r="AN29" t="s">
        <v>10601</v>
      </c>
      <c r="AO29" t="s">
        <v>10594</v>
      </c>
      <c r="AP29" t="s">
        <v>10594</v>
      </c>
      <c r="AQ29" t="s">
        <v>10594</v>
      </c>
      <c r="AR29" t="s">
        <v>10602</v>
      </c>
      <c r="AS29" t="s">
        <v>10602</v>
      </c>
      <c r="AT29" t="s">
        <v>10602</v>
      </c>
      <c r="AU29" t="s">
        <v>10602</v>
      </c>
      <c r="AV29" t="s">
        <v>10602</v>
      </c>
      <c r="AW29" t="s">
        <v>10602</v>
      </c>
      <c r="AX29" t="s">
        <v>10594</v>
      </c>
      <c r="AY29" t="s">
        <v>10594</v>
      </c>
      <c r="AZ29" t="s">
        <v>10594</v>
      </c>
      <c r="BA29" t="s">
        <v>10603</v>
      </c>
      <c r="BB29" t="s">
        <v>10604</v>
      </c>
      <c r="BC29" t="s">
        <v>10605</v>
      </c>
      <c r="BD29" t="s">
        <v>10605</v>
      </c>
      <c r="BE29" t="s">
        <v>10605</v>
      </c>
      <c r="BF29" t="s">
        <v>10606</v>
      </c>
    </row>
    <row r="30" spans="2:58" x14ac:dyDescent="0.25">
      <c r="B30" t="s">
        <v>10456</v>
      </c>
      <c r="C30" t="s">
        <v>10457</v>
      </c>
      <c r="D30" t="s">
        <v>10607</v>
      </c>
      <c r="E30" t="s">
        <v>9934</v>
      </c>
      <c r="F30" t="s">
        <v>9934</v>
      </c>
      <c r="G30" t="s">
        <v>9934</v>
      </c>
      <c r="H30" t="s">
        <v>9934</v>
      </c>
      <c r="I30" t="s">
        <v>9934</v>
      </c>
      <c r="J30" t="s">
        <v>2171</v>
      </c>
      <c r="K30" t="s">
        <v>10608</v>
      </c>
      <c r="L30" t="s">
        <v>10609</v>
      </c>
      <c r="M30" t="s">
        <v>2100</v>
      </c>
      <c r="N30" t="s">
        <v>9934</v>
      </c>
      <c r="O30" t="s">
        <v>9934</v>
      </c>
      <c r="P30" t="s">
        <v>9850</v>
      </c>
      <c r="Q30" t="s">
        <v>10610</v>
      </c>
      <c r="R30" t="s">
        <v>10610</v>
      </c>
      <c r="S30" t="s">
        <v>10611</v>
      </c>
      <c r="T30" t="s">
        <v>10482</v>
      </c>
      <c r="U30" t="s">
        <v>10612</v>
      </c>
      <c r="V30" t="s">
        <v>10612</v>
      </c>
      <c r="W30" t="s">
        <v>9934</v>
      </c>
      <c r="X30" t="s">
        <v>9934</v>
      </c>
      <c r="Y30" t="s">
        <v>9811</v>
      </c>
      <c r="Z30" t="s">
        <v>10613</v>
      </c>
      <c r="AA30" t="s">
        <v>10613</v>
      </c>
      <c r="AB30" t="s">
        <v>2095</v>
      </c>
      <c r="AC30" t="s">
        <v>10614</v>
      </c>
      <c r="AD30" t="s">
        <v>10614</v>
      </c>
      <c r="AE30" t="s">
        <v>10615</v>
      </c>
      <c r="AF30" t="s">
        <v>9934</v>
      </c>
      <c r="AG30" t="s">
        <v>9934</v>
      </c>
      <c r="AH30" t="s">
        <v>9791</v>
      </c>
      <c r="AI30" t="s">
        <v>10589</v>
      </c>
      <c r="AJ30" t="s">
        <v>10616</v>
      </c>
      <c r="AK30" t="s">
        <v>10617</v>
      </c>
      <c r="AL30" t="s">
        <v>10618</v>
      </c>
      <c r="AM30" t="s">
        <v>10618</v>
      </c>
      <c r="AN30" t="s">
        <v>10618</v>
      </c>
      <c r="AO30" t="s">
        <v>9934</v>
      </c>
      <c r="AP30" t="s">
        <v>9934</v>
      </c>
      <c r="AQ30" t="s">
        <v>10509</v>
      </c>
      <c r="AR30" t="s">
        <v>10619</v>
      </c>
      <c r="AS30" t="s">
        <v>10619</v>
      </c>
      <c r="AT30" t="s">
        <v>10619</v>
      </c>
      <c r="AU30" t="s">
        <v>9992</v>
      </c>
      <c r="AV30" t="s">
        <v>9992</v>
      </c>
      <c r="AW30" t="s">
        <v>10549</v>
      </c>
      <c r="AX30" t="s">
        <v>9934</v>
      </c>
      <c r="AY30" t="s">
        <v>9934</v>
      </c>
      <c r="AZ30" t="s">
        <v>10603</v>
      </c>
      <c r="BA30" t="s">
        <v>10620</v>
      </c>
      <c r="BB30" t="s">
        <v>9836</v>
      </c>
      <c r="BC30" t="s">
        <v>2119</v>
      </c>
      <c r="BD30" t="s">
        <v>10175</v>
      </c>
      <c r="BE30" t="s">
        <v>10621</v>
      </c>
      <c r="BF30" t="s">
        <v>10622</v>
      </c>
    </row>
    <row r="31" spans="2:58" x14ac:dyDescent="0.25">
      <c r="B31" t="s">
        <v>10456</v>
      </c>
      <c r="C31" t="s">
        <v>10457</v>
      </c>
      <c r="D31" t="s">
        <v>10623</v>
      </c>
      <c r="E31" t="s">
        <v>568</v>
      </c>
      <c r="F31" t="s">
        <v>568</v>
      </c>
      <c r="G31" t="s">
        <v>9977</v>
      </c>
      <c r="H31" t="s">
        <v>9977</v>
      </c>
      <c r="I31" t="s">
        <v>9977</v>
      </c>
      <c r="J31" t="s">
        <v>9977</v>
      </c>
      <c r="K31" t="s">
        <v>9977</v>
      </c>
      <c r="L31" t="s">
        <v>9977</v>
      </c>
      <c r="M31" t="s">
        <v>9977</v>
      </c>
      <c r="N31" t="s">
        <v>568</v>
      </c>
      <c r="O31" t="s">
        <v>568</v>
      </c>
      <c r="P31" t="s">
        <v>9977</v>
      </c>
      <c r="Q31" t="s">
        <v>9977</v>
      </c>
      <c r="R31" t="s">
        <v>9977</v>
      </c>
      <c r="S31" t="s">
        <v>9977</v>
      </c>
      <c r="T31" t="s">
        <v>9977</v>
      </c>
      <c r="U31" t="s">
        <v>9977</v>
      </c>
      <c r="V31" t="s">
        <v>9977</v>
      </c>
      <c r="W31" t="s">
        <v>568</v>
      </c>
      <c r="X31" t="s">
        <v>568</v>
      </c>
      <c r="Y31" t="s">
        <v>2175</v>
      </c>
      <c r="Z31" t="s">
        <v>2140</v>
      </c>
      <c r="AA31" t="s">
        <v>2140</v>
      </c>
      <c r="AB31" t="s">
        <v>2140</v>
      </c>
      <c r="AC31" t="s">
        <v>2140</v>
      </c>
      <c r="AD31" t="s">
        <v>2140</v>
      </c>
      <c r="AE31" t="s">
        <v>2140</v>
      </c>
      <c r="AF31" t="s">
        <v>568</v>
      </c>
      <c r="AG31" t="s">
        <v>568</v>
      </c>
      <c r="AH31" t="s">
        <v>9844</v>
      </c>
      <c r="AI31" t="s">
        <v>2163</v>
      </c>
      <c r="AJ31" t="s">
        <v>2076</v>
      </c>
      <c r="AK31" t="s">
        <v>10591</v>
      </c>
      <c r="AL31" t="s">
        <v>10591</v>
      </c>
      <c r="AM31" t="s">
        <v>10591</v>
      </c>
      <c r="AN31" t="s">
        <v>10591</v>
      </c>
      <c r="AO31" t="s">
        <v>568</v>
      </c>
      <c r="AP31" t="s">
        <v>568</v>
      </c>
      <c r="AQ31" t="s">
        <v>9796</v>
      </c>
      <c r="AR31" t="s">
        <v>9796</v>
      </c>
      <c r="AS31" t="s">
        <v>9796</v>
      </c>
      <c r="AT31" t="s">
        <v>9796</v>
      </c>
      <c r="AU31" t="s">
        <v>9796</v>
      </c>
      <c r="AV31" t="s">
        <v>9796</v>
      </c>
      <c r="AW31" t="s">
        <v>9796</v>
      </c>
      <c r="AX31" t="s">
        <v>568</v>
      </c>
      <c r="AY31" t="s">
        <v>568</v>
      </c>
      <c r="AZ31" t="s">
        <v>2076</v>
      </c>
      <c r="BA31" t="s">
        <v>10624</v>
      </c>
      <c r="BB31" t="s">
        <v>2126</v>
      </c>
      <c r="BC31" t="s">
        <v>2126</v>
      </c>
      <c r="BD31" t="s">
        <v>2126</v>
      </c>
      <c r="BE31" t="s">
        <v>2126</v>
      </c>
      <c r="BF31" t="s">
        <v>2126</v>
      </c>
    </row>
    <row r="32" spans="2:58" x14ac:dyDescent="0.25">
      <c r="B32" t="s">
        <v>10456</v>
      </c>
      <c r="C32" t="s">
        <v>10457</v>
      </c>
      <c r="D32" t="s">
        <v>10625</v>
      </c>
      <c r="E32" t="s">
        <v>568</v>
      </c>
      <c r="F32" t="s">
        <v>568</v>
      </c>
      <c r="G32" t="s">
        <v>568</v>
      </c>
      <c r="H32" t="s">
        <v>568</v>
      </c>
      <c r="I32" t="s">
        <v>568</v>
      </c>
      <c r="J32" t="s">
        <v>568</v>
      </c>
      <c r="K32" t="s">
        <v>568</v>
      </c>
      <c r="L32" t="s">
        <v>568</v>
      </c>
      <c r="M32" t="s">
        <v>568</v>
      </c>
      <c r="N32" t="s">
        <v>568</v>
      </c>
      <c r="O32" t="s">
        <v>568</v>
      </c>
      <c r="P32" t="s">
        <v>2080</v>
      </c>
      <c r="Q32" t="s">
        <v>2083</v>
      </c>
      <c r="R32" t="s">
        <v>2083</v>
      </c>
      <c r="S32" t="s">
        <v>2083</v>
      </c>
      <c r="T32" t="s">
        <v>2083</v>
      </c>
      <c r="U32" t="s">
        <v>2083</v>
      </c>
      <c r="V32" t="s">
        <v>2083</v>
      </c>
      <c r="W32" t="s">
        <v>568</v>
      </c>
      <c r="X32" t="s">
        <v>568</v>
      </c>
      <c r="Y32" t="s">
        <v>568</v>
      </c>
      <c r="Z32" t="s">
        <v>2151</v>
      </c>
      <c r="AA32" t="s">
        <v>2151</v>
      </c>
      <c r="AB32" t="s">
        <v>2151</v>
      </c>
      <c r="AC32" t="s">
        <v>2151</v>
      </c>
      <c r="AD32" t="s">
        <v>2151</v>
      </c>
      <c r="AE32" t="s">
        <v>2151</v>
      </c>
      <c r="AF32" t="s">
        <v>568</v>
      </c>
      <c r="AG32" t="s">
        <v>568</v>
      </c>
      <c r="AH32" t="s">
        <v>10099</v>
      </c>
      <c r="AI32" t="s">
        <v>2077</v>
      </c>
      <c r="AJ32" t="s">
        <v>2077</v>
      </c>
      <c r="AK32" t="s">
        <v>2077</v>
      </c>
      <c r="AL32" t="s">
        <v>10608</v>
      </c>
      <c r="AM32" t="s">
        <v>10626</v>
      </c>
      <c r="AN32" t="s">
        <v>10626</v>
      </c>
      <c r="AO32" t="s">
        <v>568</v>
      </c>
      <c r="AP32" t="s">
        <v>568</v>
      </c>
      <c r="AQ32" t="s">
        <v>2079</v>
      </c>
      <c r="AR32" t="s">
        <v>2079</v>
      </c>
      <c r="AS32" t="s">
        <v>2079</v>
      </c>
      <c r="AT32" t="s">
        <v>2079</v>
      </c>
      <c r="AU32" t="s">
        <v>2079</v>
      </c>
      <c r="AV32" t="s">
        <v>2079</v>
      </c>
      <c r="AW32" t="s">
        <v>2079</v>
      </c>
      <c r="AX32" t="s">
        <v>568</v>
      </c>
      <c r="AY32" t="s">
        <v>568</v>
      </c>
      <c r="AZ32" t="s">
        <v>2117</v>
      </c>
      <c r="BA32" t="s">
        <v>2117</v>
      </c>
      <c r="BB32" t="s">
        <v>2117</v>
      </c>
      <c r="BC32" t="s">
        <v>2117</v>
      </c>
      <c r="BD32" t="s">
        <v>2117</v>
      </c>
      <c r="BE32" t="s">
        <v>2117</v>
      </c>
      <c r="BF32" t="s">
        <v>2117</v>
      </c>
    </row>
    <row r="33" spans="2:58" x14ac:dyDescent="0.25">
      <c r="B33" t="s">
        <v>10456</v>
      </c>
      <c r="C33" t="s">
        <v>10457</v>
      </c>
      <c r="D33" t="s">
        <v>10627</v>
      </c>
      <c r="E33" t="s">
        <v>568</v>
      </c>
      <c r="F33" t="s">
        <v>568</v>
      </c>
      <c r="G33" t="s">
        <v>2079</v>
      </c>
      <c r="H33" t="s">
        <v>2081</v>
      </c>
      <c r="I33" t="s">
        <v>2081</v>
      </c>
      <c r="J33" t="s">
        <v>2081</v>
      </c>
      <c r="K33" t="s">
        <v>2081</v>
      </c>
      <c r="L33" t="s">
        <v>2081</v>
      </c>
      <c r="M33" t="s">
        <v>2081</v>
      </c>
      <c r="N33" t="s">
        <v>568</v>
      </c>
      <c r="O33" t="s">
        <v>568</v>
      </c>
      <c r="P33" t="s">
        <v>2072</v>
      </c>
      <c r="Q33" t="s">
        <v>2175</v>
      </c>
      <c r="R33" t="s">
        <v>2175</v>
      </c>
      <c r="S33" t="s">
        <v>2074</v>
      </c>
      <c r="T33" t="s">
        <v>2074</v>
      </c>
      <c r="U33" t="s">
        <v>2074</v>
      </c>
      <c r="V33" t="s">
        <v>2074</v>
      </c>
      <c r="W33" t="s">
        <v>568</v>
      </c>
      <c r="X33" t="s">
        <v>568</v>
      </c>
      <c r="Y33" t="s">
        <v>10215</v>
      </c>
      <c r="Z33" t="s">
        <v>10215</v>
      </c>
      <c r="AA33" t="s">
        <v>10215</v>
      </c>
      <c r="AB33" t="s">
        <v>10215</v>
      </c>
      <c r="AC33" t="s">
        <v>9973</v>
      </c>
      <c r="AD33" t="s">
        <v>9973</v>
      </c>
      <c r="AE33" t="s">
        <v>2171</v>
      </c>
      <c r="AF33" t="s">
        <v>568</v>
      </c>
      <c r="AG33" t="s">
        <v>568</v>
      </c>
      <c r="AH33" t="s">
        <v>2080</v>
      </c>
      <c r="AI33" t="s">
        <v>2080</v>
      </c>
      <c r="AJ33" t="s">
        <v>2080</v>
      </c>
      <c r="AK33" t="s">
        <v>2080</v>
      </c>
      <c r="AL33" t="s">
        <v>2080</v>
      </c>
      <c r="AM33" t="s">
        <v>2080</v>
      </c>
      <c r="AN33" t="s">
        <v>2080</v>
      </c>
      <c r="AO33" t="s">
        <v>568</v>
      </c>
      <c r="AP33" t="s">
        <v>568</v>
      </c>
      <c r="AQ33" t="s">
        <v>2163</v>
      </c>
      <c r="AR33" t="s">
        <v>2092</v>
      </c>
      <c r="AS33" t="s">
        <v>2092</v>
      </c>
      <c r="AT33" t="s">
        <v>2092</v>
      </c>
      <c r="AU33" t="s">
        <v>2092</v>
      </c>
      <c r="AV33" t="s">
        <v>2092</v>
      </c>
      <c r="AW33" t="s">
        <v>2092</v>
      </c>
      <c r="AX33" t="s">
        <v>568</v>
      </c>
      <c r="AY33" t="s">
        <v>568</v>
      </c>
      <c r="AZ33" t="s">
        <v>2081</v>
      </c>
      <c r="BA33" t="s">
        <v>2081</v>
      </c>
      <c r="BB33" t="s">
        <v>2099</v>
      </c>
      <c r="BC33" t="s">
        <v>2122</v>
      </c>
      <c r="BD33" t="s">
        <v>2153</v>
      </c>
      <c r="BE33" t="s">
        <v>10210</v>
      </c>
      <c r="BF33" t="s">
        <v>10210</v>
      </c>
    </row>
    <row r="34" spans="2:58" x14ac:dyDescent="0.25">
      <c r="B34" t="s">
        <v>10456</v>
      </c>
      <c r="C34" t="s">
        <v>10457</v>
      </c>
      <c r="D34" t="s">
        <v>10628</v>
      </c>
      <c r="E34" t="s">
        <v>568</v>
      </c>
      <c r="F34" t="s">
        <v>568</v>
      </c>
      <c r="G34" t="s">
        <v>2079</v>
      </c>
      <c r="H34" t="s">
        <v>2078</v>
      </c>
      <c r="I34" t="s">
        <v>2078</v>
      </c>
      <c r="J34" t="s">
        <v>2078</v>
      </c>
      <c r="K34" t="s">
        <v>2151</v>
      </c>
      <c r="L34" t="s">
        <v>2151</v>
      </c>
      <c r="M34" t="s">
        <v>2151</v>
      </c>
      <c r="N34" t="s">
        <v>568</v>
      </c>
      <c r="O34" t="s">
        <v>568</v>
      </c>
      <c r="P34" t="s">
        <v>2162</v>
      </c>
      <c r="Q34" t="s">
        <v>10567</v>
      </c>
      <c r="R34" t="s">
        <v>10507</v>
      </c>
      <c r="S34" t="s">
        <v>9788</v>
      </c>
      <c r="T34" t="s">
        <v>10157</v>
      </c>
      <c r="U34" t="s">
        <v>10515</v>
      </c>
      <c r="V34" t="s">
        <v>10515</v>
      </c>
      <c r="W34" t="s">
        <v>568</v>
      </c>
      <c r="X34" t="s">
        <v>568</v>
      </c>
      <c r="Y34" t="s">
        <v>10215</v>
      </c>
      <c r="Z34" t="s">
        <v>10213</v>
      </c>
      <c r="AA34" t="s">
        <v>10629</v>
      </c>
      <c r="AB34" t="s">
        <v>10085</v>
      </c>
      <c r="AC34" t="s">
        <v>10011</v>
      </c>
      <c r="AD34" t="s">
        <v>10630</v>
      </c>
      <c r="AE34" t="s">
        <v>10631</v>
      </c>
      <c r="AF34" t="s">
        <v>568</v>
      </c>
      <c r="AG34" t="s">
        <v>568</v>
      </c>
      <c r="AH34" t="s">
        <v>9864</v>
      </c>
      <c r="AI34" t="s">
        <v>2073</v>
      </c>
      <c r="AJ34" t="s">
        <v>2153</v>
      </c>
      <c r="AK34" t="s">
        <v>2153</v>
      </c>
      <c r="AL34" t="s">
        <v>2153</v>
      </c>
      <c r="AM34" t="s">
        <v>2153</v>
      </c>
      <c r="AN34" t="s">
        <v>10590</v>
      </c>
      <c r="AO34" t="s">
        <v>568</v>
      </c>
      <c r="AP34" t="s">
        <v>568</v>
      </c>
      <c r="AQ34" t="s">
        <v>10032</v>
      </c>
      <c r="AR34" t="s">
        <v>10632</v>
      </c>
      <c r="AS34" t="s">
        <v>9994</v>
      </c>
      <c r="AT34" t="s">
        <v>9837</v>
      </c>
      <c r="AU34" t="s">
        <v>10633</v>
      </c>
      <c r="AV34" t="s">
        <v>10633</v>
      </c>
      <c r="AW34" t="s">
        <v>10633</v>
      </c>
      <c r="AX34" t="s">
        <v>568</v>
      </c>
      <c r="AY34" t="s">
        <v>568</v>
      </c>
      <c r="AZ34" t="s">
        <v>9843</v>
      </c>
      <c r="BA34" t="s">
        <v>9864</v>
      </c>
      <c r="BB34" t="s">
        <v>2100</v>
      </c>
      <c r="BC34" t="s">
        <v>10634</v>
      </c>
      <c r="BD34" t="s">
        <v>10635</v>
      </c>
      <c r="BE34" t="s">
        <v>10066</v>
      </c>
      <c r="BF34" t="s">
        <v>10066</v>
      </c>
    </row>
    <row r="35" spans="2:58" x14ac:dyDescent="0.25">
      <c r="B35" t="s">
        <v>10456</v>
      </c>
      <c r="C35" t="s">
        <v>10457</v>
      </c>
      <c r="D35" t="s">
        <v>10636</v>
      </c>
      <c r="E35" t="s">
        <v>568</v>
      </c>
      <c r="F35" t="s">
        <v>568</v>
      </c>
      <c r="G35" t="s">
        <v>568</v>
      </c>
      <c r="H35" t="s">
        <v>568</v>
      </c>
      <c r="I35" t="s">
        <v>568</v>
      </c>
      <c r="J35" t="s">
        <v>2079</v>
      </c>
      <c r="K35" t="s">
        <v>2106</v>
      </c>
      <c r="L35" t="s">
        <v>2106</v>
      </c>
      <c r="M35" t="s">
        <v>2106</v>
      </c>
      <c r="N35" t="s">
        <v>568</v>
      </c>
      <c r="O35" t="s">
        <v>568</v>
      </c>
      <c r="P35" t="s">
        <v>2106</v>
      </c>
      <c r="Q35" t="s">
        <v>2098</v>
      </c>
      <c r="R35" t="s">
        <v>2098</v>
      </c>
      <c r="S35" t="s">
        <v>2140</v>
      </c>
      <c r="T35" t="s">
        <v>2075</v>
      </c>
      <c r="U35" t="s">
        <v>2075</v>
      </c>
      <c r="V35" t="s">
        <v>2075</v>
      </c>
      <c r="W35" t="s">
        <v>568</v>
      </c>
      <c r="X35" t="s">
        <v>568</v>
      </c>
      <c r="Y35" t="s">
        <v>2151</v>
      </c>
      <c r="Z35" t="s">
        <v>10155</v>
      </c>
      <c r="AA35" t="s">
        <v>9796</v>
      </c>
      <c r="AB35" t="s">
        <v>10210</v>
      </c>
      <c r="AC35" t="s">
        <v>10210</v>
      </c>
      <c r="AD35" t="s">
        <v>10210</v>
      </c>
      <c r="AE35" t="s">
        <v>10210</v>
      </c>
      <c r="AF35" t="s">
        <v>568</v>
      </c>
      <c r="AG35" t="s">
        <v>568</v>
      </c>
      <c r="AH35" t="s">
        <v>2106</v>
      </c>
      <c r="AI35" t="s">
        <v>9843</v>
      </c>
      <c r="AJ35" t="s">
        <v>9843</v>
      </c>
      <c r="AK35" t="s">
        <v>9843</v>
      </c>
      <c r="AL35" t="s">
        <v>9843</v>
      </c>
      <c r="AM35" t="s">
        <v>9843</v>
      </c>
      <c r="AN35" t="s">
        <v>9843</v>
      </c>
      <c r="AO35" t="s">
        <v>568</v>
      </c>
      <c r="AP35" t="s">
        <v>568</v>
      </c>
      <c r="AQ35" t="s">
        <v>2157</v>
      </c>
      <c r="AR35" t="s">
        <v>2108</v>
      </c>
      <c r="AS35" t="s">
        <v>2108</v>
      </c>
      <c r="AT35" t="s">
        <v>10495</v>
      </c>
      <c r="AU35" t="s">
        <v>10495</v>
      </c>
      <c r="AV35" t="s">
        <v>10495</v>
      </c>
      <c r="AW35" t="s">
        <v>10495</v>
      </c>
      <c r="AX35" t="s">
        <v>568</v>
      </c>
      <c r="AY35" t="s">
        <v>568</v>
      </c>
      <c r="AZ35" t="s">
        <v>2081</v>
      </c>
      <c r="BA35" t="s">
        <v>9864</v>
      </c>
      <c r="BB35" t="s">
        <v>9864</v>
      </c>
      <c r="BC35" t="s">
        <v>9961</v>
      </c>
      <c r="BD35" t="s">
        <v>9792</v>
      </c>
      <c r="BE35" t="s">
        <v>9792</v>
      </c>
      <c r="BF35" t="s">
        <v>9792</v>
      </c>
    </row>
    <row r="36" spans="2:58" x14ac:dyDescent="0.25">
      <c r="B36" t="s">
        <v>10456</v>
      </c>
      <c r="C36" t="s">
        <v>10457</v>
      </c>
      <c r="D36" t="s">
        <v>10637</v>
      </c>
      <c r="E36" t="s">
        <v>568</v>
      </c>
      <c r="F36" t="s">
        <v>568</v>
      </c>
      <c r="G36" t="s">
        <v>10638</v>
      </c>
      <c r="H36" t="s">
        <v>10212</v>
      </c>
      <c r="I36" t="s">
        <v>10213</v>
      </c>
      <c r="J36" t="s">
        <v>10213</v>
      </c>
      <c r="K36" t="s">
        <v>10213</v>
      </c>
      <c r="L36" t="s">
        <v>10213</v>
      </c>
      <c r="M36" t="s">
        <v>10213</v>
      </c>
      <c r="N36" t="s">
        <v>568</v>
      </c>
      <c r="O36" t="s">
        <v>568</v>
      </c>
      <c r="P36" t="s">
        <v>10629</v>
      </c>
      <c r="Q36" t="s">
        <v>10639</v>
      </c>
      <c r="R36" t="s">
        <v>10639</v>
      </c>
      <c r="S36" t="s">
        <v>10639</v>
      </c>
      <c r="T36" t="s">
        <v>10639</v>
      </c>
      <c r="U36" t="s">
        <v>10639</v>
      </c>
      <c r="V36" t="s">
        <v>10639</v>
      </c>
      <c r="W36" t="s">
        <v>568</v>
      </c>
      <c r="X36" t="s">
        <v>568</v>
      </c>
      <c r="Y36" t="s">
        <v>10042</v>
      </c>
      <c r="Z36" t="s">
        <v>10640</v>
      </c>
      <c r="AA36" t="s">
        <v>10640</v>
      </c>
      <c r="AB36" t="s">
        <v>10640</v>
      </c>
      <c r="AC36" t="s">
        <v>10640</v>
      </c>
      <c r="AD36" t="s">
        <v>10640</v>
      </c>
      <c r="AE36" t="s">
        <v>10640</v>
      </c>
      <c r="AF36" t="s">
        <v>568</v>
      </c>
      <c r="AG36" t="s">
        <v>568</v>
      </c>
      <c r="AH36" t="s">
        <v>10514</v>
      </c>
      <c r="AI36" t="s">
        <v>10510</v>
      </c>
      <c r="AJ36" t="s">
        <v>10066</v>
      </c>
      <c r="AK36" t="s">
        <v>10605</v>
      </c>
      <c r="AL36" t="s">
        <v>10136</v>
      </c>
      <c r="AM36" t="s">
        <v>10641</v>
      </c>
      <c r="AN36" t="s">
        <v>10642</v>
      </c>
      <c r="AO36" t="s">
        <v>568</v>
      </c>
      <c r="AP36" t="s">
        <v>568</v>
      </c>
      <c r="AQ36" t="s">
        <v>10643</v>
      </c>
      <c r="AR36" t="s">
        <v>10525</v>
      </c>
      <c r="AS36" t="s">
        <v>10525</v>
      </c>
      <c r="AT36" t="s">
        <v>10525</v>
      </c>
      <c r="AU36" t="s">
        <v>10525</v>
      </c>
      <c r="AV36" t="s">
        <v>10525</v>
      </c>
      <c r="AW36" t="s">
        <v>10525</v>
      </c>
      <c r="AX36" t="s">
        <v>568</v>
      </c>
      <c r="AY36" t="s">
        <v>568</v>
      </c>
      <c r="AZ36" t="s">
        <v>10644</v>
      </c>
      <c r="BA36" t="s">
        <v>10644</v>
      </c>
      <c r="BB36" t="s">
        <v>10180</v>
      </c>
      <c r="BC36" t="s">
        <v>2178</v>
      </c>
      <c r="BD36" t="s">
        <v>2178</v>
      </c>
      <c r="BE36" t="s">
        <v>2178</v>
      </c>
      <c r="BF36" t="s">
        <v>2178</v>
      </c>
    </row>
    <row r="37" spans="2:58" x14ac:dyDescent="0.25">
      <c r="B37" t="s">
        <v>10456</v>
      </c>
      <c r="C37" t="s">
        <v>10457</v>
      </c>
      <c r="D37" t="s">
        <v>10645</v>
      </c>
      <c r="E37" t="s">
        <v>568</v>
      </c>
      <c r="F37" t="s">
        <v>568</v>
      </c>
      <c r="G37" t="s">
        <v>568</v>
      </c>
      <c r="H37" t="s">
        <v>568</v>
      </c>
      <c r="I37" t="s">
        <v>568</v>
      </c>
      <c r="J37" t="s">
        <v>568</v>
      </c>
      <c r="K37" t="s">
        <v>2081</v>
      </c>
      <c r="L37" t="s">
        <v>2081</v>
      </c>
      <c r="M37" t="s">
        <v>2081</v>
      </c>
      <c r="N37" t="s">
        <v>568</v>
      </c>
      <c r="O37" t="s">
        <v>568</v>
      </c>
      <c r="P37" t="s">
        <v>2074</v>
      </c>
      <c r="Q37" t="s">
        <v>9993</v>
      </c>
      <c r="R37" t="s">
        <v>9923</v>
      </c>
      <c r="S37" t="s">
        <v>9991</v>
      </c>
      <c r="T37" t="s">
        <v>10646</v>
      </c>
      <c r="U37" t="s">
        <v>10646</v>
      </c>
      <c r="V37" t="s">
        <v>10582</v>
      </c>
      <c r="W37" t="s">
        <v>568</v>
      </c>
      <c r="X37" t="s">
        <v>568</v>
      </c>
      <c r="Y37" t="s">
        <v>10032</v>
      </c>
      <c r="Z37" t="s">
        <v>10499</v>
      </c>
      <c r="AA37" t="s">
        <v>10647</v>
      </c>
      <c r="AB37" t="s">
        <v>2120</v>
      </c>
      <c r="AC37" t="s">
        <v>10648</v>
      </c>
      <c r="AD37" t="s">
        <v>10649</v>
      </c>
      <c r="AE37" t="s">
        <v>10650</v>
      </c>
      <c r="AF37" t="s">
        <v>568</v>
      </c>
      <c r="AG37" t="s">
        <v>568</v>
      </c>
      <c r="AH37" t="s">
        <v>2107</v>
      </c>
      <c r="AI37" t="s">
        <v>10214</v>
      </c>
      <c r="AJ37" t="s">
        <v>10651</v>
      </c>
      <c r="AK37" t="s">
        <v>9923</v>
      </c>
      <c r="AL37" t="s">
        <v>10652</v>
      </c>
      <c r="AM37" t="s">
        <v>10652</v>
      </c>
      <c r="AN37" t="s">
        <v>10652</v>
      </c>
      <c r="AO37" t="s">
        <v>568</v>
      </c>
      <c r="AP37" t="s">
        <v>568</v>
      </c>
      <c r="AQ37" t="s">
        <v>10608</v>
      </c>
      <c r="AR37" t="s">
        <v>10212</v>
      </c>
      <c r="AS37" t="s">
        <v>10212</v>
      </c>
      <c r="AT37" t="s">
        <v>10653</v>
      </c>
      <c r="AU37" t="s">
        <v>10640</v>
      </c>
      <c r="AV37" t="s">
        <v>10216</v>
      </c>
      <c r="AW37" t="s">
        <v>10216</v>
      </c>
      <c r="AX37" t="s">
        <v>568</v>
      </c>
      <c r="AY37" t="s">
        <v>568</v>
      </c>
      <c r="AZ37" t="s">
        <v>2072</v>
      </c>
      <c r="BA37" t="s">
        <v>2159</v>
      </c>
      <c r="BB37" t="s">
        <v>9865</v>
      </c>
      <c r="BC37" t="s">
        <v>10654</v>
      </c>
      <c r="BD37" t="s">
        <v>9842</v>
      </c>
      <c r="BE37" t="s">
        <v>9842</v>
      </c>
      <c r="BF37" t="s">
        <v>10000</v>
      </c>
    </row>
    <row r="38" spans="2:58" x14ac:dyDescent="0.25">
      <c r="B38" t="s">
        <v>10456</v>
      </c>
      <c r="C38" t="s">
        <v>10655</v>
      </c>
      <c r="D38" t="s">
        <v>10656</v>
      </c>
      <c r="E38" t="s">
        <v>568</v>
      </c>
      <c r="F38" t="s">
        <v>568</v>
      </c>
      <c r="G38" t="s">
        <v>568</v>
      </c>
      <c r="H38" t="s">
        <v>568</v>
      </c>
      <c r="I38" t="s">
        <v>568</v>
      </c>
      <c r="J38" t="s">
        <v>568</v>
      </c>
      <c r="K38" t="s">
        <v>568</v>
      </c>
      <c r="L38" t="s">
        <v>2080</v>
      </c>
      <c r="M38" t="s">
        <v>2080</v>
      </c>
      <c r="N38" t="s">
        <v>568</v>
      </c>
      <c r="O38" t="s">
        <v>568</v>
      </c>
      <c r="P38" t="s">
        <v>2078</v>
      </c>
      <c r="Q38" t="s">
        <v>2081</v>
      </c>
      <c r="R38" t="s">
        <v>9864</v>
      </c>
      <c r="S38" t="s">
        <v>2163</v>
      </c>
      <c r="T38" t="s">
        <v>2163</v>
      </c>
      <c r="U38" t="s">
        <v>2073</v>
      </c>
      <c r="V38" t="s">
        <v>2073</v>
      </c>
      <c r="W38" t="s">
        <v>568</v>
      </c>
      <c r="X38" t="s">
        <v>568</v>
      </c>
      <c r="Y38" t="s">
        <v>2082</v>
      </c>
      <c r="Z38" t="s">
        <v>2106</v>
      </c>
      <c r="AA38" t="s">
        <v>10207</v>
      </c>
      <c r="AB38" t="s">
        <v>2122</v>
      </c>
      <c r="AC38" t="s">
        <v>2122</v>
      </c>
      <c r="AD38" t="s">
        <v>9844</v>
      </c>
      <c r="AE38" t="s">
        <v>9844</v>
      </c>
      <c r="AF38" t="s">
        <v>568</v>
      </c>
      <c r="AG38" t="s">
        <v>568</v>
      </c>
      <c r="AH38" t="s">
        <v>2082</v>
      </c>
      <c r="AI38" t="s">
        <v>2161</v>
      </c>
      <c r="AJ38" t="s">
        <v>10567</v>
      </c>
      <c r="AK38" t="s">
        <v>10209</v>
      </c>
      <c r="AL38" t="s">
        <v>10209</v>
      </c>
      <c r="AM38" t="s">
        <v>10209</v>
      </c>
      <c r="AN38" t="s">
        <v>10209</v>
      </c>
      <c r="AO38" t="s">
        <v>568</v>
      </c>
      <c r="AP38" t="s">
        <v>568</v>
      </c>
      <c r="AQ38" t="s">
        <v>2117</v>
      </c>
      <c r="AR38" t="s">
        <v>2083</v>
      </c>
      <c r="AS38" t="s">
        <v>2150</v>
      </c>
      <c r="AT38" t="s">
        <v>9891</v>
      </c>
      <c r="AU38" t="s">
        <v>9843</v>
      </c>
      <c r="AV38" t="s">
        <v>9844</v>
      </c>
      <c r="AW38" t="s">
        <v>2163</v>
      </c>
      <c r="AX38" t="s">
        <v>568</v>
      </c>
      <c r="AY38" t="s">
        <v>568</v>
      </c>
      <c r="AZ38" t="s">
        <v>2082</v>
      </c>
      <c r="BA38" t="s">
        <v>2071</v>
      </c>
      <c r="BB38" t="s">
        <v>10207</v>
      </c>
      <c r="BC38" t="s">
        <v>2073</v>
      </c>
      <c r="BD38" t="s">
        <v>2073</v>
      </c>
      <c r="BE38" t="s">
        <v>2175</v>
      </c>
      <c r="BF38" t="s">
        <v>2175</v>
      </c>
    </row>
    <row r="39" spans="2:58" x14ac:dyDescent="0.25">
      <c r="B39" t="s">
        <v>10456</v>
      </c>
      <c r="C39" t="s">
        <v>10655</v>
      </c>
      <c r="D39" t="s">
        <v>10657</v>
      </c>
      <c r="E39" t="s">
        <v>568</v>
      </c>
      <c r="F39" t="s">
        <v>568</v>
      </c>
      <c r="G39" t="s">
        <v>2155</v>
      </c>
      <c r="H39" t="s">
        <v>10658</v>
      </c>
      <c r="I39" t="s">
        <v>10659</v>
      </c>
      <c r="J39" t="s">
        <v>10660</v>
      </c>
      <c r="K39" t="s">
        <v>9957</v>
      </c>
      <c r="L39" t="s">
        <v>2089</v>
      </c>
      <c r="M39" t="s">
        <v>2089</v>
      </c>
      <c r="N39" t="s">
        <v>568</v>
      </c>
      <c r="O39" t="s">
        <v>568</v>
      </c>
      <c r="P39" t="s">
        <v>10511</v>
      </c>
      <c r="Q39" t="s">
        <v>10194</v>
      </c>
      <c r="R39" t="s">
        <v>10661</v>
      </c>
      <c r="S39" t="s">
        <v>10662</v>
      </c>
      <c r="T39" t="s">
        <v>10663</v>
      </c>
      <c r="U39" t="s">
        <v>10664</v>
      </c>
      <c r="V39" t="s">
        <v>10665</v>
      </c>
      <c r="W39" t="s">
        <v>568</v>
      </c>
      <c r="X39" t="s">
        <v>568</v>
      </c>
      <c r="Y39" t="s">
        <v>10511</v>
      </c>
      <c r="Z39" t="s">
        <v>10666</v>
      </c>
      <c r="AA39" t="s">
        <v>10667</v>
      </c>
      <c r="AB39" t="s">
        <v>10668</v>
      </c>
      <c r="AC39" t="s">
        <v>10669</v>
      </c>
      <c r="AD39" t="s">
        <v>10670</v>
      </c>
      <c r="AE39" t="s">
        <v>10671</v>
      </c>
      <c r="AF39" t="s">
        <v>568</v>
      </c>
      <c r="AG39" t="s">
        <v>568</v>
      </c>
      <c r="AH39" t="s">
        <v>10511</v>
      </c>
      <c r="AI39" t="s">
        <v>10612</v>
      </c>
      <c r="AJ39" t="s">
        <v>2111</v>
      </c>
      <c r="AK39" t="s">
        <v>10672</v>
      </c>
      <c r="AL39" t="s">
        <v>10673</v>
      </c>
      <c r="AM39" t="s">
        <v>10674</v>
      </c>
      <c r="AN39" t="s">
        <v>10675</v>
      </c>
      <c r="AO39" t="s">
        <v>568</v>
      </c>
      <c r="AP39" t="s">
        <v>568</v>
      </c>
      <c r="AQ39" t="s">
        <v>10508</v>
      </c>
      <c r="AR39" t="s">
        <v>10193</v>
      </c>
      <c r="AS39" t="s">
        <v>10676</v>
      </c>
      <c r="AT39" t="s">
        <v>10677</v>
      </c>
      <c r="AU39" t="s">
        <v>10678</v>
      </c>
      <c r="AV39" t="s">
        <v>10679</v>
      </c>
      <c r="AW39" t="s">
        <v>10680</v>
      </c>
      <c r="AX39" t="s">
        <v>568</v>
      </c>
      <c r="AY39" t="s">
        <v>568</v>
      </c>
      <c r="AZ39" t="s">
        <v>10508</v>
      </c>
      <c r="BA39" t="s">
        <v>10179</v>
      </c>
      <c r="BB39" t="s">
        <v>10681</v>
      </c>
      <c r="BC39" t="s">
        <v>10682</v>
      </c>
      <c r="BD39" t="s">
        <v>10683</v>
      </c>
      <c r="BE39" t="s">
        <v>10684</v>
      </c>
      <c r="BF39" t="s">
        <v>10685</v>
      </c>
    </row>
    <row r="40" spans="2:58" x14ac:dyDescent="0.25">
      <c r="B40" t="s">
        <v>10456</v>
      </c>
      <c r="C40" t="s">
        <v>10655</v>
      </c>
      <c r="D40" t="s">
        <v>10686</v>
      </c>
      <c r="E40" t="s">
        <v>568</v>
      </c>
      <c r="F40" t="s">
        <v>568</v>
      </c>
      <c r="G40" t="s">
        <v>568</v>
      </c>
      <c r="H40" t="s">
        <v>568</v>
      </c>
      <c r="I40" t="s">
        <v>568</v>
      </c>
      <c r="J40" t="s">
        <v>568</v>
      </c>
      <c r="K40" t="s">
        <v>568</v>
      </c>
      <c r="L40" t="s">
        <v>568</v>
      </c>
      <c r="M40" t="s">
        <v>568</v>
      </c>
      <c r="N40" t="s">
        <v>568</v>
      </c>
      <c r="O40" t="s">
        <v>568</v>
      </c>
      <c r="P40" t="s">
        <v>9891</v>
      </c>
      <c r="Q40" t="s">
        <v>10043</v>
      </c>
      <c r="R40" t="s">
        <v>10687</v>
      </c>
      <c r="S40" t="s">
        <v>2093</v>
      </c>
      <c r="T40" t="s">
        <v>10688</v>
      </c>
      <c r="U40" t="s">
        <v>10689</v>
      </c>
      <c r="V40" t="s">
        <v>10690</v>
      </c>
      <c r="W40" t="s">
        <v>568</v>
      </c>
      <c r="X40" t="s">
        <v>568</v>
      </c>
      <c r="Y40" t="s">
        <v>10207</v>
      </c>
      <c r="Z40" t="s">
        <v>10225</v>
      </c>
      <c r="AA40" t="s">
        <v>10691</v>
      </c>
      <c r="AB40" t="s">
        <v>10692</v>
      </c>
      <c r="AC40" t="s">
        <v>9825</v>
      </c>
      <c r="AD40" t="s">
        <v>10693</v>
      </c>
      <c r="AE40" t="s">
        <v>10694</v>
      </c>
      <c r="AF40" t="s">
        <v>568</v>
      </c>
      <c r="AG40" t="s">
        <v>568</v>
      </c>
      <c r="AH40" t="s">
        <v>568</v>
      </c>
      <c r="AI40" t="s">
        <v>2080</v>
      </c>
      <c r="AJ40" t="s">
        <v>2174</v>
      </c>
      <c r="AK40" t="s">
        <v>10695</v>
      </c>
      <c r="AL40" t="s">
        <v>10217</v>
      </c>
      <c r="AM40" t="s">
        <v>10696</v>
      </c>
      <c r="AN40" t="s">
        <v>10697</v>
      </c>
      <c r="AO40" t="s">
        <v>568</v>
      </c>
      <c r="AP40" t="s">
        <v>568</v>
      </c>
      <c r="AQ40" t="s">
        <v>9864</v>
      </c>
      <c r="AR40" t="s">
        <v>10212</v>
      </c>
      <c r="AS40" t="s">
        <v>10698</v>
      </c>
      <c r="AT40" t="s">
        <v>10699</v>
      </c>
      <c r="AU40" t="s">
        <v>10700</v>
      </c>
      <c r="AV40" t="s">
        <v>10701</v>
      </c>
      <c r="AW40" t="s">
        <v>10667</v>
      </c>
      <c r="AX40" t="s">
        <v>568</v>
      </c>
      <c r="AY40" t="s">
        <v>568</v>
      </c>
      <c r="AZ40" t="s">
        <v>2080</v>
      </c>
      <c r="BA40" t="s">
        <v>2079</v>
      </c>
      <c r="BB40" t="s">
        <v>2175</v>
      </c>
      <c r="BC40" t="s">
        <v>10514</v>
      </c>
      <c r="BD40" t="s">
        <v>9842</v>
      </c>
      <c r="BE40" t="s">
        <v>10611</v>
      </c>
      <c r="BF40" t="s">
        <v>10649</v>
      </c>
    </row>
    <row r="41" spans="2:58" x14ac:dyDescent="0.25">
      <c r="B41" t="s">
        <v>10456</v>
      </c>
      <c r="C41" t="s">
        <v>10655</v>
      </c>
      <c r="D41" t="s">
        <v>10702</v>
      </c>
      <c r="E41" t="s">
        <v>568</v>
      </c>
      <c r="F41" t="s">
        <v>568</v>
      </c>
      <c r="G41" t="s">
        <v>568</v>
      </c>
      <c r="H41" t="s">
        <v>568</v>
      </c>
      <c r="I41" t="s">
        <v>2080</v>
      </c>
      <c r="J41" t="s">
        <v>2080</v>
      </c>
      <c r="K41" t="s">
        <v>2080</v>
      </c>
      <c r="L41" t="s">
        <v>2080</v>
      </c>
      <c r="M41" t="s">
        <v>2080</v>
      </c>
      <c r="N41" t="s">
        <v>568</v>
      </c>
      <c r="O41" t="s">
        <v>568</v>
      </c>
      <c r="P41" t="s">
        <v>2099</v>
      </c>
      <c r="Q41" t="s">
        <v>2161</v>
      </c>
      <c r="R41" t="s">
        <v>9843</v>
      </c>
      <c r="S41" t="s">
        <v>9843</v>
      </c>
      <c r="T41" t="s">
        <v>9843</v>
      </c>
      <c r="U41" t="s">
        <v>9843</v>
      </c>
      <c r="V41" t="s">
        <v>9843</v>
      </c>
      <c r="W41" t="s">
        <v>568</v>
      </c>
      <c r="X41" t="s">
        <v>568</v>
      </c>
      <c r="Y41" t="s">
        <v>2080</v>
      </c>
      <c r="Z41" t="s">
        <v>2080</v>
      </c>
      <c r="AA41" t="s">
        <v>2082</v>
      </c>
      <c r="AB41" t="s">
        <v>2078</v>
      </c>
      <c r="AC41" t="s">
        <v>2078</v>
      </c>
      <c r="AD41" t="s">
        <v>2078</v>
      </c>
      <c r="AE41" t="s">
        <v>2078</v>
      </c>
      <c r="AF41" t="s">
        <v>568</v>
      </c>
      <c r="AG41" t="s">
        <v>568</v>
      </c>
      <c r="AH41" t="s">
        <v>568</v>
      </c>
      <c r="AI41" t="s">
        <v>2080</v>
      </c>
      <c r="AJ41" t="s">
        <v>2071</v>
      </c>
      <c r="AK41" t="s">
        <v>2152</v>
      </c>
      <c r="AL41" t="s">
        <v>2152</v>
      </c>
      <c r="AM41" t="s">
        <v>2152</v>
      </c>
      <c r="AN41" t="s">
        <v>2152</v>
      </c>
      <c r="AO41" t="s">
        <v>568</v>
      </c>
      <c r="AP41" t="s">
        <v>568</v>
      </c>
      <c r="AQ41" t="s">
        <v>10155</v>
      </c>
      <c r="AR41" t="s">
        <v>9971</v>
      </c>
      <c r="AS41" t="s">
        <v>9817</v>
      </c>
      <c r="AT41" t="s">
        <v>10043</v>
      </c>
      <c r="AU41" t="s">
        <v>10043</v>
      </c>
      <c r="AV41" t="s">
        <v>10703</v>
      </c>
      <c r="AW41" t="s">
        <v>10703</v>
      </c>
      <c r="AX41" t="s">
        <v>568</v>
      </c>
      <c r="AY41" t="s">
        <v>568</v>
      </c>
      <c r="AZ41" t="s">
        <v>2082</v>
      </c>
      <c r="BA41" t="s">
        <v>2082</v>
      </c>
      <c r="BB41" t="s">
        <v>2117</v>
      </c>
      <c r="BC41" t="s">
        <v>2071</v>
      </c>
      <c r="BD41" t="s">
        <v>2071</v>
      </c>
      <c r="BE41" t="s">
        <v>2083</v>
      </c>
      <c r="BF41" t="s">
        <v>2083</v>
      </c>
    </row>
    <row r="42" spans="2:58" x14ac:dyDescent="0.25">
      <c r="B42" t="s">
        <v>10456</v>
      </c>
      <c r="C42" t="s">
        <v>10655</v>
      </c>
      <c r="D42" t="s">
        <v>10704</v>
      </c>
      <c r="E42" t="s">
        <v>568</v>
      </c>
      <c r="F42" t="s">
        <v>568</v>
      </c>
      <c r="G42" t="s">
        <v>568</v>
      </c>
      <c r="H42" t="s">
        <v>568</v>
      </c>
      <c r="I42" t="s">
        <v>568</v>
      </c>
      <c r="J42" t="s">
        <v>568</v>
      </c>
      <c r="K42" t="s">
        <v>568</v>
      </c>
      <c r="L42" t="s">
        <v>568</v>
      </c>
      <c r="M42" t="s">
        <v>568</v>
      </c>
      <c r="N42" t="s">
        <v>568</v>
      </c>
      <c r="O42" t="s">
        <v>568</v>
      </c>
      <c r="P42" t="s">
        <v>568</v>
      </c>
      <c r="Q42" t="s">
        <v>10705</v>
      </c>
      <c r="R42" t="s">
        <v>10462</v>
      </c>
      <c r="S42" t="s">
        <v>10706</v>
      </c>
      <c r="T42" t="s">
        <v>10707</v>
      </c>
      <c r="U42" t="s">
        <v>10708</v>
      </c>
      <c r="V42" t="s">
        <v>10709</v>
      </c>
      <c r="W42" t="s">
        <v>568</v>
      </c>
      <c r="X42" t="s">
        <v>568</v>
      </c>
      <c r="Y42" t="s">
        <v>568</v>
      </c>
      <c r="Z42" t="s">
        <v>2152</v>
      </c>
      <c r="AA42" t="s">
        <v>2073</v>
      </c>
      <c r="AB42" t="s">
        <v>2108</v>
      </c>
      <c r="AC42" t="s">
        <v>10710</v>
      </c>
      <c r="AD42" t="s">
        <v>10711</v>
      </c>
      <c r="AE42" t="s">
        <v>9982</v>
      </c>
      <c r="AF42" t="s">
        <v>568</v>
      </c>
      <c r="AG42" t="s">
        <v>568</v>
      </c>
      <c r="AH42" t="s">
        <v>568</v>
      </c>
      <c r="AI42" t="s">
        <v>10712</v>
      </c>
      <c r="AJ42" t="s">
        <v>10713</v>
      </c>
      <c r="AK42" t="s">
        <v>10714</v>
      </c>
      <c r="AL42" t="s">
        <v>10715</v>
      </c>
      <c r="AM42" t="s">
        <v>10716</v>
      </c>
      <c r="AN42" t="s">
        <v>10717</v>
      </c>
      <c r="AO42" t="s">
        <v>568</v>
      </c>
      <c r="AP42" t="s">
        <v>568</v>
      </c>
      <c r="AQ42" t="s">
        <v>2080</v>
      </c>
      <c r="AR42" t="s">
        <v>10483</v>
      </c>
      <c r="AS42" t="s">
        <v>10718</v>
      </c>
      <c r="AT42" t="s">
        <v>10197</v>
      </c>
      <c r="AU42" t="s">
        <v>10205</v>
      </c>
      <c r="AV42" t="s">
        <v>10719</v>
      </c>
      <c r="AW42" t="s">
        <v>10720</v>
      </c>
      <c r="AX42" t="s">
        <v>568</v>
      </c>
      <c r="AY42" t="s">
        <v>568</v>
      </c>
      <c r="AZ42" t="s">
        <v>2154</v>
      </c>
      <c r="BA42" t="s">
        <v>10582</v>
      </c>
      <c r="BB42" t="s">
        <v>10622</v>
      </c>
      <c r="BC42" t="s">
        <v>10721</v>
      </c>
      <c r="BD42" t="s">
        <v>10722</v>
      </c>
      <c r="BE42" t="s">
        <v>10723</v>
      </c>
      <c r="BF42" t="s">
        <v>10724</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BE21"/>
  <sheetViews>
    <sheetView workbookViewId="0"/>
  </sheetViews>
  <sheetFormatPr defaultColWidth="11.42578125" defaultRowHeight="15" x14ac:dyDescent="0.25"/>
  <sheetData>
    <row r="2" spans="2:57" x14ac:dyDescent="0.25">
      <c r="B2" t="s">
        <v>1</v>
      </c>
      <c r="C2" t="s">
        <v>42</v>
      </c>
    </row>
    <row r="3" spans="2:57" x14ac:dyDescent="0.25">
      <c r="B3" t="s">
        <v>2</v>
      </c>
      <c r="C3" t="s">
        <v>43</v>
      </c>
    </row>
    <row r="4" spans="2:57" x14ac:dyDescent="0.25">
      <c r="B4" t="s">
        <v>3</v>
      </c>
      <c r="C4" t="s">
        <v>29</v>
      </c>
    </row>
    <row r="5" spans="2:57" x14ac:dyDescent="0.25">
      <c r="B5" s="4" t="str">
        <f>HYPERLINK("[NZAu_Publiclaunch_20231116.xlsx]'TOC'!A1","(Click to return to TOC)")</f>
        <v>(Click to return to TOC)</v>
      </c>
    </row>
    <row r="7" spans="2:57" x14ac:dyDescent="0.25">
      <c r="D7" t="s">
        <v>152</v>
      </c>
      <c r="E7" t="s">
        <v>152</v>
      </c>
      <c r="F7" t="s">
        <v>152</v>
      </c>
      <c r="G7" t="s">
        <v>152</v>
      </c>
      <c r="H7" t="s">
        <v>152</v>
      </c>
      <c r="I7" t="s">
        <v>152</v>
      </c>
      <c r="J7" t="s">
        <v>152</v>
      </c>
      <c r="K7" t="s">
        <v>152</v>
      </c>
      <c r="L7" t="s">
        <v>152</v>
      </c>
      <c r="M7" t="s">
        <v>153</v>
      </c>
      <c r="N7" t="s">
        <v>153</v>
      </c>
      <c r="O7" t="s">
        <v>153</v>
      </c>
      <c r="P7" t="s">
        <v>153</v>
      </c>
      <c r="Q7" t="s">
        <v>153</v>
      </c>
      <c r="R7" t="s">
        <v>153</v>
      </c>
      <c r="S7" t="s">
        <v>153</v>
      </c>
      <c r="T7" t="s">
        <v>153</v>
      </c>
      <c r="U7" t="s">
        <v>153</v>
      </c>
      <c r="V7" t="s">
        <v>154</v>
      </c>
      <c r="W7" t="s">
        <v>154</v>
      </c>
      <c r="X7" t="s">
        <v>154</v>
      </c>
      <c r="Y7" t="s">
        <v>154</v>
      </c>
      <c r="Z7" t="s">
        <v>154</v>
      </c>
      <c r="AA7" t="s">
        <v>154</v>
      </c>
      <c r="AB7" t="s">
        <v>154</v>
      </c>
      <c r="AC7" t="s">
        <v>154</v>
      </c>
      <c r="AD7" t="s">
        <v>154</v>
      </c>
      <c r="AE7" t="s">
        <v>155</v>
      </c>
      <c r="AF7" t="s">
        <v>155</v>
      </c>
      <c r="AG7" t="s">
        <v>155</v>
      </c>
      <c r="AH7" t="s">
        <v>155</v>
      </c>
      <c r="AI7" t="s">
        <v>155</v>
      </c>
      <c r="AJ7" t="s">
        <v>155</v>
      </c>
      <c r="AK7" t="s">
        <v>155</v>
      </c>
      <c r="AL7" t="s">
        <v>155</v>
      </c>
      <c r="AM7" t="s">
        <v>155</v>
      </c>
      <c r="AN7" t="s">
        <v>156</v>
      </c>
      <c r="AO7" t="s">
        <v>156</v>
      </c>
      <c r="AP7" t="s">
        <v>156</v>
      </c>
      <c r="AQ7" t="s">
        <v>156</v>
      </c>
      <c r="AR7" t="s">
        <v>156</v>
      </c>
      <c r="AS7" t="s">
        <v>156</v>
      </c>
      <c r="AT7" t="s">
        <v>156</v>
      </c>
      <c r="AU7" t="s">
        <v>156</v>
      </c>
      <c r="AV7" t="s">
        <v>156</v>
      </c>
      <c r="AW7" t="s">
        <v>157</v>
      </c>
      <c r="AX7" t="s">
        <v>157</v>
      </c>
      <c r="AY7" t="s">
        <v>157</v>
      </c>
      <c r="AZ7" t="s">
        <v>157</v>
      </c>
      <c r="BA7" t="s">
        <v>157</v>
      </c>
      <c r="BB7" t="s">
        <v>157</v>
      </c>
      <c r="BC7" t="s">
        <v>157</v>
      </c>
      <c r="BD7" t="s">
        <v>157</v>
      </c>
      <c r="BE7" t="s">
        <v>157</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9619</v>
      </c>
      <c r="C9" t="s">
        <v>790</v>
      </c>
      <c r="D9" t="s">
        <v>568</v>
      </c>
      <c r="E9" t="s">
        <v>568</v>
      </c>
      <c r="F9" t="s">
        <v>568</v>
      </c>
      <c r="G9" t="s">
        <v>568</v>
      </c>
      <c r="H9" t="s">
        <v>2080</v>
      </c>
      <c r="I9" t="s">
        <v>2158</v>
      </c>
      <c r="J9" t="s">
        <v>10725</v>
      </c>
      <c r="K9" t="s">
        <v>10533</v>
      </c>
      <c r="L9" t="s">
        <v>10552</v>
      </c>
      <c r="M9" t="s">
        <v>568</v>
      </c>
      <c r="N9" t="s">
        <v>568</v>
      </c>
      <c r="O9" t="s">
        <v>568</v>
      </c>
      <c r="P9" t="s">
        <v>2078</v>
      </c>
      <c r="Q9" t="s">
        <v>10032</v>
      </c>
      <c r="R9" t="s">
        <v>10032</v>
      </c>
      <c r="S9" t="s">
        <v>10032</v>
      </c>
      <c r="T9" t="s">
        <v>10032</v>
      </c>
      <c r="U9" t="s">
        <v>10033</v>
      </c>
      <c r="V9" t="s">
        <v>568</v>
      </c>
      <c r="W9" t="s">
        <v>568</v>
      </c>
      <c r="X9" t="s">
        <v>568</v>
      </c>
      <c r="Y9" t="s">
        <v>9955</v>
      </c>
      <c r="Z9" t="s">
        <v>2158</v>
      </c>
      <c r="AA9" t="s">
        <v>2160</v>
      </c>
      <c r="AB9" t="s">
        <v>10726</v>
      </c>
      <c r="AC9" t="s">
        <v>10499</v>
      </c>
      <c r="AD9" t="s">
        <v>10499</v>
      </c>
      <c r="AE9" t="s">
        <v>568</v>
      </c>
      <c r="AF9" t="s">
        <v>568</v>
      </c>
      <c r="AG9" t="s">
        <v>568</v>
      </c>
      <c r="AH9" t="s">
        <v>568</v>
      </c>
      <c r="AI9" t="s">
        <v>2135</v>
      </c>
      <c r="AJ9" t="s">
        <v>10727</v>
      </c>
      <c r="AK9" t="s">
        <v>10728</v>
      </c>
      <c r="AL9" t="s">
        <v>10729</v>
      </c>
      <c r="AM9" t="s">
        <v>10730</v>
      </c>
      <c r="AN9" t="s">
        <v>568</v>
      </c>
      <c r="AO9" t="s">
        <v>568</v>
      </c>
      <c r="AP9" t="s">
        <v>2079</v>
      </c>
      <c r="AQ9" t="s">
        <v>2163</v>
      </c>
      <c r="AR9" t="s">
        <v>9792</v>
      </c>
      <c r="AS9" t="s">
        <v>9792</v>
      </c>
      <c r="AT9" t="s">
        <v>9792</v>
      </c>
      <c r="AU9" t="s">
        <v>9792</v>
      </c>
      <c r="AV9" t="s">
        <v>2108</v>
      </c>
      <c r="AW9" t="s">
        <v>568</v>
      </c>
      <c r="AX9" t="s">
        <v>568</v>
      </c>
      <c r="AY9" t="s">
        <v>2080</v>
      </c>
      <c r="AZ9" t="s">
        <v>2082</v>
      </c>
      <c r="BA9" t="s">
        <v>2106</v>
      </c>
      <c r="BB9" t="s">
        <v>2106</v>
      </c>
      <c r="BC9" t="s">
        <v>2106</v>
      </c>
      <c r="BD9" t="s">
        <v>2106</v>
      </c>
      <c r="BE9" t="s">
        <v>2078</v>
      </c>
    </row>
    <row r="10" spans="2:57" x14ac:dyDescent="0.25">
      <c r="B10" t="s">
        <v>9619</v>
      </c>
      <c r="C10" t="s">
        <v>833</v>
      </c>
      <c r="D10" t="s">
        <v>10065</v>
      </c>
      <c r="E10" t="s">
        <v>10496</v>
      </c>
      <c r="F10" t="s">
        <v>10731</v>
      </c>
      <c r="G10" t="s">
        <v>10632</v>
      </c>
      <c r="H10" t="s">
        <v>10214</v>
      </c>
      <c r="I10" t="s">
        <v>2137</v>
      </c>
      <c r="J10" t="s">
        <v>2137</v>
      </c>
      <c r="K10" t="s">
        <v>2125</v>
      </c>
      <c r="L10" t="s">
        <v>568</v>
      </c>
      <c r="M10" t="s">
        <v>10065</v>
      </c>
      <c r="N10" t="s">
        <v>10066</v>
      </c>
      <c r="O10" t="s">
        <v>9964</v>
      </c>
      <c r="P10" t="s">
        <v>10067</v>
      </c>
      <c r="Q10" t="s">
        <v>10068</v>
      </c>
      <c r="R10" t="s">
        <v>9957</v>
      </c>
      <c r="S10" t="s">
        <v>9957</v>
      </c>
      <c r="T10" t="s">
        <v>2149</v>
      </c>
      <c r="U10" t="s">
        <v>2154</v>
      </c>
      <c r="V10" t="s">
        <v>10065</v>
      </c>
      <c r="W10" t="s">
        <v>10107</v>
      </c>
      <c r="X10" t="s">
        <v>10732</v>
      </c>
      <c r="Y10" t="s">
        <v>10733</v>
      </c>
      <c r="Z10" t="s">
        <v>10583</v>
      </c>
      <c r="AA10" t="s">
        <v>2086</v>
      </c>
      <c r="AB10" t="s">
        <v>2086</v>
      </c>
      <c r="AC10" t="s">
        <v>10211</v>
      </c>
      <c r="AD10" t="s">
        <v>2135</v>
      </c>
      <c r="AE10" t="s">
        <v>10065</v>
      </c>
      <c r="AF10" t="s">
        <v>10579</v>
      </c>
      <c r="AG10" t="s">
        <v>2090</v>
      </c>
      <c r="AH10" t="s">
        <v>9890</v>
      </c>
      <c r="AI10" t="s">
        <v>10734</v>
      </c>
      <c r="AJ10" t="s">
        <v>9911</v>
      </c>
      <c r="AK10" t="s">
        <v>9911</v>
      </c>
      <c r="AL10" t="s">
        <v>10511</v>
      </c>
      <c r="AM10" t="s">
        <v>9993</v>
      </c>
      <c r="AN10" t="s">
        <v>10065</v>
      </c>
      <c r="AO10" t="s">
        <v>10466</v>
      </c>
      <c r="AP10" t="s">
        <v>10011</v>
      </c>
      <c r="AQ10" t="s">
        <v>10022</v>
      </c>
      <c r="AR10" t="s">
        <v>10735</v>
      </c>
      <c r="AS10" t="s">
        <v>10484</v>
      </c>
      <c r="AT10" t="s">
        <v>10484</v>
      </c>
      <c r="AU10" t="s">
        <v>9811</v>
      </c>
      <c r="AV10" t="s">
        <v>10043</v>
      </c>
      <c r="AW10" t="s">
        <v>10065</v>
      </c>
      <c r="AX10" t="s">
        <v>9910</v>
      </c>
      <c r="AY10" t="s">
        <v>10736</v>
      </c>
      <c r="AZ10" t="s">
        <v>10186</v>
      </c>
      <c r="BA10" t="s">
        <v>10737</v>
      </c>
      <c r="BB10" t="s">
        <v>10738</v>
      </c>
      <c r="BC10" t="s">
        <v>10738</v>
      </c>
      <c r="BD10" t="s">
        <v>10181</v>
      </c>
      <c r="BE10" t="s">
        <v>10725</v>
      </c>
    </row>
    <row r="11" spans="2:57" x14ac:dyDescent="0.25">
      <c r="B11" t="s">
        <v>9619</v>
      </c>
      <c r="C11" t="s">
        <v>680</v>
      </c>
      <c r="D11" t="s">
        <v>10100</v>
      </c>
      <c r="E11" t="s">
        <v>10101</v>
      </c>
      <c r="F11" t="s">
        <v>10102</v>
      </c>
      <c r="G11" t="s">
        <v>10739</v>
      </c>
      <c r="H11" t="s">
        <v>10009</v>
      </c>
      <c r="I11" t="s">
        <v>10104</v>
      </c>
      <c r="J11" t="s">
        <v>10105</v>
      </c>
      <c r="K11" t="s">
        <v>10106</v>
      </c>
      <c r="L11" t="s">
        <v>10044</v>
      </c>
      <c r="M11" t="s">
        <v>10100</v>
      </c>
      <c r="N11" t="s">
        <v>10101</v>
      </c>
      <c r="O11" t="s">
        <v>10102</v>
      </c>
      <c r="P11" t="s">
        <v>10103</v>
      </c>
      <c r="Q11" t="s">
        <v>10009</v>
      </c>
      <c r="R11" t="s">
        <v>10104</v>
      </c>
      <c r="S11" t="s">
        <v>10105</v>
      </c>
      <c r="T11" t="s">
        <v>10106</v>
      </c>
      <c r="U11" t="s">
        <v>10044</v>
      </c>
      <c r="V11" t="s">
        <v>10100</v>
      </c>
      <c r="W11" t="s">
        <v>10101</v>
      </c>
      <c r="X11" t="s">
        <v>10102</v>
      </c>
      <c r="Y11" t="s">
        <v>10103</v>
      </c>
      <c r="Z11" t="s">
        <v>10009</v>
      </c>
      <c r="AA11" t="s">
        <v>10104</v>
      </c>
      <c r="AB11" t="s">
        <v>10105</v>
      </c>
      <c r="AC11" t="s">
        <v>10106</v>
      </c>
      <c r="AD11" t="s">
        <v>10044</v>
      </c>
      <c r="AE11" t="s">
        <v>10100</v>
      </c>
      <c r="AF11" t="s">
        <v>10101</v>
      </c>
      <c r="AG11" t="s">
        <v>10102</v>
      </c>
      <c r="AH11" t="s">
        <v>10103</v>
      </c>
      <c r="AI11" t="s">
        <v>10009</v>
      </c>
      <c r="AJ11" t="s">
        <v>10104</v>
      </c>
      <c r="AK11" t="s">
        <v>10105</v>
      </c>
      <c r="AL11" t="s">
        <v>10106</v>
      </c>
      <c r="AM11" t="s">
        <v>10044</v>
      </c>
      <c r="AN11" t="s">
        <v>10100</v>
      </c>
      <c r="AO11" t="s">
        <v>10101</v>
      </c>
      <c r="AP11" t="s">
        <v>10102</v>
      </c>
      <c r="AQ11" t="s">
        <v>10739</v>
      </c>
      <c r="AR11" t="s">
        <v>10009</v>
      </c>
      <c r="AS11" t="s">
        <v>10104</v>
      </c>
      <c r="AT11" t="s">
        <v>10105</v>
      </c>
      <c r="AU11" t="s">
        <v>10106</v>
      </c>
      <c r="AV11" t="s">
        <v>10044</v>
      </c>
      <c r="AW11" t="s">
        <v>10100</v>
      </c>
      <c r="AX11" t="s">
        <v>10101</v>
      </c>
      <c r="AY11" t="s">
        <v>10102</v>
      </c>
      <c r="AZ11" t="s">
        <v>10103</v>
      </c>
      <c r="BA11" t="s">
        <v>10009</v>
      </c>
      <c r="BB11" t="s">
        <v>10104</v>
      </c>
      <c r="BC11" t="s">
        <v>10105</v>
      </c>
      <c r="BD11" t="s">
        <v>10106</v>
      </c>
      <c r="BE11" t="s">
        <v>10044</v>
      </c>
    </row>
    <row r="12" spans="2:57" x14ac:dyDescent="0.25">
      <c r="B12" t="s">
        <v>9619</v>
      </c>
      <c r="C12" t="s">
        <v>735</v>
      </c>
      <c r="D12" t="s">
        <v>2073</v>
      </c>
      <c r="E12" t="s">
        <v>9978</v>
      </c>
      <c r="F12" t="s">
        <v>9978</v>
      </c>
      <c r="G12" t="s">
        <v>2134</v>
      </c>
      <c r="H12" t="s">
        <v>10523</v>
      </c>
      <c r="I12" t="s">
        <v>2074</v>
      </c>
      <c r="J12" t="s">
        <v>2073</v>
      </c>
      <c r="K12" t="s">
        <v>2072</v>
      </c>
      <c r="L12" t="s">
        <v>2072</v>
      </c>
      <c r="M12" t="s">
        <v>2073</v>
      </c>
      <c r="N12" t="s">
        <v>9978</v>
      </c>
      <c r="O12" t="s">
        <v>9934</v>
      </c>
      <c r="P12" t="s">
        <v>2135</v>
      </c>
      <c r="Q12" t="s">
        <v>10145</v>
      </c>
      <c r="R12" t="s">
        <v>10146</v>
      </c>
      <c r="S12" t="s">
        <v>10147</v>
      </c>
      <c r="T12" t="s">
        <v>10148</v>
      </c>
      <c r="U12" t="s">
        <v>10149</v>
      </c>
      <c r="V12" t="s">
        <v>2073</v>
      </c>
      <c r="W12" t="s">
        <v>2134</v>
      </c>
      <c r="X12" t="s">
        <v>2134</v>
      </c>
      <c r="Y12" t="s">
        <v>2134</v>
      </c>
      <c r="Z12" t="s">
        <v>10549</v>
      </c>
      <c r="AA12" t="s">
        <v>10740</v>
      </c>
      <c r="AB12" t="s">
        <v>10741</v>
      </c>
      <c r="AC12" t="s">
        <v>10742</v>
      </c>
      <c r="AD12" t="s">
        <v>10700</v>
      </c>
      <c r="AE12" t="s">
        <v>2073</v>
      </c>
      <c r="AF12" t="s">
        <v>9978</v>
      </c>
      <c r="AG12" t="s">
        <v>2134</v>
      </c>
      <c r="AH12" t="s">
        <v>2134</v>
      </c>
      <c r="AI12" t="s">
        <v>2114</v>
      </c>
      <c r="AJ12" t="s">
        <v>10743</v>
      </c>
      <c r="AK12" t="s">
        <v>10744</v>
      </c>
      <c r="AL12" t="s">
        <v>10745</v>
      </c>
      <c r="AM12" t="s">
        <v>10745</v>
      </c>
      <c r="AN12" t="s">
        <v>2073</v>
      </c>
      <c r="AO12" t="s">
        <v>2134</v>
      </c>
      <c r="AP12" t="s">
        <v>2154</v>
      </c>
      <c r="AQ12" t="s">
        <v>2103</v>
      </c>
      <c r="AR12" t="s">
        <v>10746</v>
      </c>
      <c r="AS12" t="s">
        <v>10747</v>
      </c>
      <c r="AT12" t="s">
        <v>10748</v>
      </c>
      <c r="AU12" t="s">
        <v>10749</v>
      </c>
      <c r="AV12" t="s">
        <v>10750</v>
      </c>
      <c r="AW12" t="s">
        <v>2073</v>
      </c>
      <c r="AX12" t="s">
        <v>2134</v>
      </c>
      <c r="AY12" t="s">
        <v>10493</v>
      </c>
      <c r="AZ12" t="s">
        <v>10493</v>
      </c>
      <c r="BA12" t="s">
        <v>10751</v>
      </c>
      <c r="BB12" t="s">
        <v>10752</v>
      </c>
      <c r="BC12" t="s">
        <v>10700</v>
      </c>
      <c r="BD12" t="s">
        <v>10753</v>
      </c>
      <c r="BE12" t="s">
        <v>10754</v>
      </c>
    </row>
    <row r="13" spans="2:57" x14ac:dyDescent="0.25">
      <c r="B13" t="s">
        <v>9908</v>
      </c>
      <c r="C13" t="s">
        <v>9909</v>
      </c>
      <c r="D13" t="s">
        <v>2080</v>
      </c>
      <c r="E13" t="s">
        <v>2080</v>
      </c>
      <c r="F13" t="s">
        <v>2080</v>
      </c>
      <c r="G13" t="s">
        <v>9955</v>
      </c>
      <c r="H13" t="s">
        <v>9960</v>
      </c>
      <c r="I13" t="s">
        <v>10144</v>
      </c>
      <c r="J13" t="s">
        <v>10449</v>
      </c>
      <c r="K13" t="s">
        <v>10755</v>
      </c>
      <c r="L13" t="s">
        <v>10196</v>
      </c>
      <c r="M13" t="s">
        <v>2081</v>
      </c>
      <c r="N13" t="s">
        <v>2173</v>
      </c>
      <c r="O13" t="s">
        <v>2173</v>
      </c>
      <c r="P13" t="s">
        <v>9801</v>
      </c>
      <c r="Q13" t="s">
        <v>10177</v>
      </c>
      <c r="R13" t="s">
        <v>10178</v>
      </c>
      <c r="S13" t="s">
        <v>10014</v>
      </c>
      <c r="T13" t="s">
        <v>10136</v>
      </c>
      <c r="U13" t="s">
        <v>10115</v>
      </c>
      <c r="V13" t="s">
        <v>2080</v>
      </c>
      <c r="W13" t="s">
        <v>2154</v>
      </c>
      <c r="X13" t="s">
        <v>2154</v>
      </c>
      <c r="Y13" t="s">
        <v>10566</v>
      </c>
      <c r="Z13" t="s">
        <v>10652</v>
      </c>
      <c r="AA13" t="s">
        <v>10460</v>
      </c>
      <c r="AB13" t="s">
        <v>10022</v>
      </c>
      <c r="AC13" t="s">
        <v>10756</v>
      </c>
      <c r="AD13" t="s">
        <v>10186</v>
      </c>
      <c r="AE13" t="s">
        <v>9955</v>
      </c>
      <c r="AF13" t="s">
        <v>10032</v>
      </c>
      <c r="AG13" t="s">
        <v>10032</v>
      </c>
      <c r="AH13" t="s">
        <v>10480</v>
      </c>
      <c r="AI13" t="s">
        <v>10757</v>
      </c>
      <c r="AJ13" t="s">
        <v>10508</v>
      </c>
      <c r="AK13" t="s">
        <v>10539</v>
      </c>
      <c r="AL13" t="s">
        <v>10727</v>
      </c>
      <c r="AM13" t="s">
        <v>10525</v>
      </c>
      <c r="AN13" t="s">
        <v>2099</v>
      </c>
      <c r="AO13" t="s">
        <v>10591</v>
      </c>
      <c r="AP13" t="s">
        <v>10591</v>
      </c>
      <c r="AQ13" t="s">
        <v>2128</v>
      </c>
      <c r="AR13" t="s">
        <v>9994</v>
      </c>
      <c r="AS13" t="s">
        <v>10758</v>
      </c>
      <c r="AT13" t="s">
        <v>10759</v>
      </c>
      <c r="AU13" t="s">
        <v>2096</v>
      </c>
      <c r="AV13" t="s">
        <v>10760</v>
      </c>
      <c r="AW13" t="s">
        <v>2099</v>
      </c>
      <c r="AX13" t="s">
        <v>2171</v>
      </c>
      <c r="AY13" t="s">
        <v>2171</v>
      </c>
      <c r="AZ13" t="s">
        <v>10041</v>
      </c>
      <c r="BA13" t="s">
        <v>9938</v>
      </c>
      <c r="BB13" t="s">
        <v>10057</v>
      </c>
      <c r="BC13" t="s">
        <v>10012</v>
      </c>
      <c r="BD13" t="s">
        <v>10606</v>
      </c>
      <c r="BE13" t="s">
        <v>10602</v>
      </c>
    </row>
    <row r="14" spans="2:57" x14ac:dyDescent="0.25">
      <c r="B14" t="s">
        <v>9908</v>
      </c>
      <c r="C14" t="s">
        <v>9953</v>
      </c>
      <c r="D14" t="s">
        <v>10182</v>
      </c>
      <c r="E14" t="s">
        <v>9843</v>
      </c>
      <c r="F14" t="s">
        <v>9891</v>
      </c>
      <c r="G14" t="s">
        <v>2150</v>
      </c>
      <c r="H14" t="s">
        <v>2150</v>
      </c>
      <c r="I14" t="s">
        <v>9955</v>
      </c>
      <c r="J14" t="s">
        <v>2079</v>
      </c>
      <c r="K14" t="s">
        <v>2080</v>
      </c>
      <c r="L14" t="s">
        <v>568</v>
      </c>
      <c r="M14" t="s">
        <v>10182</v>
      </c>
      <c r="N14" t="s">
        <v>9843</v>
      </c>
      <c r="O14" t="s">
        <v>9891</v>
      </c>
      <c r="P14" t="s">
        <v>10099</v>
      </c>
      <c r="Q14" t="s">
        <v>10099</v>
      </c>
      <c r="R14" t="s">
        <v>9955</v>
      </c>
      <c r="S14" t="s">
        <v>2080</v>
      </c>
      <c r="T14" t="s">
        <v>2080</v>
      </c>
      <c r="U14" t="s">
        <v>568</v>
      </c>
      <c r="V14" t="s">
        <v>10182</v>
      </c>
      <c r="W14" t="s">
        <v>9843</v>
      </c>
      <c r="X14" t="s">
        <v>9891</v>
      </c>
      <c r="Y14" t="s">
        <v>10099</v>
      </c>
      <c r="Z14" t="s">
        <v>10099</v>
      </c>
      <c r="AA14" t="s">
        <v>9955</v>
      </c>
      <c r="AB14" t="s">
        <v>2080</v>
      </c>
      <c r="AC14" t="s">
        <v>2080</v>
      </c>
      <c r="AD14" t="s">
        <v>568</v>
      </c>
      <c r="AE14" t="s">
        <v>10182</v>
      </c>
      <c r="AF14" t="s">
        <v>9843</v>
      </c>
      <c r="AG14" t="s">
        <v>9891</v>
      </c>
      <c r="AH14" t="s">
        <v>10099</v>
      </c>
      <c r="AI14" t="s">
        <v>10099</v>
      </c>
      <c r="AJ14" t="s">
        <v>9955</v>
      </c>
      <c r="AK14" t="s">
        <v>2106</v>
      </c>
      <c r="AL14" t="s">
        <v>2079</v>
      </c>
      <c r="AM14" t="s">
        <v>568</v>
      </c>
      <c r="AN14" t="s">
        <v>10182</v>
      </c>
      <c r="AO14" t="s">
        <v>9864</v>
      </c>
      <c r="AP14" t="s">
        <v>9843</v>
      </c>
      <c r="AQ14" t="s">
        <v>10099</v>
      </c>
      <c r="AR14" t="s">
        <v>10099</v>
      </c>
      <c r="AS14" t="s">
        <v>9955</v>
      </c>
      <c r="AT14" t="s">
        <v>2117</v>
      </c>
      <c r="AU14" t="s">
        <v>2106</v>
      </c>
      <c r="AV14" t="s">
        <v>2080</v>
      </c>
      <c r="AW14" t="s">
        <v>10182</v>
      </c>
      <c r="AX14" t="s">
        <v>9864</v>
      </c>
      <c r="AY14" t="s">
        <v>9891</v>
      </c>
      <c r="AZ14" t="s">
        <v>10099</v>
      </c>
      <c r="BA14" t="s">
        <v>10099</v>
      </c>
      <c r="BB14" t="s">
        <v>9955</v>
      </c>
      <c r="BC14" t="s">
        <v>2151</v>
      </c>
      <c r="BD14" t="s">
        <v>2106</v>
      </c>
      <c r="BE14" t="s">
        <v>568</v>
      </c>
    </row>
    <row r="15" spans="2:57" x14ac:dyDescent="0.25">
      <c r="B15" t="s">
        <v>9908</v>
      </c>
      <c r="C15" t="s">
        <v>9758</v>
      </c>
      <c r="D15" t="s">
        <v>10023</v>
      </c>
      <c r="E15" t="s">
        <v>10761</v>
      </c>
      <c r="F15" t="s">
        <v>10214</v>
      </c>
      <c r="G15" t="s">
        <v>2172</v>
      </c>
      <c r="H15" t="s">
        <v>2154</v>
      </c>
      <c r="I15" t="s">
        <v>10010</v>
      </c>
      <c r="J15" t="s">
        <v>10762</v>
      </c>
      <c r="K15" t="s">
        <v>10763</v>
      </c>
      <c r="L15" t="s">
        <v>10225</v>
      </c>
      <c r="M15" t="s">
        <v>10023</v>
      </c>
      <c r="N15" t="s">
        <v>2087</v>
      </c>
      <c r="O15" t="s">
        <v>2172</v>
      </c>
      <c r="P15" t="s">
        <v>10032</v>
      </c>
      <c r="Q15" t="s">
        <v>10010</v>
      </c>
      <c r="R15" t="s">
        <v>2084</v>
      </c>
      <c r="S15" t="s">
        <v>9865</v>
      </c>
      <c r="T15" t="s">
        <v>10034</v>
      </c>
      <c r="U15" t="s">
        <v>10034</v>
      </c>
      <c r="V15" t="s">
        <v>10023</v>
      </c>
      <c r="W15" t="s">
        <v>2087</v>
      </c>
      <c r="X15" t="s">
        <v>2172</v>
      </c>
      <c r="Y15" t="s">
        <v>2075</v>
      </c>
      <c r="Z15" t="s">
        <v>10609</v>
      </c>
      <c r="AA15" t="s">
        <v>10609</v>
      </c>
      <c r="AB15" t="s">
        <v>10030</v>
      </c>
      <c r="AC15" t="s">
        <v>10033</v>
      </c>
      <c r="AD15" t="s">
        <v>10033</v>
      </c>
      <c r="AE15" t="s">
        <v>10023</v>
      </c>
      <c r="AF15" t="s">
        <v>2087</v>
      </c>
      <c r="AG15" t="s">
        <v>2172</v>
      </c>
      <c r="AH15" t="s">
        <v>10608</v>
      </c>
      <c r="AI15" t="s">
        <v>10569</v>
      </c>
      <c r="AJ15" t="s">
        <v>10569</v>
      </c>
      <c r="AK15" t="s">
        <v>10764</v>
      </c>
      <c r="AL15" t="s">
        <v>2178</v>
      </c>
      <c r="AM15" t="s">
        <v>10570</v>
      </c>
      <c r="AN15" t="s">
        <v>10023</v>
      </c>
      <c r="AO15" t="s">
        <v>2087</v>
      </c>
      <c r="AP15" t="s">
        <v>2172</v>
      </c>
      <c r="AQ15" t="s">
        <v>9977</v>
      </c>
      <c r="AR15" t="s">
        <v>9817</v>
      </c>
      <c r="AS15" t="s">
        <v>10010</v>
      </c>
      <c r="AT15" t="s">
        <v>10726</v>
      </c>
      <c r="AU15" t="s">
        <v>9620</v>
      </c>
      <c r="AV15" t="s">
        <v>2103</v>
      </c>
      <c r="AW15" t="s">
        <v>10023</v>
      </c>
      <c r="AX15" t="s">
        <v>2087</v>
      </c>
      <c r="AY15" t="s">
        <v>2172</v>
      </c>
      <c r="AZ15" t="s">
        <v>10765</v>
      </c>
      <c r="BA15" t="s">
        <v>10651</v>
      </c>
      <c r="BB15" t="s">
        <v>10144</v>
      </c>
      <c r="BC15" t="s">
        <v>10766</v>
      </c>
      <c r="BD15" t="s">
        <v>10524</v>
      </c>
      <c r="BE15" t="s">
        <v>10524</v>
      </c>
    </row>
    <row r="16" spans="2:57" x14ac:dyDescent="0.25">
      <c r="B16" t="s">
        <v>9908</v>
      </c>
      <c r="C16" t="s">
        <v>9764</v>
      </c>
      <c r="D16" t="s">
        <v>568</v>
      </c>
      <c r="E16" t="s">
        <v>568</v>
      </c>
      <c r="F16" t="s">
        <v>568</v>
      </c>
      <c r="G16" t="s">
        <v>568</v>
      </c>
      <c r="H16" t="s">
        <v>568</v>
      </c>
      <c r="I16" t="s">
        <v>568</v>
      </c>
      <c r="J16" t="s">
        <v>568</v>
      </c>
      <c r="K16" t="s">
        <v>568</v>
      </c>
      <c r="L16" t="s">
        <v>568</v>
      </c>
      <c r="M16" t="s">
        <v>568</v>
      </c>
      <c r="N16" t="s">
        <v>568</v>
      </c>
      <c r="O16" t="s">
        <v>568</v>
      </c>
      <c r="P16" t="s">
        <v>568</v>
      </c>
      <c r="Q16" t="s">
        <v>568</v>
      </c>
      <c r="R16" t="s">
        <v>568</v>
      </c>
      <c r="S16" t="s">
        <v>568</v>
      </c>
      <c r="T16" t="s">
        <v>568</v>
      </c>
      <c r="U16" t="s">
        <v>568</v>
      </c>
      <c r="V16" t="s">
        <v>568</v>
      </c>
      <c r="W16" t="s">
        <v>568</v>
      </c>
      <c r="X16" t="s">
        <v>568</v>
      </c>
      <c r="Y16" t="s">
        <v>568</v>
      </c>
      <c r="Z16" t="s">
        <v>568</v>
      </c>
      <c r="AA16" t="s">
        <v>568</v>
      </c>
      <c r="AB16" t="s">
        <v>568</v>
      </c>
      <c r="AC16" t="s">
        <v>568</v>
      </c>
      <c r="AD16" t="s">
        <v>568</v>
      </c>
      <c r="AE16" t="s">
        <v>568</v>
      </c>
      <c r="AF16" t="s">
        <v>568</v>
      </c>
      <c r="AG16" t="s">
        <v>2080</v>
      </c>
      <c r="AH16" t="s">
        <v>2079</v>
      </c>
      <c r="AI16" t="s">
        <v>2079</v>
      </c>
      <c r="AJ16" t="s">
        <v>2079</v>
      </c>
      <c r="AK16" t="s">
        <v>2079</v>
      </c>
      <c r="AL16" t="s">
        <v>2079</v>
      </c>
      <c r="AM16" t="s">
        <v>2079</v>
      </c>
      <c r="AN16" t="s">
        <v>568</v>
      </c>
      <c r="AO16" t="s">
        <v>568</v>
      </c>
      <c r="AP16" t="s">
        <v>568</v>
      </c>
      <c r="AQ16" t="s">
        <v>568</v>
      </c>
      <c r="AR16" t="s">
        <v>568</v>
      </c>
      <c r="AS16" t="s">
        <v>568</v>
      </c>
      <c r="AT16" t="s">
        <v>568</v>
      </c>
      <c r="AU16" t="s">
        <v>568</v>
      </c>
      <c r="AV16" t="s">
        <v>568</v>
      </c>
      <c r="AW16" t="s">
        <v>568</v>
      </c>
      <c r="AX16" t="s">
        <v>568</v>
      </c>
      <c r="AY16" t="s">
        <v>568</v>
      </c>
      <c r="AZ16" t="s">
        <v>568</v>
      </c>
      <c r="BA16" t="s">
        <v>568</v>
      </c>
      <c r="BB16" t="s">
        <v>568</v>
      </c>
      <c r="BC16" t="s">
        <v>568</v>
      </c>
      <c r="BD16" t="s">
        <v>568</v>
      </c>
      <c r="BE16" t="s">
        <v>568</v>
      </c>
    </row>
    <row r="17" spans="2:57" x14ac:dyDescent="0.25">
      <c r="B17" t="s">
        <v>9908</v>
      </c>
      <c r="C17" t="s">
        <v>9766</v>
      </c>
      <c r="D17" t="s">
        <v>2092</v>
      </c>
      <c r="E17" t="s">
        <v>2137</v>
      </c>
      <c r="F17" t="s">
        <v>2137</v>
      </c>
      <c r="G17" t="s">
        <v>2137</v>
      </c>
      <c r="H17" t="s">
        <v>2099</v>
      </c>
      <c r="I17" t="s">
        <v>2099</v>
      </c>
      <c r="J17" t="s">
        <v>2099</v>
      </c>
      <c r="K17" t="s">
        <v>2099</v>
      </c>
      <c r="L17" t="s">
        <v>2099</v>
      </c>
      <c r="M17" t="s">
        <v>2092</v>
      </c>
      <c r="N17" t="s">
        <v>9966</v>
      </c>
      <c r="O17" t="s">
        <v>9966</v>
      </c>
      <c r="P17" t="s">
        <v>9966</v>
      </c>
      <c r="Q17" t="s">
        <v>2080</v>
      </c>
      <c r="R17" t="s">
        <v>2080</v>
      </c>
      <c r="S17" t="s">
        <v>2080</v>
      </c>
      <c r="T17" t="s">
        <v>2080</v>
      </c>
      <c r="U17" t="s">
        <v>2080</v>
      </c>
      <c r="V17" t="s">
        <v>2092</v>
      </c>
      <c r="W17" t="s">
        <v>2137</v>
      </c>
      <c r="X17" t="s">
        <v>2137</v>
      </c>
      <c r="Y17" t="s">
        <v>2137</v>
      </c>
      <c r="Z17" t="s">
        <v>568</v>
      </c>
      <c r="AA17" t="s">
        <v>568</v>
      </c>
      <c r="AB17" t="s">
        <v>568</v>
      </c>
      <c r="AC17" t="s">
        <v>568</v>
      </c>
      <c r="AD17" t="s">
        <v>568</v>
      </c>
      <c r="AE17" t="s">
        <v>2092</v>
      </c>
      <c r="AF17" t="s">
        <v>2092</v>
      </c>
      <c r="AG17" t="s">
        <v>2092</v>
      </c>
      <c r="AH17" t="s">
        <v>10524</v>
      </c>
      <c r="AI17" t="s">
        <v>10029</v>
      </c>
      <c r="AJ17" t="s">
        <v>10029</v>
      </c>
      <c r="AK17" t="s">
        <v>10029</v>
      </c>
      <c r="AL17" t="s">
        <v>10029</v>
      </c>
      <c r="AM17" t="s">
        <v>10029</v>
      </c>
      <c r="AN17" t="s">
        <v>2092</v>
      </c>
      <c r="AO17" t="s">
        <v>9966</v>
      </c>
      <c r="AP17" t="s">
        <v>9966</v>
      </c>
      <c r="AQ17" t="s">
        <v>9966</v>
      </c>
      <c r="AR17" t="s">
        <v>2080</v>
      </c>
      <c r="AS17" t="s">
        <v>2079</v>
      </c>
      <c r="AT17" t="s">
        <v>2079</v>
      </c>
      <c r="AU17" t="s">
        <v>2079</v>
      </c>
      <c r="AV17" t="s">
        <v>2082</v>
      </c>
      <c r="AW17" t="s">
        <v>2092</v>
      </c>
      <c r="AX17" t="s">
        <v>9966</v>
      </c>
      <c r="AY17" t="s">
        <v>9966</v>
      </c>
      <c r="AZ17" t="s">
        <v>9792</v>
      </c>
      <c r="BA17" t="s">
        <v>2083</v>
      </c>
      <c r="BB17" t="s">
        <v>2083</v>
      </c>
      <c r="BC17" t="s">
        <v>2083</v>
      </c>
      <c r="BD17" t="s">
        <v>2083</v>
      </c>
      <c r="BE17" t="s">
        <v>2083</v>
      </c>
    </row>
    <row r="18" spans="2:57" x14ac:dyDescent="0.25">
      <c r="B18" t="s">
        <v>9908</v>
      </c>
      <c r="C18" t="s">
        <v>9777</v>
      </c>
      <c r="D18" t="s">
        <v>10219</v>
      </c>
      <c r="E18" t="s">
        <v>10219</v>
      </c>
      <c r="F18" t="s">
        <v>10219</v>
      </c>
      <c r="G18" t="s">
        <v>10219</v>
      </c>
      <c r="H18" t="s">
        <v>10219</v>
      </c>
      <c r="I18" t="s">
        <v>2161</v>
      </c>
      <c r="J18" t="s">
        <v>2161</v>
      </c>
      <c r="K18" t="s">
        <v>2161</v>
      </c>
      <c r="L18" t="s">
        <v>2161</v>
      </c>
      <c r="M18" t="s">
        <v>10219</v>
      </c>
      <c r="N18" t="s">
        <v>10219</v>
      </c>
      <c r="O18" t="s">
        <v>10219</v>
      </c>
      <c r="P18" t="s">
        <v>10219</v>
      </c>
      <c r="Q18" t="s">
        <v>10219</v>
      </c>
      <c r="R18" t="s">
        <v>2161</v>
      </c>
      <c r="S18" t="s">
        <v>2161</v>
      </c>
      <c r="T18" t="s">
        <v>2161</v>
      </c>
      <c r="U18" t="s">
        <v>2161</v>
      </c>
      <c r="V18" t="s">
        <v>10219</v>
      </c>
      <c r="W18" t="s">
        <v>10219</v>
      </c>
      <c r="X18" t="s">
        <v>10219</v>
      </c>
      <c r="Y18" t="s">
        <v>10219</v>
      </c>
      <c r="Z18" t="s">
        <v>10219</v>
      </c>
      <c r="AA18" t="s">
        <v>2161</v>
      </c>
      <c r="AB18" t="s">
        <v>2161</v>
      </c>
      <c r="AC18" t="s">
        <v>2161</v>
      </c>
      <c r="AD18" t="s">
        <v>2161</v>
      </c>
      <c r="AE18" t="s">
        <v>10219</v>
      </c>
      <c r="AF18" t="s">
        <v>10219</v>
      </c>
      <c r="AG18" t="s">
        <v>10219</v>
      </c>
      <c r="AH18" t="s">
        <v>10219</v>
      </c>
      <c r="AI18" t="s">
        <v>10219</v>
      </c>
      <c r="AJ18" t="s">
        <v>2161</v>
      </c>
      <c r="AK18" t="s">
        <v>2161</v>
      </c>
      <c r="AL18" t="s">
        <v>2161</v>
      </c>
      <c r="AM18" t="s">
        <v>2161</v>
      </c>
      <c r="AN18" t="s">
        <v>10219</v>
      </c>
      <c r="AO18" t="s">
        <v>10219</v>
      </c>
      <c r="AP18" t="s">
        <v>10219</v>
      </c>
      <c r="AQ18" t="s">
        <v>10219</v>
      </c>
      <c r="AR18" t="s">
        <v>10219</v>
      </c>
      <c r="AS18" t="s">
        <v>2161</v>
      </c>
      <c r="AT18" t="s">
        <v>2161</v>
      </c>
      <c r="AU18" t="s">
        <v>2161</v>
      </c>
      <c r="AV18" t="s">
        <v>2161</v>
      </c>
      <c r="AW18" t="s">
        <v>10219</v>
      </c>
      <c r="AX18" t="s">
        <v>10219</v>
      </c>
      <c r="AY18" t="s">
        <v>10219</v>
      </c>
      <c r="AZ18" t="s">
        <v>10219</v>
      </c>
      <c r="BA18" t="s">
        <v>10219</v>
      </c>
      <c r="BB18" t="s">
        <v>2161</v>
      </c>
      <c r="BC18" t="s">
        <v>2161</v>
      </c>
      <c r="BD18" t="s">
        <v>2161</v>
      </c>
      <c r="BE18" t="s">
        <v>2161</v>
      </c>
    </row>
    <row r="19" spans="2:57" x14ac:dyDescent="0.25">
      <c r="B19" t="s">
        <v>9908</v>
      </c>
      <c r="C19" t="s">
        <v>9778</v>
      </c>
      <c r="D19" t="s">
        <v>10220</v>
      </c>
      <c r="E19" t="s">
        <v>10033</v>
      </c>
      <c r="F19" t="s">
        <v>568</v>
      </c>
      <c r="G19" t="s">
        <v>568</v>
      </c>
      <c r="H19" t="s">
        <v>568</v>
      </c>
      <c r="I19" t="s">
        <v>568</v>
      </c>
      <c r="J19" t="s">
        <v>568</v>
      </c>
      <c r="K19" t="s">
        <v>568</v>
      </c>
      <c r="L19" t="s">
        <v>568</v>
      </c>
      <c r="M19" t="s">
        <v>10220</v>
      </c>
      <c r="N19" t="s">
        <v>2134</v>
      </c>
      <c r="O19" t="s">
        <v>2082</v>
      </c>
      <c r="P19" t="s">
        <v>568</v>
      </c>
      <c r="Q19" t="s">
        <v>568</v>
      </c>
      <c r="R19" t="s">
        <v>568</v>
      </c>
      <c r="S19" t="s">
        <v>568</v>
      </c>
      <c r="T19" t="s">
        <v>568</v>
      </c>
      <c r="U19" t="s">
        <v>568</v>
      </c>
      <c r="V19" t="s">
        <v>10220</v>
      </c>
      <c r="W19" t="s">
        <v>10767</v>
      </c>
      <c r="X19" t="s">
        <v>2099</v>
      </c>
      <c r="Y19" t="s">
        <v>568</v>
      </c>
      <c r="Z19" t="s">
        <v>568</v>
      </c>
      <c r="AA19" t="s">
        <v>568</v>
      </c>
      <c r="AB19" t="s">
        <v>568</v>
      </c>
      <c r="AC19" t="s">
        <v>568</v>
      </c>
      <c r="AD19" t="s">
        <v>568</v>
      </c>
      <c r="AE19" t="s">
        <v>10220</v>
      </c>
      <c r="AF19" t="s">
        <v>10567</v>
      </c>
      <c r="AG19" t="s">
        <v>2106</v>
      </c>
      <c r="AH19" t="s">
        <v>568</v>
      </c>
      <c r="AI19" t="s">
        <v>568</v>
      </c>
      <c r="AJ19" t="s">
        <v>568</v>
      </c>
      <c r="AK19" t="s">
        <v>568</v>
      </c>
      <c r="AL19" t="s">
        <v>568</v>
      </c>
      <c r="AM19" t="s">
        <v>568</v>
      </c>
      <c r="AN19" t="s">
        <v>10220</v>
      </c>
      <c r="AO19" t="s">
        <v>2107</v>
      </c>
      <c r="AP19" t="s">
        <v>2079</v>
      </c>
      <c r="AQ19" t="s">
        <v>568</v>
      </c>
      <c r="AR19" t="s">
        <v>568</v>
      </c>
      <c r="AS19" t="s">
        <v>568</v>
      </c>
      <c r="AT19" t="s">
        <v>568</v>
      </c>
      <c r="AU19" t="s">
        <v>568</v>
      </c>
      <c r="AV19" t="s">
        <v>568</v>
      </c>
      <c r="AW19" t="s">
        <v>10220</v>
      </c>
      <c r="AX19" t="s">
        <v>2074</v>
      </c>
      <c r="AY19" t="s">
        <v>2162</v>
      </c>
      <c r="AZ19" t="s">
        <v>568</v>
      </c>
      <c r="BA19" t="s">
        <v>568</v>
      </c>
      <c r="BB19" t="s">
        <v>568</v>
      </c>
      <c r="BC19" t="s">
        <v>568</v>
      </c>
      <c r="BD19" t="s">
        <v>568</v>
      </c>
      <c r="BE19" t="s">
        <v>568</v>
      </c>
    </row>
    <row r="20" spans="2:57" x14ac:dyDescent="0.25">
      <c r="B20" t="s">
        <v>9908</v>
      </c>
      <c r="C20" t="s">
        <v>9780</v>
      </c>
      <c r="D20" t="s">
        <v>568</v>
      </c>
      <c r="E20" t="s">
        <v>568</v>
      </c>
      <c r="F20" t="s">
        <v>568</v>
      </c>
      <c r="G20" t="s">
        <v>568</v>
      </c>
      <c r="H20" t="s">
        <v>568</v>
      </c>
      <c r="I20" t="s">
        <v>568</v>
      </c>
      <c r="J20" t="s">
        <v>568</v>
      </c>
      <c r="K20" t="s">
        <v>568</v>
      </c>
      <c r="L20" t="s">
        <v>568</v>
      </c>
      <c r="M20" t="s">
        <v>568</v>
      </c>
      <c r="N20" t="s">
        <v>568</v>
      </c>
      <c r="O20" t="s">
        <v>568</v>
      </c>
      <c r="P20" t="s">
        <v>568</v>
      </c>
      <c r="Q20" t="s">
        <v>568</v>
      </c>
      <c r="R20" t="s">
        <v>568</v>
      </c>
      <c r="S20" t="s">
        <v>568</v>
      </c>
      <c r="T20" t="s">
        <v>568</v>
      </c>
      <c r="U20" t="s">
        <v>568</v>
      </c>
      <c r="V20" t="s">
        <v>568</v>
      </c>
      <c r="W20" t="s">
        <v>568</v>
      </c>
      <c r="X20" t="s">
        <v>568</v>
      </c>
      <c r="Y20" t="s">
        <v>568</v>
      </c>
      <c r="Z20" t="s">
        <v>568</v>
      </c>
      <c r="AA20" t="s">
        <v>568</v>
      </c>
      <c r="AB20" t="s">
        <v>568</v>
      </c>
      <c r="AC20" t="s">
        <v>568</v>
      </c>
      <c r="AD20" t="s">
        <v>568</v>
      </c>
      <c r="AE20" t="s">
        <v>568</v>
      </c>
      <c r="AF20" t="s">
        <v>568</v>
      </c>
      <c r="AG20" t="s">
        <v>568</v>
      </c>
      <c r="AH20" t="s">
        <v>568</v>
      </c>
      <c r="AI20" t="s">
        <v>568</v>
      </c>
      <c r="AJ20" t="s">
        <v>568</v>
      </c>
      <c r="AK20" t="s">
        <v>568</v>
      </c>
      <c r="AL20" t="s">
        <v>568</v>
      </c>
      <c r="AM20" t="s">
        <v>568</v>
      </c>
      <c r="AN20" t="s">
        <v>568</v>
      </c>
      <c r="AO20" t="s">
        <v>568</v>
      </c>
      <c r="AP20" t="s">
        <v>568</v>
      </c>
      <c r="AQ20" t="s">
        <v>568</v>
      </c>
      <c r="AR20" t="s">
        <v>568</v>
      </c>
      <c r="AS20" t="s">
        <v>568</v>
      </c>
      <c r="AT20" t="s">
        <v>568</v>
      </c>
      <c r="AU20" t="s">
        <v>568</v>
      </c>
      <c r="AV20" t="s">
        <v>568</v>
      </c>
      <c r="AW20" t="s">
        <v>568</v>
      </c>
      <c r="AX20" t="s">
        <v>568</v>
      </c>
      <c r="AY20" t="s">
        <v>568</v>
      </c>
      <c r="AZ20" t="s">
        <v>568</v>
      </c>
      <c r="BA20" t="s">
        <v>568</v>
      </c>
      <c r="BB20" t="s">
        <v>568</v>
      </c>
      <c r="BC20" t="s">
        <v>568</v>
      </c>
      <c r="BD20" t="s">
        <v>568</v>
      </c>
      <c r="BE20" t="s">
        <v>568</v>
      </c>
    </row>
    <row r="21" spans="2:57" x14ac:dyDescent="0.25">
      <c r="B21" t="s">
        <v>9908</v>
      </c>
      <c r="C21" t="s">
        <v>388</v>
      </c>
      <c r="D21" t="s">
        <v>568</v>
      </c>
      <c r="E21" t="s">
        <v>568</v>
      </c>
      <c r="F21" t="s">
        <v>568</v>
      </c>
      <c r="G21" t="s">
        <v>568</v>
      </c>
      <c r="H21" t="s">
        <v>568</v>
      </c>
      <c r="I21" t="s">
        <v>568</v>
      </c>
      <c r="J21" t="s">
        <v>568</v>
      </c>
      <c r="K21" t="s">
        <v>568</v>
      </c>
      <c r="L21" t="s">
        <v>568</v>
      </c>
      <c r="M21" t="s">
        <v>568</v>
      </c>
      <c r="N21" t="s">
        <v>568</v>
      </c>
      <c r="O21" t="s">
        <v>568</v>
      </c>
      <c r="P21" t="s">
        <v>568</v>
      </c>
      <c r="Q21" t="s">
        <v>568</v>
      </c>
      <c r="R21" t="s">
        <v>568</v>
      </c>
      <c r="S21" t="s">
        <v>568</v>
      </c>
      <c r="T21" t="s">
        <v>568</v>
      </c>
      <c r="U21" t="s">
        <v>568</v>
      </c>
      <c r="V21" t="s">
        <v>568</v>
      </c>
      <c r="W21" t="s">
        <v>568</v>
      </c>
      <c r="X21" t="s">
        <v>568</v>
      </c>
      <c r="Y21" t="s">
        <v>568</v>
      </c>
      <c r="Z21" t="s">
        <v>568</v>
      </c>
      <c r="AA21" t="s">
        <v>568</v>
      </c>
      <c r="AB21" t="s">
        <v>568</v>
      </c>
      <c r="AC21" t="s">
        <v>568</v>
      </c>
      <c r="AD21" t="s">
        <v>568</v>
      </c>
      <c r="AE21" t="s">
        <v>568</v>
      </c>
      <c r="AF21" t="s">
        <v>568</v>
      </c>
      <c r="AG21" t="s">
        <v>568</v>
      </c>
      <c r="AH21" t="s">
        <v>568</v>
      </c>
      <c r="AI21" t="s">
        <v>568</v>
      </c>
      <c r="AJ21" t="s">
        <v>568</v>
      </c>
      <c r="AK21" t="s">
        <v>568</v>
      </c>
      <c r="AL21" t="s">
        <v>568</v>
      </c>
      <c r="AM21" t="s">
        <v>568</v>
      </c>
      <c r="AN21" t="s">
        <v>568</v>
      </c>
      <c r="AO21" t="s">
        <v>568</v>
      </c>
      <c r="AP21" t="s">
        <v>568</v>
      </c>
      <c r="AQ21" t="s">
        <v>568</v>
      </c>
      <c r="AR21" t="s">
        <v>568</v>
      </c>
      <c r="AS21" t="s">
        <v>568</v>
      </c>
      <c r="AT21" t="s">
        <v>568</v>
      </c>
      <c r="AU21" t="s">
        <v>568</v>
      </c>
      <c r="AV21" t="s">
        <v>568</v>
      </c>
      <c r="AW21" t="s">
        <v>568</v>
      </c>
      <c r="AX21" t="s">
        <v>568</v>
      </c>
      <c r="AY21" t="s">
        <v>568</v>
      </c>
      <c r="AZ21" t="s">
        <v>568</v>
      </c>
      <c r="BA21" t="s">
        <v>568</v>
      </c>
      <c r="BB21" t="s">
        <v>568</v>
      </c>
      <c r="BC21" t="s">
        <v>568</v>
      </c>
      <c r="BD21" t="s">
        <v>568</v>
      </c>
      <c r="BE21" t="s">
        <v>568</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BD11"/>
  <sheetViews>
    <sheetView workbookViewId="0"/>
  </sheetViews>
  <sheetFormatPr defaultColWidth="11.42578125" defaultRowHeight="15" x14ac:dyDescent="0.25"/>
  <sheetData>
    <row r="2" spans="2:56" x14ac:dyDescent="0.25">
      <c r="B2" t="s">
        <v>1</v>
      </c>
      <c r="C2" t="s">
        <v>42</v>
      </c>
    </row>
    <row r="3" spans="2:56" x14ac:dyDescent="0.25">
      <c r="B3" t="s">
        <v>2</v>
      </c>
      <c r="C3" t="s">
        <v>44</v>
      </c>
    </row>
    <row r="4" spans="2:56" x14ac:dyDescent="0.25">
      <c r="B4" t="s">
        <v>3</v>
      </c>
      <c r="C4" t="s">
        <v>45</v>
      </c>
    </row>
    <row r="5" spans="2:56" x14ac:dyDescent="0.25">
      <c r="B5" s="4" t="str">
        <f>HYPERLINK("[NZAu_Publiclaunch_20231116.xlsx]'TOC'!A1","(Click to return to TOC)")</f>
        <v>(Click to return to TOC)</v>
      </c>
    </row>
    <row r="7" spans="2:56" x14ac:dyDescent="0.25">
      <c r="C7" t="s">
        <v>152</v>
      </c>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153</v>
      </c>
      <c r="U7" t="s">
        <v>154</v>
      </c>
      <c r="V7" t="s">
        <v>154</v>
      </c>
      <c r="W7" t="s">
        <v>154</v>
      </c>
      <c r="X7" t="s">
        <v>154</v>
      </c>
      <c r="Y7" t="s">
        <v>154</v>
      </c>
      <c r="Z7" t="s">
        <v>154</v>
      </c>
      <c r="AA7" t="s">
        <v>154</v>
      </c>
      <c r="AB7" t="s">
        <v>154</v>
      </c>
      <c r="AC7" t="s">
        <v>154</v>
      </c>
      <c r="AD7" t="s">
        <v>155</v>
      </c>
      <c r="AE7" t="s">
        <v>155</v>
      </c>
      <c r="AF7" t="s">
        <v>155</v>
      </c>
      <c r="AG7" t="s">
        <v>155</v>
      </c>
      <c r="AH7" t="s">
        <v>155</v>
      </c>
      <c r="AI7" t="s">
        <v>155</v>
      </c>
      <c r="AJ7" t="s">
        <v>155</v>
      </c>
      <c r="AK7" t="s">
        <v>155</v>
      </c>
      <c r="AL7" t="s">
        <v>155</v>
      </c>
      <c r="AM7" t="s">
        <v>156</v>
      </c>
      <c r="AN7" t="s">
        <v>156</v>
      </c>
      <c r="AO7" t="s">
        <v>156</v>
      </c>
      <c r="AP7" t="s">
        <v>156</v>
      </c>
      <c r="AQ7" t="s">
        <v>156</v>
      </c>
      <c r="AR7" t="s">
        <v>156</v>
      </c>
      <c r="AS7" t="s">
        <v>156</v>
      </c>
      <c r="AT7" t="s">
        <v>156</v>
      </c>
      <c r="AU7" t="s">
        <v>156</v>
      </c>
      <c r="AV7" t="s">
        <v>157</v>
      </c>
      <c r="AW7" t="s">
        <v>157</v>
      </c>
      <c r="AX7" t="s">
        <v>157</v>
      </c>
      <c r="AY7" t="s">
        <v>157</v>
      </c>
      <c r="AZ7" t="s">
        <v>157</v>
      </c>
      <c r="BA7" t="s">
        <v>157</v>
      </c>
      <c r="BB7" t="s">
        <v>157</v>
      </c>
      <c r="BC7" t="s">
        <v>157</v>
      </c>
      <c r="BD7" t="s">
        <v>157</v>
      </c>
    </row>
    <row r="8" spans="2:56" x14ac:dyDescent="0.25">
      <c r="B8" t="s">
        <v>10768</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c r="AV8" t="s">
        <v>158</v>
      </c>
      <c r="AW8" t="s">
        <v>159</v>
      </c>
      <c r="AX8" t="s">
        <v>160</v>
      </c>
      <c r="AY8" t="s">
        <v>161</v>
      </c>
      <c r="AZ8" t="s">
        <v>162</v>
      </c>
      <c r="BA8" t="s">
        <v>163</v>
      </c>
      <c r="BB8" t="s">
        <v>164</v>
      </c>
      <c r="BC8" t="s">
        <v>165</v>
      </c>
      <c r="BD8" t="s">
        <v>166</v>
      </c>
    </row>
    <row r="9" spans="2:56" x14ac:dyDescent="0.25">
      <c r="B9" t="s">
        <v>10769</v>
      </c>
      <c r="C9" t="s">
        <v>2163</v>
      </c>
      <c r="D9" t="s">
        <v>2163</v>
      </c>
      <c r="E9" t="s">
        <v>2163</v>
      </c>
      <c r="F9" t="s">
        <v>10770</v>
      </c>
      <c r="G9" t="s">
        <v>2132</v>
      </c>
      <c r="H9" t="s">
        <v>10771</v>
      </c>
      <c r="I9" t="s">
        <v>10772</v>
      </c>
      <c r="J9" t="s">
        <v>10773</v>
      </c>
      <c r="K9" t="s">
        <v>10774</v>
      </c>
      <c r="L9" t="s">
        <v>10643</v>
      </c>
      <c r="M9" t="s">
        <v>10775</v>
      </c>
      <c r="N9" t="s">
        <v>9947</v>
      </c>
      <c r="O9" t="s">
        <v>10776</v>
      </c>
      <c r="P9" t="s">
        <v>10777</v>
      </c>
      <c r="Q9" t="s">
        <v>10778</v>
      </c>
      <c r="R9" t="s">
        <v>10779</v>
      </c>
      <c r="S9" t="s">
        <v>10780</v>
      </c>
      <c r="T9" t="s">
        <v>10781</v>
      </c>
      <c r="U9" t="s">
        <v>10782</v>
      </c>
      <c r="V9" t="s">
        <v>10783</v>
      </c>
      <c r="W9" t="s">
        <v>9868</v>
      </c>
      <c r="X9" t="s">
        <v>10784</v>
      </c>
      <c r="Y9" t="s">
        <v>10785</v>
      </c>
      <c r="Z9" t="s">
        <v>10786</v>
      </c>
      <c r="AA9" t="s">
        <v>10787</v>
      </c>
      <c r="AB9" t="s">
        <v>10788</v>
      </c>
      <c r="AC9" t="s">
        <v>10789</v>
      </c>
      <c r="AD9" t="s">
        <v>2164</v>
      </c>
      <c r="AE9" t="s">
        <v>10790</v>
      </c>
      <c r="AF9" t="s">
        <v>10791</v>
      </c>
      <c r="AG9" t="s">
        <v>10792</v>
      </c>
      <c r="AH9" t="s">
        <v>10793</v>
      </c>
      <c r="AI9" t="s">
        <v>10794</v>
      </c>
      <c r="AJ9" t="s">
        <v>9750</v>
      </c>
      <c r="AK9" t="s">
        <v>10795</v>
      </c>
      <c r="AL9" t="s">
        <v>10796</v>
      </c>
      <c r="AM9" t="s">
        <v>10483</v>
      </c>
      <c r="AN9" t="s">
        <v>10797</v>
      </c>
      <c r="AO9" t="s">
        <v>10051</v>
      </c>
      <c r="AP9" t="s">
        <v>10798</v>
      </c>
      <c r="AQ9" t="s">
        <v>10799</v>
      </c>
      <c r="AR9" t="s">
        <v>10800</v>
      </c>
      <c r="AS9" t="s">
        <v>10801</v>
      </c>
      <c r="AT9" t="s">
        <v>10802</v>
      </c>
      <c r="AU9" t="s">
        <v>10803</v>
      </c>
      <c r="AV9" t="s">
        <v>10691</v>
      </c>
      <c r="AW9" t="s">
        <v>2097</v>
      </c>
      <c r="AX9" t="s">
        <v>10712</v>
      </c>
      <c r="AY9" t="s">
        <v>10804</v>
      </c>
      <c r="AZ9" t="s">
        <v>10805</v>
      </c>
      <c r="BA9" t="s">
        <v>10806</v>
      </c>
      <c r="BB9" t="s">
        <v>10807</v>
      </c>
      <c r="BC9" t="s">
        <v>10808</v>
      </c>
      <c r="BD9" t="s">
        <v>10809</v>
      </c>
    </row>
    <row r="10" spans="2:56" x14ac:dyDescent="0.25">
      <c r="B10" t="s">
        <v>10810</v>
      </c>
      <c r="C10" t="s">
        <v>568</v>
      </c>
      <c r="D10" t="s">
        <v>2080</v>
      </c>
      <c r="E10" t="s">
        <v>2080</v>
      </c>
      <c r="F10" t="s">
        <v>2082</v>
      </c>
      <c r="G10" t="s">
        <v>2082</v>
      </c>
      <c r="H10" t="s">
        <v>2082</v>
      </c>
      <c r="I10" t="s">
        <v>2082</v>
      </c>
      <c r="J10" t="s">
        <v>2082</v>
      </c>
      <c r="K10" t="s">
        <v>2106</v>
      </c>
      <c r="L10" t="s">
        <v>568</v>
      </c>
      <c r="M10" t="s">
        <v>9954</v>
      </c>
      <c r="N10" t="s">
        <v>10728</v>
      </c>
      <c r="O10" t="s">
        <v>10728</v>
      </c>
      <c r="P10" t="s">
        <v>10728</v>
      </c>
      <c r="Q10" t="s">
        <v>10728</v>
      </c>
      <c r="R10" t="s">
        <v>10728</v>
      </c>
      <c r="S10" t="s">
        <v>10728</v>
      </c>
      <c r="T10" t="s">
        <v>10811</v>
      </c>
      <c r="U10" t="s">
        <v>568</v>
      </c>
      <c r="V10" t="s">
        <v>9956</v>
      </c>
      <c r="W10" t="s">
        <v>10077</v>
      </c>
      <c r="X10" t="s">
        <v>10077</v>
      </c>
      <c r="Y10" t="s">
        <v>10077</v>
      </c>
      <c r="Z10" t="s">
        <v>10077</v>
      </c>
      <c r="AA10" t="s">
        <v>10077</v>
      </c>
      <c r="AB10" t="s">
        <v>10077</v>
      </c>
      <c r="AC10" t="s">
        <v>10077</v>
      </c>
      <c r="AD10" t="s">
        <v>568</v>
      </c>
      <c r="AE10" t="s">
        <v>9957</v>
      </c>
      <c r="AF10" t="s">
        <v>10764</v>
      </c>
      <c r="AG10" t="s">
        <v>10764</v>
      </c>
      <c r="AH10" t="s">
        <v>10764</v>
      </c>
      <c r="AI10" t="s">
        <v>10764</v>
      </c>
      <c r="AJ10" t="s">
        <v>10764</v>
      </c>
      <c r="AK10" t="s">
        <v>10764</v>
      </c>
      <c r="AL10" t="s">
        <v>10764</v>
      </c>
      <c r="AM10" t="s">
        <v>568</v>
      </c>
      <c r="AN10" t="s">
        <v>9958</v>
      </c>
      <c r="AO10" t="s">
        <v>10812</v>
      </c>
      <c r="AP10" t="s">
        <v>10812</v>
      </c>
      <c r="AQ10" t="s">
        <v>10812</v>
      </c>
      <c r="AR10" t="s">
        <v>10812</v>
      </c>
      <c r="AS10" t="s">
        <v>10812</v>
      </c>
      <c r="AT10" t="s">
        <v>10813</v>
      </c>
      <c r="AU10" t="s">
        <v>10813</v>
      </c>
      <c r="AV10" t="s">
        <v>568</v>
      </c>
      <c r="AW10" t="s">
        <v>9959</v>
      </c>
      <c r="AX10" t="s">
        <v>10814</v>
      </c>
      <c r="AY10" t="s">
        <v>10814</v>
      </c>
      <c r="AZ10" t="s">
        <v>10814</v>
      </c>
      <c r="BA10" t="s">
        <v>10815</v>
      </c>
      <c r="BB10" t="s">
        <v>10816</v>
      </c>
      <c r="BC10" t="s">
        <v>10817</v>
      </c>
      <c r="BD10" t="s">
        <v>10818</v>
      </c>
    </row>
    <row r="11" spans="2:56" x14ac:dyDescent="0.25">
      <c r="B11" t="s">
        <v>10819</v>
      </c>
      <c r="C11" t="s">
        <v>10524</v>
      </c>
      <c r="D11" t="s">
        <v>10558</v>
      </c>
      <c r="E11" t="s">
        <v>9922</v>
      </c>
      <c r="F11" t="s">
        <v>9851</v>
      </c>
      <c r="G11" t="s">
        <v>9851</v>
      </c>
      <c r="H11" t="s">
        <v>10598</v>
      </c>
      <c r="I11" t="s">
        <v>10179</v>
      </c>
      <c r="J11" t="s">
        <v>10057</v>
      </c>
      <c r="K11" t="s">
        <v>10764</v>
      </c>
      <c r="L11" t="s">
        <v>10524</v>
      </c>
      <c r="M11" t="s">
        <v>10558</v>
      </c>
      <c r="N11" t="s">
        <v>9922</v>
      </c>
      <c r="O11" t="s">
        <v>9851</v>
      </c>
      <c r="P11" t="s">
        <v>9851</v>
      </c>
      <c r="Q11" t="s">
        <v>10598</v>
      </c>
      <c r="R11" t="s">
        <v>10179</v>
      </c>
      <c r="S11" t="s">
        <v>10057</v>
      </c>
      <c r="T11" t="s">
        <v>10764</v>
      </c>
      <c r="U11" t="s">
        <v>10524</v>
      </c>
      <c r="V11" t="s">
        <v>10558</v>
      </c>
      <c r="W11" t="s">
        <v>9922</v>
      </c>
      <c r="X11" t="s">
        <v>9851</v>
      </c>
      <c r="Y11" t="s">
        <v>9851</v>
      </c>
      <c r="Z11" t="s">
        <v>10598</v>
      </c>
      <c r="AA11" t="s">
        <v>10179</v>
      </c>
      <c r="AB11" t="s">
        <v>10057</v>
      </c>
      <c r="AC11" t="s">
        <v>10764</v>
      </c>
      <c r="AD11" t="s">
        <v>10524</v>
      </c>
      <c r="AE11" t="s">
        <v>10558</v>
      </c>
      <c r="AF11" t="s">
        <v>9922</v>
      </c>
      <c r="AG11" t="s">
        <v>9851</v>
      </c>
      <c r="AH11" t="s">
        <v>9851</v>
      </c>
      <c r="AI11" t="s">
        <v>10598</v>
      </c>
      <c r="AJ11" t="s">
        <v>10635</v>
      </c>
      <c r="AK11" t="s">
        <v>2089</v>
      </c>
      <c r="AL11" t="s">
        <v>10764</v>
      </c>
      <c r="AM11" t="s">
        <v>10524</v>
      </c>
      <c r="AN11" t="s">
        <v>10558</v>
      </c>
      <c r="AO11" t="s">
        <v>9922</v>
      </c>
      <c r="AP11" t="s">
        <v>9851</v>
      </c>
      <c r="AQ11" t="s">
        <v>9851</v>
      </c>
      <c r="AR11" t="s">
        <v>10598</v>
      </c>
      <c r="AS11" t="s">
        <v>10185</v>
      </c>
      <c r="AT11" t="s">
        <v>10646</v>
      </c>
      <c r="AU11" t="s">
        <v>10764</v>
      </c>
      <c r="AV11" t="s">
        <v>10524</v>
      </c>
      <c r="AW11" t="s">
        <v>10558</v>
      </c>
      <c r="AX11" t="s">
        <v>9922</v>
      </c>
      <c r="AY11" t="s">
        <v>9851</v>
      </c>
      <c r="AZ11" t="s">
        <v>9851</v>
      </c>
      <c r="BA11" t="s">
        <v>10598</v>
      </c>
      <c r="BB11" t="s">
        <v>9910</v>
      </c>
      <c r="BC11" t="s">
        <v>9836</v>
      </c>
      <c r="BD11" t="s">
        <v>10764</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BD11"/>
  <sheetViews>
    <sheetView workbookViewId="0"/>
  </sheetViews>
  <sheetFormatPr defaultColWidth="11.42578125" defaultRowHeight="15" x14ac:dyDescent="0.25"/>
  <sheetData>
    <row r="2" spans="2:56" x14ac:dyDescent="0.25">
      <c r="B2" t="s">
        <v>1</v>
      </c>
      <c r="C2" t="s">
        <v>42</v>
      </c>
    </row>
    <row r="3" spans="2:56" x14ac:dyDescent="0.25">
      <c r="B3" t="s">
        <v>2</v>
      </c>
      <c r="C3" t="s">
        <v>44</v>
      </c>
    </row>
    <row r="4" spans="2:56" x14ac:dyDescent="0.25">
      <c r="B4" t="s">
        <v>3</v>
      </c>
      <c r="C4" t="s">
        <v>46</v>
      </c>
    </row>
    <row r="5" spans="2:56" x14ac:dyDescent="0.25">
      <c r="B5" s="4" t="str">
        <f>HYPERLINK("[NZAu_Publiclaunch_20231116.xlsx]'TOC'!A1","(Click to return to TOC)")</f>
        <v>(Click to return to TOC)</v>
      </c>
    </row>
    <row r="7" spans="2:56" x14ac:dyDescent="0.25">
      <c r="C7" t="s">
        <v>152</v>
      </c>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153</v>
      </c>
      <c r="U7" t="s">
        <v>154</v>
      </c>
      <c r="V7" t="s">
        <v>154</v>
      </c>
      <c r="W7" t="s">
        <v>154</v>
      </c>
      <c r="X7" t="s">
        <v>154</v>
      </c>
      <c r="Y7" t="s">
        <v>154</v>
      </c>
      <c r="Z7" t="s">
        <v>154</v>
      </c>
      <c r="AA7" t="s">
        <v>154</v>
      </c>
      <c r="AB7" t="s">
        <v>154</v>
      </c>
      <c r="AC7" t="s">
        <v>154</v>
      </c>
      <c r="AD7" t="s">
        <v>155</v>
      </c>
      <c r="AE7" t="s">
        <v>155</v>
      </c>
      <c r="AF7" t="s">
        <v>155</v>
      </c>
      <c r="AG7" t="s">
        <v>155</v>
      </c>
      <c r="AH7" t="s">
        <v>155</v>
      </c>
      <c r="AI7" t="s">
        <v>155</v>
      </c>
      <c r="AJ7" t="s">
        <v>155</v>
      </c>
      <c r="AK7" t="s">
        <v>155</v>
      </c>
      <c r="AL7" t="s">
        <v>155</v>
      </c>
      <c r="AM7" t="s">
        <v>156</v>
      </c>
      <c r="AN7" t="s">
        <v>156</v>
      </c>
      <c r="AO7" t="s">
        <v>156</v>
      </c>
      <c r="AP7" t="s">
        <v>156</v>
      </c>
      <c r="AQ7" t="s">
        <v>156</v>
      </c>
      <c r="AR7" t="s">
        <v>156</v>
      </c>
      <c r="AS7" t="s">
        <v>156</v>
      </c>
      <c r="AT7" t="s">
        <v>156</v>
      </c>
      <c r="AU7" t="s">
        <v>156</v>
      </c>
      <c r="AV7" t="s">
        <v>157</v>
      </c>
      <c r="AW7" t="s">
        <v>157</v>
      </c>
      <c r="AX7" t="s">
        <v>157</v>
      </c>
      <c r="AY7" t="s">
        <v>157</v>
      </c>
      <c r="AZ7" t="s">
        <v>157</v>
      </c>
      <c r="BA7" t="s">
        <v>157</v>
      </c>
      <c r="BB7" t="s">
        <v>157</v>
      </c>
      <c r="BC7" t="s">
        <v>157</v>
      </c>
      <c r="BD7" t="s">
        <v>157</v>
      </c>
    </row>
    <row r="8" spans="2:56" x14ac:dyDescent="0.25">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c r="AV8" t="s">
        <v>158</v>
      </c>
      <c r="AW8" t="s">
        <v>159</v>
      </c>
      <c r="AX8" t="s">
        <v>160</v>
      </c>
      <c r="AY8" t="s">
        <v>161</v>
      </c>
      <c r="AZ8" t="s">
        <v>162</v>
      </c>
      <c r="BA8" t="s">
        <v>163</v>
      </c>
      <c r="BB8" t="s">
        <v>164</v>
      </c>
      <c r="BC8" t="s">
        <v>165</v>
      </c>
      <c r="BD8" t="s">
        <v>166</v>
      </c>
    </row>
    <row r="9" spans="2:56" x14ac:dyDescent="0.25">
      <c r="B9" t="s">
        <v>10769</v>
      </c>
      <c r="C9" t="s">
        <v>10493</v>
      </c>
      <c r="D9" t="s">
        <v>10493</v>
      </c>
      <c r="E9" t="s">
        <v>10493</v>
      </c>
      <c r="F9" t="s">
        <v>10820</v>
      </c>
      <c r="G9" t="s">
        <v>10821</v>
      </c>
      <c r="H9" t="s">
        <v>9663</v>
      </c>
      <c r="I9" t="s">
        <v>10822</v>
      </c>
      <c r="J9" t="s">
        <v>10823</v>
      </c>
      <c r="K9" t="s">
        <v>10824</v>
      </c>
      <c r="L9" t="s">
        <v>10825</v>
      </c>
      <c r="M9" t="s">
        <v>10826</v>
      </c>
      <c r="N9" t="s">
        <v>10827</v>
      </c>
      <c r="O9" t="s">
        <v>10828</v>
      </c>
      <c r="P9" t="s">
        <v>10829</v>
      </c>
      <c r="Q9" t="s">
        <v>10830</v>
      </c>
      <c r="R9" t="s">
        <v>10831</v>
      </c>
      <c r="S9" t="s">
        <v>10832</v>
      </c>
      <c r="T9" t="s">
        <v>10833</v>
      </c>
      <c r="U9" t="s">
        <v>2097</v>
      </c>
      <c r="V9" t="s">
        <v>10834</v>
      </c>
      <c r="W9" t="s">
        <v>10835</v>
      </c>
      <c r="X9" t="s">
        <v>10836</v>
      </c>
      <c r="Y9" t="s">
        <v>10837</v>
      </c>
      <c r="Z9" t="s">
        <v>10838</v>
      </c>
      <c r="AA9" t="s">
        <v>10839</v>
      </c>
      <c r="AB9" t="s">
        <v>10840</v>
      </c>
      <c r="AC9" t="s">
        <v>10841</v>
      </c>
      <c r="AD9" t="s">
        <v>10842</v>
      </c>
      <c r="AE9" t="s">
        <v>10843</v>
      </c>
      <c r="AF9" t="s">
        <v>10844</v>
      </c>
      <c r="AG9" t="s">
        <v>10845</v>
      </c>
      <c r="AH9" t="s">
        <v>10846</v>
      </c>
      <c r="AI9" t="s">
        <v>10847</v>
      </c>
      <c r="AJ9" t="s">
        <v>10848</v>
      </c>
      <c r="AK9" t="s">
        <v>10849</v>
      </c>
      <c r="AL9" t="s">
        <v>10850</v>
      </c>
      <c r="AM9" t="s">
        <v>10851</v>
      </c>
      <c r="AN9" t="s">
        <v>10852</v>
      </c>
      <c r="AO9" t="s">
        <v>10853</v>
      </c>
      <c r="AP9" t="s">
        <v>10854</v>
      </c>
      <c r="AQ9" t="s">
        <v>10855</v>
      </c>
      <c r="AR9" t="s">
        <v>10850</v>
      </c>
      <c r="AS9" t="s">
        <v>10856</v>
      </c>
      <c r="AT9" t="s">
        <v>10857</v>
      </c>
      <c r="AU9" t="s">
        <v>9730</v>
      </c>
      <c r="AV9" t="s">
        <v>10171</v>
      </c>
      <c r="AW9" t="s">
        <v>10858</v>
      </c>
      <c r="AX9" t="s">
        <v>9719</v>
      </c>
      <c r="AY9" t="s">
        <v>10859</v>
      </c>
      <c r="AZ9" t="s">
        <v>10860</v>
      </c>
      <c r="BA9" t="s">
        <v>10861</v>
      </c>
      <c r="BB9" t="s">
        <v>10862</v>
      </c>
      <c r="BC9" t="s">
        <v>10863</v>
      </c>
      <c r="BD9" t="s">
        <v>10864</v>
      </c>
    </row>
    <row r="10" spans="2:56" x14ac:dyDescent="0.25">
      <c r="B10" t="s">
        <v>10810</v>
      </c>
      <c r="C10" t="s">
        <v>568</v>
      </c>
      <c r="D10" t="s">
        <v>2083</v>
      </c>
      <c r="E10" t="s">
        <v>2083</v>
      </c>
      <c r="F10" t="s">
        <v>9844</v>
      </c>
      <c r="G10" t="s">
        <v>9844</v>
      </c>
      <c r="H10" t="s">
        <v>10493</v>
      </c>
      <c r="I10" t="s">
        <v>10559</v>
      </c>
      <c r="J10" t="s">
        <v>9620</v>
      </c>
      <c r="K10" t="s">
        <v>9829</v>
      </c>
      <c r="L10" t="s">
        <v>568</v>
      </c>
      <c r="M10" t="s">
        <v>10356</v>
      </c>
      <c r="N10" t="s">
        <v>10865</v>
      </c>
      <c r="O10" t="s">
        <v>10866</v>
      </c>
      <c r="P10" t="s">
        <v>10866</v>
      </c>
      <c r="Q10" t="s">
        <v>10867</v>
      </c>
      <c r="R10" t="s">
        <v>10867</v>
      </c>
      <c r="S10" t="s">
        <v>10867</v>
      </c>
      <c r="T10" t="s">
        <v>10867</v>
      </c>
      <c r="U10" t="s">
        <v>568</v>
      </c>
      <c r="V10" t="s">
        <v>10868</v>
      </c>
      <c r="W10" t="s">
        <v>10869</v>
      </c>
      <c r="X10" t="s">
        <v>10324</v>
      </c>
      <c r="Y10" t="s">
        <v>10870</v>
      </c>
      <c r="Z10" t="s">
        <v>10871</v>
      </c>
      <c r="AA10" t="s">
        <v>10871</v>
      </c>
      <c r="AB10" t="s">
        <v>10871</v>
      </c>
      <c r="AC10" t="s">
        <v>10871</v>
      </c>
      <c r="AD10" t="s">
        <v>568</v>
      </c>
      <c r="AE10" t="s">
        <v>10872</v>
      </c>
      <c r="AF10" t="s">
        <v>10873</v>
      </c>
      <c r="AG10" t="s">
        <v>10874</v>
      </c>
      <c r="AH10" t="s">
        <v>10875</v>
      </c>
      <c r="AI10" t="s">
        <v>10876</v>
      </c>
      <c r="AJ10" t="s">
        <v>10876</v>
      </c>
      <c r="AK10" t="s">
        <v>10877</v>
      </c>
      <c r="AL10" t="s">
        <v>10877</v>
      </c>
      <c r="AM10" t="s">
        <v>568</v>
      </c>
      <c r="AN10" t="s">
        <v>10878</v>
      </c>
      <c r="AO10" t="s">
        <v>10793</v>
      </c>
      <c r="AP10" t="s">
        <v>10879</v>
      </c>
      <c r="AQ10" t="s">
        <v>10880</v>
      </c>
      <c r="AR10" t="s">
        <v>10881</v>
      </c>
      <c r="AS10" t="s">
        <v>10882</v>
      </c>
      <c r="AT10" t="s">
        <v>10883</v>
      </c>
      <c r="AU10" t="s">
        <v>10884</v>
      </c>
      <c r="AV10" t="s">
        <v>568</v>
      </c>
      <c r="AW10" t="s">
        <v>10885</v>
      </c>
      <c r="AX10" t="s">
        <v>10886</v>
      </c>
      <c r="AY10" t="s">
        <v>10887</v>
      </c>
      <c r="AZ10" t="s">
        <v>10887</v>
      </c>
      <c r="BA10" t="s">
        <v>10888</v>
      </c>
      <c r="BB10" t="s">
        <v>10889</v>
      </c>
      <c r="BC10" t="s">
        <v>10890</v>
      </c>
      <c r="BD10" t="s">
        <v>10891</v>
      </c>
    </row>
    <row r="11" spans="2:56" x14ac:dyDescent="0.25">
      <c r="B11" t="s">
        <v>10819</v>
      </c>
      <c r="C11" t="s">
        <v>10892</v>
      </c>
      <c r="D11" t="s">
        <v>10893</v>
      </c>
      <c r="E11" t="s">
        <v>10894</v>
      </c>
      <c r="F11" t="s">
        <v>10895</v>
      </c>
      <c r="G11" t="s">
        <v>10896</v>
      </c>
      <c r="H11" t="s">
        <v>10897</v>
      </c>
      <c r="I11" t="s">
        <v>10898</v>
      </c>
      <c r="J11" t="s">
        <v>10899</v>
      </c>
      <c r="K11" t="s">
        <v>10899</v>
      </c>
      <c r="L11" t="s">
        <v>10892</v>
      </c>
      <c r="M11" t="s">
        <v>10893</v>
      </c>
      <c r="N11" t="s">
        <v>10894</v>
      </c>
      <c r="O11" t="s">
        <v>10895</v>
      </c>
      <c r="P11" t="s">
        <v>10896</v>
      </c>
      <c r="Q11" t="s">
        <v>10897</v>
      </c>
      <c r="R11" t="s">
        <v>10900</v>
      </c>
      <c r="S11" t="s">
        <v>10899</v>
      </c>
      <c r="T11" t="s">
        <v>10899</v>
      </c>
      <c r="U11" t="s">
        <v>10892</v>
      </c>
      <c r="V11" t="s">
        <v>10893</v>
      </c>
      <c r="W11" t="s">
        <v>10894</v>
      </c>
      <c r="X11" t="s">
        <v>10895</v>
      </c>
      <c r="Y11" t="s">
        <v>10896</v>
      </c>
      <c r="Z11" t="s">
        <v>10897</v>
      </c>
      <c r="AA11" t="s">
        <v>10900</v>
      </c>
      <c r="AB11" t="s">
        <v>10899</v>
      </c>
      <c r="AC11" t="s">
        <v>10899</v>
      </c>
      <c r="AD11" t="s">
        <v>10892</v>
      </c>
      <c r="AE11" t="s">
        <v>10893</v>
      </c>
      <c r="AF11" t="s">
        <v>10894</v>
      </c>
      <c r="AG11" t="s">
        <v>10895</v>
      </c>
      <c r="AH11" t="s">
        <v>10896</v>
      </c>
      <c r="AI11" t="s">
        <v>10897</v>
      </c>
      <c r="AJ11" t="s">
        <v>10898</v>
      </c>
      <c r="AK11" t="s">
        <v>10899</v>
      </c>
      <c r="AL11" t="s">
        <v>10899</v>
      </c>
      <c r="AM11" t="s">
        <v>10892</v>
      </c>
      <c r="AN11" t="s">
        <v>10893</v>
      </c>
      <c r="AO11" t="s">
        <v>10894</v>
      </c>
      <c r="AP11" t="s">
        <v>10895</v>
      </c>
      <c r="AQ11" t="s">
        <v>10896</v>
      </c>
      <c r="AR11" t="s">
        <v>10897</v>
      </c>
      <c r="AS11" t="s">
        <v>10898</v>
      </c>
      <c r="AT11" t="s">
        <v>10899</v>
      </c>
      <c r="AU11" t="s">
        <v>10899</v>
      </c>
      <c r="AV11" t="s">
        <v>10892</v>
      </c>
      <c r="AW11" t="s">
        <v>10893</v>
      </c>
      <c r="AX11" t="s">
        <v>10894</v>
      </c>
      <c r="AY11" t="s">
        <v>10895</v>
      </c>
      <c r="AZ11" t="s">
        <v>10896</v>
      </c>
      <c r="BA11" t="s">
        <v>10897</v>
      </c>
      <c r="BB11" t="s">
        <v>10898</v>
      </c>
      <c r="BC11" t="s">
        <v>10899</v>
      </c>
      <c r="BD11" t="s">
        <v>10899</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BV17"/>
  <sheetViews>
    <sheetView workbookViewId="0"/>
  </sheetViews>
  <sheetFormatPr defaultColWidth="11.42578125" defaultRowHeight="15" x14ac:dyDescent="0.25"/>
  <sheetData>
    <row r="2" spans="2:74" x14ac:dyDescent="0.25">
      <c r="B2" t="s">
        <v>1</v>
      </c>
      <c r="C2" t="s">
        <v>42</v>
      </c>
    </row>
    <row r="3" spans="2:74" x14ac:dyDescent="0.25">
      <c r="B3" t="s">
        <v>2</v>
      </c>
      <c r="C3" t="s">
        <v>47</v>
      </c>
    </row>
    <row r="4" spans="2:74" x14ac:dyDescent="0.25">
      <c r="B4" t="s">
        <v>3</v>
      </c>
      <c r="C4" t="s">
        <v>48</v>
      </c>
    </row>
    <row r="5" spans="2:74" x14ac:dyDescent="0.25">
      <c r="B5" s="4" t="str">
        <f>HYPERLINK("[NZAu_Publiclaunch_20231116.xlsx]'TOC'!A1","(Click to return to TOC)")</f>
        <v>(Click to return to TOC)</v>
      </c>
    </row>
    <row r="7" spans="2:74" x14ac:dyDescent="0.25">
      <c r="C7" t="s">
        <v>9762</v>
      </c>
      <c r="AA7" t="s">
        <v>9650</v>
      </c>
      <c r="AY7" t="s">
        <v>9659</v>
      </c>
    </row>
    <row r="8" spans="2:74" x14ac:dyDescent="0.25">
      <c r="B8" t="s">
        <v>10901</v>
      </c>
      <c r="C8" t="s">
        <v>568</v>
      </c>
      <c r="D8" t="s">
        <v>9620</v>
      </c>
      <c r="E8" t="s">
        <v>2088</v>
      </c>
      <c r="F8" t="s">
        <v>9761</v>
      </c>
      <c r="G8" t="s">
        <v>9621</v>
      </c>
      <c r="H8" t="s">
        <v>9762</v>
      </c>
      <c r="I8" t="s">
        <v>9763</v>
      </c>
      <c r="J8" t="s">
        <v>9720</v>
      </c>
      <c r="K8" t="s">
        <v>9760</v>
      </c>
      <c r="L8" t="s">
        <v>9759</v>
      </c>
      <c r="M8" t="s">
        <v>9771</v>
      </c>
      <c r="N8" t="s">
        <v>9622</v>
      </c>
      <c r="O8" t="s">
        <v>10347</v>
      </c>
      <c r="P8" t="s">
        <v>9646</v>
      </c>
      <c r="Q8" t="s">
        <v>9627</v>
      </c>
      <c r="R8" t="s">
        <v>9650</v>
      </c>
      <c r="S8" t="s">
        <v>9772</v>
      </c>
      <c r="T8" t="s">
        <v>9640</v>
      </c>
      <c r="U8" t="s">
        <v>10305</v>
      </c>
      <c r="V8" t="s">
        <v>9700</v>
      </c>
      <c r="W8" t="s">
        <v>9721</v>
      </c>
      <c r="X8" t="s">
        <v>9657</v>
      </c>
      <c r="Y8" t="s">
        <v>9774</v>
      </c>
      <c r="Z8" t="s">
        <v>10902</v>
      </c>
      <c r="AA8" t="s">
        <v>568</v>
      </c>
      <c r="AB8" t="s">
        <v>9620</v>
      </c>
      <c r="AC8" t="s">
        <v>2088</v>
      </c>
      <c r="AD8" t="s">
        <v>9761</v>
      </c>
      <c r="AE8" t="s">
        <v>9621</v>
      </c>
      <c r="AF8" t="s">
        <v>9762</v>
      </c>
      <c r="AG8" t="s">
        <v>9763</v>
      </c>
      <c r="AH8" t="s">
        <v>9720</v>
      </c>
      <c r="AI8" t="s">
        <v>9760</v>
      </c>
      <c r="AJ8" t="s">
        <v>9759</v>
      </c>
      <c r="AK8" t="s">
        <v>9771</v>
      </c>
      <c r="AL8" t="s">
        <v>9622</v>
      </c>
      <c r="AM8" t="s">
        <v>10347</v>
      </c>
      <c r="AN8" t="s">
        <v>9646</v>
      </c>
      <c r="AO8" t="s">
        <v>9627</v>
      </c>
      <c r="AP8" t="s">
        <v>9650</v>
      </c>
      <c r="AQ8" t="s">
        <v>9772</v>
      </c>
      <c r="AR8" t="s">
        <v>9640</v>
      </c>
      <c r="AS8" t="s">
        <v>10305</v>
      </c>
      <c r="AT8" t="s">
        <v>9700</v>
      </c>
      <c r="AU8" t="s">
        <v>9721</v>
      </c>
      <c r="AV8" t="s">
        <v>9657</v>
      </c>
      <c r="AW8" t="s">
        <v>9774</v>
      </c>
      <c r="AX8" t="s">
        <v>10902</v>
      </c>
      <c r="AY8" t="s">
        <v>568</v>
      </c>
      <c r="AZ8" t="s">
        <v>9620</v>
      </c>
      <c r="BA8" t="s">
        <v>2088</v>
      </c>
      <c r="BB8" t="s">
        <v>9761</v>
      </c>
      <c r="BC8" t="s">
        <v>9621</v>
      </c>
      <c r="BD8" t="s">
        <v>9762</v>
      </c>
      <c r="BE8" t="s">
        <v>9763</v>
      </c>
      <c r="BF8" t="s">
        <v>9720</v>
      </c>
      <c r="BG8" t="s">
        <v>9760</v>
      </c>
      <c r="BH8" t="s">
        <v>9759</v>
      </c>
      <c r="BI8" t="s">
        <v>9771</v>
      </c>
      <c r="BJ8" t="s">
        <v>9622</v>
      </c>
      <c r="BK8" t="s">
        <v>10347</v>
      </c>
      <c r="BL8" t="s">
        <v>9646</v>
      </c>
      <c r="BM8" t="s">
        <v>9627</v>
      </c>
      <c r="BN8" t="s">
        <v>9650</v>
      </c>
      <c r="BO8" t="s">
        <v>9772</v>
      </c>
      <c r="BP8" t="s">
        <v>9640</v>
      </c>
      <c r="BQ8" t="s">
        <v>10305</v>
      </c>
      <c r="BR8" t="s">
        <v>9700</v>
      </c>
      <c r="BS8" t="s">
        <v>9721</v>
      </c>
      <c r="BT8" t="s">
        <v>9657</v>
      </c>
      <c r="BU8" t="s">
        <v>9774</v>
      </c>
      <c r="BV8" t="s">
        <v>10902</v>
      </c>
    </row>
    <row r="9" spans="2:74" x14ac:dyDescent="0.25">
      <c r="B9" t="s">
        <v>10903</v>
      </c>
      <c r="C9" t="s">
        <v>10904</v>
      </c>
      <c r="D9" t="s">
        <v>10905</v>
      </c>
      <c r="E9" t="s">
        <v>10906</v>
      </c>
      <c r="F9" t="s">
        <v>10907</v>
      </c>
      <c r="G9" t="s">
        <v>10908</v>
      </c>
      <c r="H9" t="s">
        <v>10909</v>
      </c>
      <c r="I9" t="s">
        <v>10910</v>
      </c>
      <c r="J9" t="s">
        <v>10911</v>
      </c>
      <c r="K9" t="s">
        <v>10912</v>
      </c>
      <c r="L9" t="s">
        <v>10913</v>
      </c>
      <c r="M9" t="s">
        <v>10914</v>
      </c>
      <c r="N9" t="s">
        <v>10915</v>
      </c>
      <c r="O9" t="s">
        <v>10916</v>
      </c>
      <c r="P9" t="s">
        <v>10917</v>
      </c>
      <c r="Q9" t="s">
        <v>10918</v>
      </c>
      <c r="R9" t="s">
        <v>10919</v>
      </c>
      <c r="S9" t="s">
        <v>10920</v>
      </c>
      <c r="T9" t="s">
        <v>10921</v>
      </c>
      <c r="U9" t="s">
        <v>10922</v>
      </c>
      <c r="V9" t="s">
        <v>10923</v>
      </c>
      <c r="W9" t="s">
        <v>10924</v>
      </c>
      <c r="X9" t="s">
        <v>10925</v>
      </c>
      <c r="Y9" t="s">
        <v>10926</v>
      </c>
      <c r="Z9" t="s">
        <v>10927</v>
      </c>
      <c r="AA9" t="s">
        <v>10928</v>
      </c>
      <c r="AB9" t="s">
        <v>10929</v>
      </c>
      <c r="AC9" t="s">
        <v>10930</v>
      </c>
      <c r="AD9" t="s">
        <v>10931</v>
      </c>
      <c r="AE9" t="s">
        <v>10932</v>
      </c>
      <c r="AF9" t="s">
        <v>10933</v>
      </c>
      <c r="AG9" t="s">
        <v>10934</v>
      </c>
      <c r="AH9" t="s">
        <v>10935</v>
      </c>
      <c r="AI9" t="s">
        <v>10936</v>
      </c>
      <c r="AJ9" t="s">
        <v>10937</v>
      </c>
      <c r="AK9" t="s">
        <v>10938</v>
      </c>
      <c r="AL9" t="s">
        <v>10939</v>
      </c>
      <c r="AM9" t="s">
        <v>10940</v>
      </c>
      <c r="AN9" t="s">
        <v>10941</v>
      </c>
      <c r="AO9" t="s">
        <v>10942</v>
      </c>
      <c r="AP9" t="s">
        <v>10943</v>
      </c>
      <c r="AQ9" t="s">
        <v>10944</v>
      </c>
      <c r="AR9" t="s">
        <v>10945</v>
      </c>
      <c r="AS9" t="s">
        <v>10946</v>
      </c>
      <c r="AT9" t="s">
        <v>10947</v>
      </c>
      <c r="AU9" t="s">
        <v>10948</v>
      </c>
      <c r="AV9" t="s">
        <v>10949</v>
      </c>
      <c r="AW9" t="s">
        <v>10950</v>
      </c>
      <c r="AX9" t="s">
        <v>10951</v>
      </c>
      <c r="AY9" t="s">
        <v>10952</v>
      </c>
      <c r="AZ9" t="s">
        <v>10953</v>
      </c>
      <c r="BA9" t="s">
        <v>10954</v>
      </c>
      <c r="BB9" t="s">
        <v>10955</v>
      </c>
      <c r="BC9" t="s">
        <v>10956</v>
      </c>
      <c r="BD9" t="s">
        <v>10957</v>
      </c>
      <c r="BE9" t="s">
        <v>10958</v>
      </c>
      <c r="BF9" t="s">
        <v>10959</v>
      </c>
      <c r="BG9" t="s">
        <v>10960</v>
      </c>
      <c r="BH9" t="s">
        <v>10961</v>
      </c>
      <c r="BI9" t="s">
        <v>10962</v>
      </c>
      <c r="BJ9" t="s">
        <v>10963</v>
      </c>
      <c r="BK9" t="s">
        <v>10964</v>
      </c>
      <c r="BL9" t="s">
        <v>10965</v>
      </c>
      <c r="BM9" t="s">
        <v>10966</v>
      </c>
      <c r="BN9" t="s">
        <v>10967</v>
      </c>
      <c r="BO9" t="s">
        <v>10968</v>
      </c>
      <c r="BP9" t="s">
        <v>10969</v>
      </c>
      <c r="BQ9" t="s">
        <v>10970</v>
      </c>
      <c r="BR9" t="s">
        <v>10971</v>
      </c>
      <c r="BS9" t="s">
        <v>10972</v>
      </c>
      <c r="BT9" t="s">
        <v>10973</v>
      </c>
      <c r="BU9" t="s">
        <v>10974</v>
      </c>
      <c r="BV9" t="s">
        <v>10975</v>
      </c>
    </row>
    <row r="10" spans="2:74" x14ac:dyDescent="0.25">
      <c r="B10" t="s">
        <v>9909</v>
      </c>
      <c r="C10" t="s">
        <v>10976</v>
      </c>
      <c r="D10" t="s">
        <v>10977</v>
      </c>
      <c r="E10" t="s">
        <v>10978</v>
      </c>
      <c r="F10" t="s">
        <v>10979</v>
      </c>
      <c r="G10" t="s">
        <v>10980</v>
      </c>
      <c r="H10" t="s">
        <v>10981</v>
      </c>
      <c r="I10" t="s">
        <v>10982</v>
      </c>
      <c r="J10" t="s">
        <v>10983</v>
      </c>
      <c r="K10" t="s">
        <v>10984</v>
      </c>
      <c r="L10" t="s">
        <v>10985</v>
      </c>
      <c r="M10" t="s">
        <v>10986</v>
      </c>
      <c r="N10" t="s">
        <v>10987</v>
      </c>
      <c r="O10" t="s">
        <v>10988</v>
      </c>
      <c r="P10" t="s">
        <v>10989</v>
      </c>
      <c r="Q10" t="s">
        <v>10990</v>
      </c>
      <c r="R10" t="s">
        <v>10991</v>
      </c>
      <c r="S10" t="s">
        <v>10992</v>
      </c>
      <c r="T10" t="s">
        <v>10993</v>
      </c>
      <c r="U10" t="s">
        <v>10994</v>
      </c>
      <c r="V10" t="s">
        <v>10995</v>
      </c>
      <c r="W10" t="s">
        <v>10996</v>
      </c>
      <c r="X10" t="s">
        <v>10997</v>
      </c>
      <c r="Y10" t="s">
        <v>10998</v>
      </c>
      <c r="Z10" t="s">
        <v>10999</v>
      </c>
      <c r="AA10" t="s">
        <v>11000</v>
      </c>
      <c r="AB10" t="s">
        <v>11001</v>
      </c>
      <c r="AC10" t="s">
        <v>11002</v>
      </c>
      <c r="AD10" t="s">
        <v>11003</v>
      </c>
      <c r="AE10" t="s">
        <v>11004</v>
      </c>
      <c r="AF10" t="s">
        <v>11005</v>
      </c>
      <c r="AG10" t="s">
        <v>11006</v>
      </c>
      <c r="AH10" t="s">
        <v>11007</v>
      </c>
      <c r="AI10" t="s">
        <v>11008</v>
      </c>
      <c r="AJ10" t="s">
        <v>11009</v>
      </c>
      <c r="AK10" t="s">
        <v>11010</v>
      </c>
      <c r="AL10" t="s">
        <v>11011</v>
      </c>
      <c r="AM10" t="s">
        <v>11012</v>
      </c>
      <c r="AN10" t="s">
        <v>11013</v>
      </c>
      <c r="AO10" t="s">
        <v>11014</v>
      </c>
      <c r="AP10" t="s">
        <v>11015</v>
      </c>
      <c r="AQ10" t="s">
        <v>11016</v>
      </c>
      <c r="AR10" t="s">
        <v>11017</v>
      </c>
      <c r="AS10" t="s">
        <v>11018</v>
      </c>
      <c r="AT10" t="s">
        <v>11019</v>
      </c>
      <c r="AU10" t="s">
        <v>11020</v>
      </c>
      <c r="AV10" t="s">
        <v>11021</v>
      </c>
      <c r="AW10" t="s">
        <v>11022</v>
      </c>
      <c r="AX10" t="s">
        <v>11023</v>
      </c>
      <c r="AY10" t="s">
        <v>11024</v>
      </c>
      <c r="AZ10" t="s">
        <v>11025</v>
      </c>
      <c r="BA10" t="s">
        <v>11026</v>
      </c>
      <c r="BB10" t="s">
        <v>11027</v>
      </c>
      <c r="BC10" t="s">
        <v>11028</v>
      </c>
      <c r="BD10" t="s">
        <v>11029</v>
      </c>
      <c r="BE10" t="s">
        <v>11030</v>
      </c>
      <c r="BF10" t="s">
        <v>11031</v>
      </c>
      <c r="BG10" t="s">
        <v>11032</v>
      </c>
      <c r="BH10" t="s">
        <v>11033</v>
      </c>
      <c r="BI10" t="s">
        <v>11034</v>
      </c>
      <c r="BJ10" t="s">
        <v>11035</v>
      </c>
      <c r="BK10" t="s">
        <v>11036</v>
      </c>
      <c r="BL10" t="s">
        <v>11037</v>
      </c>
      <c r="BM10" t="s">
        <v>11038</v>
      </c>
      <c r="BN10" t="s">
        <v>11039</v>
      </c>
      <c r="BO10" t="s">
        <v>11040</v>
      </c>
      <c r="BP10" t="s">
        <v>11041</v>
      </c>
      <c r="BQ10" t="s">
        <v>11042</v>
      </c>
      <c r="BR10" t="s">
        <v>11043</v>
      </c>
      <c r="BS10" t="s">
        <v>11044</v>
      </c>
      <c r="BT10" t="s">
        <v>11045</v>
      </c>
      <c r="BU10" t="s">
        <v>11046</v>
      </c>
      <c r="BV10" t="s">
        <v>11047</v>
      </c>
    </row>
    <row r="11" spans="2:74" x14ac:dyDescent="0.25">
      <c r="B11" t="s">
        <v>9953</v>
      </c>
      <c r="C11" t="s">
        <v>11048</v>
      </c>
      <c r="D11" t="s">
        <v>11049</v>
      </c>
      <c r="E11" t="s">
        <v>11050</v>
      </c>
      <c r="F11" t="s">
        <v>11051</v>
      </c>
      <c r="G11" t="s">
        <v>11052</v>
      </c>
      <c r="H11" t="s">
        <v>11053</v>
      </c>
      <c r="I11" t="s">
        <v>11054</v>
      </c>
      <c r="J11" t="s">
        <v>11055</v>
      </c>
      <c r="K11" t="s">
        <v>11056</v>
      </c>
      <c r="L11" t="s">
        <v>11057</v>
      </c>
      <c r="M11" t="s">
        <v>11058</v>
      </c>
      <c r="N11" t="s">
        <v>11059</v>
      </c>
      <c r="O11" t="s">
        <v>11060</v>
      </c>
      <c r="P11" t="s">
        <v>11061</v>
      </c>
      <c r="Q11" t="s">
        <v>11062</v>
      </c>
      <c r="R11" t="s">
        <v>11063</v>
      </c>
      <c r="S11" t="s">
        <v>11064</v>
      </c>
      <c r="T11" t="s">
        <v>11065</v>
      </c>
      <c r="U11" t="s">
        <v>11066</v>
      </c>
      <c r="V11" t="s">
        <v>11067</v>
      </c>
      <c r="W11" t="s">
        <v>11068</v>
      </c>
      <c r="X11" t="s">
        <v>11069</v>
      </c>
      <c r="Y11" t="s">
        <v>11070</v>
      </c>
      <c r="Z11" t="s">
        <v>11071</v>
      </c>
      <c r="AA11" t="s">
        <v>11072</v>
      </c>
      <c r="AB11" t="s">
        <v>11073</v>
      </c>
      <c r="AC11" t="s">
        <v>11074</v>
      </c>
      <c r="AD11" t="s">
        <v>11075</v>
      </c>
      <c r="AE11" t="s">
        <v>11076</v>
      </c>
      <c r="AF11" t="s">
        <v>11077</v>
      </c>
      <c r="AG11" t="s">
        <v>11078</v>
      </c>
      <c r="AH11" t="s">
        <v>11079</v>
      </c>
      <c r="AI11" t="s">
        <v>11080</v>
      </c>
      <c r="AJ11" t="s">
        <v>11081</v>
      </c>
      <c r="AK11" t="s">
        <v>11082</v>
      </c>
      <c r="AL11" t="s">
        <v>11083</v>
      </c>
      <c r="AM11" t="s">
        <v>11084</v>
      </c>
      <c r="AN11" t="s">
        <v>11085</v>
      </c>
      <c r="AO11" t="s">
        <v>11086</v>
      </c>
      <c r="AP11" t="s">
        <v>11087</v>
      </c>
      <c r="AQ11" t="s">
        <v>11088</v>
      </c>
      <c r="AR11" t="s">
        <v>11089</v>
      </c>
      <c r="AS11" t="s">
        <v>11090</v>
      </c>
      <c r="AT11" t="s">
        <v>11091</v>
      </c>
      <c r="AU11" t="s">
        <v>11092</v>
      </c>
      <c r="AV11" t="s">
        <v>11093</v>
      </c>
      <c r="AW11" t="s">
        <v>11094</v>
      </c>
      <c r="AX11" t="s">
        <v>11095</v>
      </c>
      <c r="AY11" t="s">
        <v>11096</v>
      </c>
      <c r="AZ11" t="s">
        <v>11097</v>
      </c>
      <c r="BA11" t="s">
        <v>11098</v>
      </c>
      <c r="BB11" t="s">
        <v>11099</v>
      </c>
      <c r="BC11" t="s">
        <v>11100</v>
      </c>
      <c r="BD11" t="s">
        <v>11101</v>
      </c>
      <c r="BE11" t="s">
        <v>11102</v>
      </c>
      <c r="BF11" t="s">
        <v>11103</v>
      </c>
      <c r="BG11" t="s">
        <v>11104</v>
      </c>
      <c r="BH11" t="s">
        <v>11105</v>
      </c>
      <c r="BI11" t="s">
        <v>11106</v>
      </c>
      <c r="BJ11" t="s">
        <v>11107</v>
      </c>
      <c r="BK11" t="s">
        <v>11108</v>
      </c>
      <c r="BL11" t="s">
        <v>11109</v>
      </c>
      <c r="BM11" t="s">
        <v>11110</v>
      </c>
      <c r="BN11" t="s">
        <v>11111</v>
      </c>
      <c r="BO11" t="s">
        <v>11112</v>
      </c>
      <c r="BP11" t="s">
        <v>11113</v>
      </c>
      <c r="BQ11" t="s">
        <v>11114</v>
      </c>
      <c r="BR11" t="s">
        <v>11115</v>
      </c>
      <c r="BS11" t="s">
        <v>11116</v>
      </c>
      <c r="BT11" t="s">
        <v>11117</v>
      </c>
      <c r="BU11" t="s">
        <v>11118</v>
      </c>
      <c r="BV11" t="s">
        <v>11119</v>
      </c>
    </row>
    <row r="12" spans="2:74" x14ac:dyDescent="0.25">
      <c r="B12" t="s">
        <v>11120</v>
      </c>
      <c r="C12" t="s">
        <v>11121</v>
      </c>
      <c r="D12" t="s">
        <v>11121</v>
      </c>
      <c r="E12" t="s">
        <v>11121</v>
      </c>
      <c r="F12" t="s">
        <v>11121</v>
      </c>
      <c r="G12" t="s">
        <v>11121</v>
      </c>
      <c r="H12" t="s">
        <v>11121</v>
      </c>
      <c r="I12" t="s">
        <v>11121</v>
      </c>
      <c r="J12" t="s">
        <v>11121</v>
      </c>
      <c r="K12" t="s">
        <v>11121</v>
      </c>
      <c r="L12" t="s">
        <v>11121</v>
      </c>
      <c r="M12" t="s">
        <v>11121</v>
      </c>
      <c r="N12" t="s">
        <v>11121</v>
      </c>
      <c r="O12" t="s">
        <v>11121</v>
      </c>
      <c r="P12" t="s">
        <v>11121</v>
      </c>
      <c r="Q12" t="s">
        <v>11121</v>
      </c>
      <c r="R12" t="s">
        <v>11122</v>
      </c>
      <c r="S12" t="s">
        <v>11121</v>
      </c>
      <c r="T12" t="s">
        <v>11121</v>
      </c>
      <c r="U12" t="s">
        <v>11123</v>
      </c>
      <c r="V12" t="s">
        <v>11121</v>
      </c>
      <c r="W12" t="s">
        <v>11121</v>
      </c>
      <c r="X12" t="s">
        <v>11121</v>
      </c>
      <c r="Y12" t="s">
        <v>11121</v>
      </c>
      <c r="Z12" t="s">
        <v>11121</v>
      </c>
      <c r="AA12" t="s">
        <v>11121</v>
      </c>
      <c r="AB12" t="s">
        <v>11121</v>
      </c>
      <c r="AC12" t="s">
        <v>11121</v>
      </c>
      <c r="AD12" t="s">
        <v>11121</v>
      </c>
      <c r="AE12" t="s">
        <v>11121</v>
      </c>
      <c r="AF12" t="s">
        <v>11121</v>
      </c>
      <c r="AG12" t="s">
        <v>11121</v>
      </c>
      <c r="AH12" t="s">
        <v>11121</v>
      </c>
      <c r="AI12" t="s">
        <v>11121</v>
      </c>
      <c r="AJ12" t="s">
        <v>11121</v>
      </c>
      <c r="AK12" t="s">
        <v>11121</v>
      </c>
      <c r="AL12" t="s">
        <v>11121</v>
      </c>
      <c r="AM12" t="s">
        <v>11121</v>
      </c>
      <c r="AN12" t="s">
        <v>11121</v>
      </c>
      <c r="AO12" t="s">
        <v>11121</v>
      </c>
      <c r="AP12" t="s">
        <v>11121</v>
      </c>
      <c r="AQ12" t="s">
        <v>11121</v>
      </c>
      <c r="AR12" t="s">
        <v>11121</v>
      </c>
      <c r="AS12" t="s">
        <v>11121</v>
      </c>
      <c r="AT12" t="s">
        <v>11121</v>
      </c>
      <c r="AU12" t="s">
        <v>11121</v>
      </c>
      <c r="AV12" t="s">
        <v>11121</v>
      </c>
      <c r="AW12" t="s">
        <v>11121</v>
      </c>
      <c r="AX12" t="s">
        <v>11121</v>
      </c>
      <c r="AY12" t="s">
        <v>11121</v>
      </c>
      <c r="AZ12" t="s">
        <v>11121</v>
      </c>
      <c r="BA12" t="s">
        <v>11121</v>
      </c>
      <c r="BB12" t="s">
        <v>11121</v>
      </c>
      <c r="BC12" t="s">
        <v>11121</v>
      </c>
      <c r="BD12" t="s">
        <v>11121</v>
      </c>
      <c r="BE12" t="s">
        <v>11121</v>
      </c>
      <c r="BF12" t="s">
        <v>11121</v>
      </c>
      <c r="BG12" t="s">
        <v>11121</v>
      </c>
      <c r="BH12" t="s">
        <v>11121</v>
      </c>
      <c r="BI12" t="s">
        <v>11121</v>
      </c>
      <c r="BJ12" t="s">
        <v>11121</v>
      </c>
      <c r="BK12" t="s">
        <v>11121</v>
      </c>
      <c r="BL12" t="s">
        <v>11121</v>
      </c>
      <c r="BM12" t="s">
        <v>11121</v>
      </c>
      <c r="BN12" t="s">
        <v>11122</v>
      </c>
      <c r="BO12" t="s">
        <v>11121</v>
      </c>
      <c r="BP12" t="s">
        <v>11121</v>
      </c>
      <c r="BQ12" t="s">
        <v>11121</v>
      </c>
      <c r="BR12" t="s">
        <v>11121</v>
      </c>
      <c r="BS12" t="s">
        <v>11121</v>
      </c>
      <c r="BT12" t="s">
        <v>11121</v>
      </c>
      <c r="BU12" t="s">
        <v>11121</v>
      </c>
      <c r="BV12" t="s">
        <v>11121</v>
      </c>
    </row>
    <row r="13" spans="2:74" x14ac:dyDescent="0.25">
      <c r="B13" t="s">
        <v>10393</v>
      </c>
      <c r="C13" t="s">
        <v>11124</v>
      </c>
      <c r="D13" t="s">
        <v>11125</v>
      </c>
      <c r="E13" t="s">
        <v>11126</v>
      </c>
      <c r="F13" t="s">
        <v>11127</v>
      </c>
      <c r="G13" t="s">
        <v>11128</v>
      </c>
      <c r="H13" t="s">
        <v>11129</v>
      </c>
      <c r="I13" t="s">
        <v>11130</v>
      </c>
      <c r="J13" t="s">
        <v>11131</v>
      </c>
      <c r="K13" t="s">
        <v>11132</v>
      </c>
      <c r="L13" t="s">
        <v>11133</v>
      </c>
      <c r="M13" t="s">
        <v>11134</v>
      </c>
      <c r="N13" t="s">
        <v>11135</v>
      </c>
      <c r="O13" t="s">
        <v>11136</v>
      </c>
      <c r="P13" t="s">
        <v>11137</v>
      </c>
      <c r="Q13" t="s">
        <v>11138</v>
      </c>
      <c r="R13" t="s">
        <v>11139</v>
      </c>
      <c r="S13" t="s">
        <v>11140</v>
      </c>
      <c r="T13" t="s">
        <v>11141</v>
      </c>
      <c r="U13" t="s">
        <v>11142</v>
      </c>
      <c r="V13" t="s">
        <v>11143</v>
      </c>
      <c r="W13" t="s">
        <v>11144</v>
      </c>
      <c r="X13" t="s">
        <v>11145</v>
      </c>
      <c r="Y13" t="s">
        <v>11146</v>
      </c>
      <c r="Z13" t="s">
        <v>11147</v>
      </c>
      <c r="AA13" t="s">
        <v>11148</v>
      </c>
      <c r="AB13" t="s">
        <v>11149</v>
      </c>
      <c r="AC13" t="s">
        <v>11150</v>
      </c>
      <c r="AD13" t="s">
        <v>11151</v>
      </c>
      <c r="AE13" t="s">
        <v>11152</v>
      </c>
      <c r="AF13" t="s">
        <v>11153</v>
      </c>
      <c r="AG13" t="s">
        <v>11154</v>
      </c>
      <c r="AH13" t="s">
        <v>11155</v>
      </c>
      <c r="AI13" t="s">
        <v>11156</v>
      </c>
      <c r="AJ13" t="s">
        <v>11157</v>
      </c>
      <c r="AK13" t="s">
        <v>11158</v>
      </c>
      <c r="AL13" t="s">
        <v>11159</v>
      </c>
      <c r="AM13" t="s">
        <v>11160</v>
      </c>
      <c r="AN13" t="s">
        <v>11161</v>
      </c>
      <c r="AO13" t="s">
        <v>11162</v>
      </c>
      <c r="AP13" t="s">
        <v>11163</v>
      </c>
      <c r="AQ13" t="s">
        <v>11164</v>
      </c>
      <c r="AR13" t="s">
        <v>11165</v>
      </c>
      <c r="AS13" t="s">
        <v>11166</v>
      </c>
      <c r="AT13" t="s">
        <v>11167</v>
      </c>
      <c r="AU13" t="s">
        <v>11168</v>
      </c>
      <c r="AV13" t="s">
        <v>11169</v>
      </c>
      <c r="AW13" t="s">
        <v>11170</v>
      </c>
      <c r="AX13" t="s">
        <v>11171</v>
      </c>
      <c r="AY13" t="s">
        <v>11172</v>
      </c>
      <c r="AZ13" t="s">
        <v>11173</v>
      </c>
      <c r="BA13" t="s">
        <v>11174</v>
      </c>
      <c r="BB13" t="s">
        <v>11175</v>
      </c>
      <c r="BC13" t="s">
        <v>11176</v>
      </c>
      <c r="BD13" t="s">
        <v>11177</v>
      </c>
      <c r="BE13" t="s">
        <v>11178</v>
      </c>
      <c r="BF13" t="s">
        <v>11179</v>
      </c>
      <c r="BG13" t="s">
        <v>11180</v>
      </c>
      <c r="BH13" t="s">
        <v>11181</v>
      </c>
      <c r="BI13" t="s">
        <v>11182</v>
      </c>
      <c r="BJ13" t="s">
        <v>11183</v>
      </c>
      <c r="BK13" t="s">
        <v>11184</v>
      </c>
      <c r="BL13" t="s">
        <v>11185</v>
      </c>
      <c r="BM13" t="s">
        <v>11186</v>
      </c>
      <c r="BN13" t="s">
        <v>11187</v>
      </c>
      <c r="BO13" t="s">
        <v>11188</v>
      </c>
      <c r="BP13" t="s">
        <v>11189</v>
      </c>
      <c r="BQ13" t="s">
        <v>11190</v>
      </c>
      <c r="BR13" t="s">
        <v>11191</v>
      </c>
      <c r="BS13" t="s">
        <v>11192</v>
      </c>
      <c r="BT13" t="s">
        <v>11193</v>
      </c>
      <c r="BU13" t="s">
        <v>11194</v>
      </c>
      <c r="BV13" t="s">
        <v>11195</v>
      </c>
    </row>
    <row r="14" spans="2:74" x14ac:dyDescent="0.25">
      <c r="B14" t="s">
        <v>11196</v>
      </c>
      <c r="C14" t="s">
        <v>11197</v>
      </c>
      <c r="D14" t="s">
        <v>11197</v>
      </c>
      <c r="E14" t="s">
        <v>11197</v>
      </c>
      <c r="F14" t="s">
        <v>11197</v>
      </c>
      <c r="G14" t="s">
        <v>11197</v>
      </c>
      <c r="H14" t="s">
        <v>11197</v>
      </c>
      <c r="I14" t="s">
        <v>11197</v>
      </c>
      <c r="J14" t="s">
        <v>11197</v>
      </c>
      <c r="K14" t="s">
        <v>11197</v>
      </c>
      <c r="L14" t="s">
        <v>11197</v>
      </c>
      <c r="M14" t="s">
        <v>11197</v>
      </c>
      <c r="N14" t="s">
        <v>11197</v>
      </c>
      <c r="O14" t="s">
        <v>11197</v>
      </c>
      <c r="P14" t="s">
        <v>11197</v>
      </c>
      <c r="Q14" t="s">
        <v>11197</v>
      </c>
      <c r="R14" t="s">
        <v>11197</v>
      </c>
      <c r="S14" t="s">
        <v>11197</v>
      </c>
      <c r="T14" t="s">
        <v>11197</v>
      </c>
      <c r="U14" t="s">
        <v>11198</v>
      </c>
      <c r="V14" t="s">
        <v>11197</v>
      </c>
      <c r="W14" t="s">
        <v>11197</v>
      </c>
      <c r="X14" t="s">
        <v>11197</v>
      </c>
      <c r="Y14" t="s">
        <v>11197</v>
      </c>
      <c r="Z14" t="s">
        <v>11197</v>
      </c>
      <c r="AA14" t="s">
        <v>11197</v>
      </c>
      <c r="AB14" t="s">
        <v>11197</v>
      </c>
      <c r="AC14" t="s">
        <v>11197</v>
      </c>
      <c r="AD14" t="s">
        <v>11197</v>
      </c>
      <c r="AE14" t="s">
        <v>11197</v>
      </c>
      <c r="AF14" t="s">
        <v>11197</v>
      </c>
      <c r="AG14" t="s">
        <v>11197</v>
      </c>
      <c r="AH14" t="s">
        <v>11197</v>
      </c>
      <c r="AI14" t="s">
        <v>11197</v>
      </c>
      <c r="AJ14" t="s">
        <v>11197</v>
      </c>
      <c r="AK14" t="s">
        <v>11197</v>
      </c>
      <c r="AL14" t="s">
        <v>11197</v>
      </c>
      <c r="AM14" t="s">
        <v>11197</v>
      </c>
      <c r="AN14" t="s">
        <v>11197</v>
      </c>
      <c r="AO14" t="s">
        <v>11197</v>
      </c>
      <c r="AP14" t="s">
        <v>11197</v>
      </c>
      <c r="AQ14" t="s">
        <v>11197</v>
      </c>
      <c r="AR14" t="s">
        <v>11197</v>
      </c>
      <c r="AS14" t="s">
        <v>11197</v>
      </c>
      <c r="AT14" t="s">
        <v>11197</v>
      </c>
      <c r="AU14" t="s">
        <v>11197</v>
      </c>
      <c r="AV14" t="s">
        <v>11197</v>
      </c>
      <c r="AW14" t="s">
        <v>11197</v>
      </c>
      <c r="AX14" t="s">
        <v>11197</v>
      </c>
      <c r="AY14" t="s">
        <v>11197</v>
      </c>
      <c r="AZ14" t="s">
        <v>11197</v>
      </c>
      <c r="BA14" t="s">
        <v>11197</v>
      </c>
      <c r="BB14" t="s">
        <v>11197</v>
      </c>
      <c r="BC14" t="s">
        <v>11197</v>
      </c>
      <c r="BD14" t="s">
        <v>11197</v>
      </c>
      <c r="BE14" t="s">
        <v>11197</v>
      </c>
      <c r="BF14" t="s">
        <v>11197</v>
      </c>
      <c r="BG14" t="s">
        <v>11197</v>
      </c>
      <c r="BH14" t="s">
        <v>11197</v>
      </c>
      <c r="BI14" t="s">
        <v>11197</v>
      </c>
      <c r="BJ14" t="s">
        <v>11197</v>
      </c>
      <c r="BK14" t="s">
        <v>11197</v>
      </c>
      <c r="BL14" t="s">
        <v>11197</v>
      </c>
      <c r="BM14" t="s">
        <v>11197</v>
      </c>
      <c r="BN14" t="s">
        <v>11197</v>
      </c>
      <c r="BO14" t="s">
        <v>11197</v>
      </c>
      <c r="BP14" t="s">
        <v>11197</v>
      </c>
      <c r="BQ14" t="s">
        <v>11197</v>
      </c>
      <c r="BR14" t="s">
        <v>11197</v>
      </c>
      <c r="BS14" t="s">
        <v>11197</v>
      </c>
      <c r="BT14" t="s">
        <v>11197</v>
      </c>
      <c r="BU14" t="s">
        <v>11197</v>
      </c>
      <c r="BV14" t="s">
        <v>11197</v>
      </c>
    </row>
    <row r="15" spans="2:74" x14ac:dyDescent="0.25">
      <c r="B15" t="s">
        <v>11199</v>
      </c>
      <c r="C15" t="s">
        <v>11200</v>
      </c>
      <c r="D15" t="s">
        <v>11200</v>
      </c>
      <c r="E15" t="s">
        <v>11200</v>
      </c>
      <c r="F15" t="s">
        <v>11200</v>
      </c>
      <c r="G15" t="s">
        <v>11200</v>
      </c>
      <c r="H15" t="s">
        <v>11200</v>
      </c>
      <c r="I15" t="s">
        <v>11200</v>
      </c>
      <c r="J15" t="s">
        <v>11200</v>
      </c>
      <c r="K15" t="s">
        <v>11200</v>
      </c>
      <c r="L15" t="s">
        <v>11200</v>
      </c>
      <c r="M15" t="s">
        <v>11200</v>
      </c>
      <c r="N15" t="s">
        <v>11200</v>
      </c>
      <c r="O15" t="s">
        <v>11200</v>
      </c>
      <c r="P15" t="s">
        <v>11200</v>
      </c>
      <c r="Q15" t="s">
        <v>11200</v>
      </c>
      <c r="R15" t="s">
        <v>11200</v>
      </c>
      <c r="S15" t="s">
        <v>11200</v>
      </c>
      <c r="T15" t="s">
        <v>11200</v>
      </c>
      <c r="U15" t="s">
        <v>11200</v>
      </c>
      <c r="V15" t="s">
        <v>11200</v>
      </c>
      <c r="W15" t="s">
        <v>11200</v>
      </c>
      <c r="X15" t="s">
        <v>11200</v>
      </c>
      <c r="Y15" t="s">
        <v>11200</v>
      </c>
      <c r="Z15" t="s">
        <v>11200</v>
      </c>
      <c r="AA15" t="s">
        <v>11200</v>
      </c>
      <c r="AB15" t="s">
        <v>11200</v>
      </c>
      <c r="AC15" t="s">
        <v>11200</v>
      </c>
      <c r="AD15" t="s">
        <v>11200</v>
      </c>
      <c r="AE15" t="s">
        <v>11200</v>
      </c>
      <c r="AF15" t="s">
        <v>11200</v>
      </c>
      <c r="AG15" t="s">
        <v>11200</v>
      </c>
      <c r="AH15" t="s">
        <v>11200</v>
      </c>
      <c r="AI15" t="s">
        <v>11200</v>
      </c>
      <c r="AJ15" t="s">
        <v>11200</v>
      </c>
      <c r="AK15" t="s">
        <v>11200</v>
      </c>
      <c r="AL15" t="s">
        <v>11200</v>
      </c>
      <c r="AM15" t="s">
        <v>11200</v>
      </c>
      <c r="AN15" t="s">
        <v>11200</v>
      </c>
      <c r="AO15" t="s">
        <v>11200</v>
      </c>
      <c r="AP15" t="s">
        <v>11200</v>
      </c>
      <c r="AQ15" t="s">
        <v>11200</v>
      </c>
      <c r="AR15" t="s">
        <v>11200</v>
      </c>
      <c r="AS15" t="s">
        <v>11200</v>
      </c>
      <c r="AT15" t="s">
        <v>11200</v>
      </c>
      <c r="AU15" t="s">
        <v>11200</v>
      </c>
      <c r="AV15" t="s">
        <v>11200</v>
      </c>
      <c r="AW15" t="s">
        <v>11200</v>
      </c>
      <c r="AX15" t="s">
        <v>11200</v>
      </c>
      <c r="AY15" t="s">
        <v>11200</v>
      </c>
      <c r="AZ15" t="s">
        <v>11200</v>
      </c>
      <c r="BA15" t="s">
        <v>11200</v>
      </c>
      <c r="BB15" t="s">
        <v>11200</v>
      </c>
      <c r="BC15" t="s">
        <v>11200</v>
      </c>
      <c r="BD15" t="s">
        <v>11200</v>
      </c>
      <c r="BE15" t="s">
        <v>11200</v>
      </c>
      <c r="BF15" t="s">
        <v>11200</v>
      </c>
      <c r="BG15" t="s">
        <v>11200</v>
      </c>
      <c r="BH15" t="s">
        <v>11200</v>
      </c>
      <c r="BI15" t="s">
        <v>11200</v>
      </c>
      <c r="BJ15" t="s">
        <v>11200</v>
      </c>
      <c r="BK15" t="s">
        <v>11200</v>
      </c>
      <c r="BL15" t="s">
        <v>11200</v>
      </c>
      <c r="BM15" t="s">
        <v>11200</v>
      </c>
      <c r="BN15" t="s">
        <v>11200</v>
      </c>
      <c r="BO15" t="s">
        <v>11200</v>
      </c>
      <c r="BP15" t="s">
        <v>11200</v>
      </c>
      <c r="BQ15" t="s">
        <v>11200</v>
      </c>
      <c r="BR15" t="s">
        <v>11200</v>
      </c>
      <c r="BS15" t="s">
        <v>11200</v>
      </c>
      <c r="BT15" t="s">
        <v>11200</v>
      </c>
      <c r="BU15" t="s">
        <v>11200</v>
      </c>
      <c r="BV15" t="s">
        <v>11200</v>
      </c>
    </row>
    <row r="16" spans="2:74" x14ac:dyDescent="0.25">
      <c r="B16" t="s">
        <v>11201</v>
      </c>
      <c r="C16" t="s">
        <v>11202</v>
      </c>
      <c r="D16" t="s">
        <v>11202</v>
      </c>
      <c r="E16" t="s">
        <v>11202</v>
      </c>
      <c r="F16" t="s">
        <v>11202</v>
      </c>
      <c r="G16" t="s">
        <v>11202</v>
      </c>
      <c r="H16" t="s">
        <v>11202</v>
      </c>
      <c r="I16" t="s">
        <v>11202</v>
      </c>
      <c r="J16" t="s">
        <v>11202</v>
      </c>
      <c r="K16" t="s">
        <v>11202</v>
      </c>
      <c r="L16" t="s">
        <v>11202</v>
      </c>
      <c r="M16" t="s">
        <v>11202</v>
      </c>
      <c r="N16" t="s">
        <v>11202</v>
      </c>
      <c r="O16" t="s">
        <v>11202</v>
      </c>
      <c r="P16" t="s">
        <v>11202</v>
      </c>
      <c r="Q16" t="s">
        <v>11202</v>
      </c>
      <c r="R16" t="s">
        <v>11202</v>
      </c>
      <c r="S16" t="s">
        <v>11202</v>
      </c>
      <c r="T16" t="s">
        <v>11202</v>
      </c>
      <c r="U16" t="s">
        <v>11202</v>
      </c>
      <c r="V16" t="s">
        <v>11202</v>
      </c>
      <c r="W16" t="s">
        <v>11202</v>
      </c>
      <c r="X16" t="s">
        <v>11202</v>
      </c>
      <c r="Y16" t="s">
        <v>11202</v>
      </c>
      <c r="Z16" t="s">
        <v>11202</v>
      </c>
      <c r="AA16" t="s">
        <v>11202</v>
      </c>
      <c r="AB16" t="s">
        <v>11202</v>
      </c>
      <c r="AC16" t="s">
        <v>11202</v>
      </c>
      <c r="AD16" t="s">
        <v>11202</v>
      </c>
      <c r="AE16" t="s">
        <v>11202</v>
      </c>
      <c r="AF16" t="s">
        <v>11202</v>
      </c>
      <c r="AG16" t="s">
        <v>11202</v>
      </c>
      <c r="AH16" t="s">
        <v>11202</v>
      </c>
      <c r="AI16" t="s">
        <v>11202</v>
      </c>
      <c r="AJ16" t="s">
        <v>11202</v>
      </c>
      <c r="AK16" t="s">
        <v>11202</v>
      </c>
      <c r="AL16" t="s">
        <v>11202</v>
      </c>
      <c r="AM16" t="s">
        <v>11202</v>
      </c>
      <c r="AN16" t="s">
        <v>11202</v>
      </c>
      <c r="AO16" t="s">
        <v>11202</v>
      </c>
      <c r="AP16" t="s">
        <v>11202</v>
      </c>
      <c r="AQ16" t="s">
        <v>11202</v>
      </c>
      <c r="AR16" t="s">
        <v>11202</v>
      </c>
      <c r="AS16" t="s">
        <v>11202</v>
      </c>
      <c r="AT16" t="s">
        <v>11202</v>
      </c>
      <c r="AU16" t="s">
        <v>11202</v>
      </c>
      <c r="AV16" t="s">
        <v>11202</v>
      </c>
      <c r="AW16" t="s">
        <v>11202</v>
      </c>
      <c r="AX16" t="s">
        <v>11202</v>
      </c>
      <c r="AY16" t="s">
        <v>11202</v>
      </c>
      <c r="AZ16" t="s">
        <v>11202</v>
      </c>
      <c r="BA16" t="s">
        <v>11202</v>
      </c>
      <c r="BB16" t="s">
        <v>11202</v>
      </c>
      <c r="BC16" t="s">
        <v>11202</v>
      </c>
      <c r="BD16" t="s">
        <v>11202</v>
      </c>
      <c r="BE16" t="s">
        <v>11202</v>
      </c>
      <c r="BF16" t="s">
        <v>11202</v>
      </c>
      <c r="BG16" t="s">
        <v>11202</v>
      </c>
      <c r="BH16" t="s">
        <v>11202</v>
      </c>
      <c r="BI16" t="s">
        <v>11202</v>
      </c>
      <c r="BJ16" t="s">
        <v>11202</v>
      </c>
      <c r="BK16" t="s">
        <v>11202</v>
      </c>
      <c r="BL16" t="s">
        <v>11202</v>
      </c>
      <c r="BM16" t="s">
        <v>11202</v>
      </c>
      <c r="BN16" t="s">
        <v>11202</v>
      </c>
      <c r="BO16" t="s">
        <v>11202</v>
      </c>
      <c r="BP16" t="s">
        <v>11202</v>
      </c>
      <c r="BQ16" t="s">
        <v>11202</v>
      </c>
      <c r="BR16" t="s">
        <v>11202</v>
      </c>
      <c r="BS16" t="s">
        <v>11202</v>
      </c>
      <c r="BT16" t="s">
        <v>11202</v>
      </c>
      <c r="BU16" t="s">
        <v>11202</v>
      </c>
      <c r="BV16" t="s">
        <v>11202</v>
      </c>
    </row>
    <row r="17" spans="2:74" x14ac:dyDescent="0.25">
      <c r="B17" t="s">
        <v>11203</v>
      </c>
      <c r="C17" t="s">
        <v>11204</v>
      </c>
      <c r="D17" t="s">
        <v>11205</v>
      </c>
      <c r="E17" t="s">
        <v>11206</v>
      </c>
      <c r="F17" t="s">
        <v>11207</v>
      </c>
      <c r="G17" t="s">
        <v>11208</v>
      </c>
      <c r="H17" t="s">
        <v>11209</v>
      </c>
      <c r="I17" t="s">
        <v>11210</v>
      </c>
      <c r="J17" t="s">
        <v>11211</v>
      </c>
      <c r="K17" t="s">
        <v>11212</v>
      </c>
      <c r="L17" t="s">
        <v>11213</v>
      </c>
      <c r="M17" t="s">
        <v>11214</v>
      </c>
      <c r="N17" t="s">
        <v>11215</v>
      </c>
      <c r="O17" t="s">
        <v>11216</v>
      </c>
      <c r="P17" t="s">
        <v>11217</v>
      </c>
      <c r="Q17" t="s">
        <v>11218</v>
      </c>
      <c r="R17" t="s">
        <v>11219</v>
      </c>
      <c r="S17" t="s">
        <v>11220</v>
      </c>
      <c r="T17" t="s">
        <v>11221</v>
      </c>
      <c r="U17" t="s">
        <v>11222</v>
      </c>
      <c r="V17" t="s">
        <v>11223</v>
      </c>
      <c r="W17" t="s">
        <v>11224</v>
      </c>
      <c r="X17" t="s">
        <v>11225</v>
      </c>
      <c r="Y17" t="s">
        <v>11226</v>
      </c>
      <c r="Z17" t="s">
        <v>11227</v>
      </c>
      <c r="AA17" t="s">
        <v>11228</v>
      </c>
      <c r="AB17" t="s">
        <v>11229</v>
      </c>
      <c r="AC17" t="s">
        <v>11230</v>
      </c>
      <c r="AD17" t="s">
        <v>11231</v>
      </c>
      <c r="AE17" t="s">
        <v>11232</v>
      </c>
      <c r="AF17" t="s">
        <v>11233</v>
      </c>
      <c r="AG17" t="s">
        <v>11234</v>
      </c>
      <c r="AH17" t="s">
        <v>11235</v>
      </c>
      <c r="AI17" t="s">
        <v>11236</v>
      </c>
      <c r="AJ17" t="s">
        <v>11237</v>
      </c>
      <c r="AK17" t="s">
        <v>11238</v>
      </c>
      <c r="AL17" t="s">
        <v>11239</v>
      </c>
      <c r="AM17" t="s">
        <v>11240</v>
      </c>
      <c r="AN17" t="s">
        <v>11241</v>
      </c>
      <c r="AO17" t="s">
        <v>11242</v>
      </c>
      <c r="AP17" t="s">
        <v>11243</v>
      </c>
      <c r="AQ17" t="s">
        <v>11244</v>
      </c>
      <c r="AR17" t="s">
        <v>11245</v>
      </c>
      <c r="AS17" t="s">
        <v>11246</v>
      </c>
      <c r="AT17" t="s">
        <v>11247</v>
      </c>
      <c r="AU17" t="s">
        <v>11248</v>
      </c>
      <c r="AV17" t="s">
        <v>11249</v>
      </c>
      <c r="AW17" t="s">
        <v>11250</v>
      </c>
      <c r="AX17" t="s">
        <v>11251</v>
      </c>
      <c r="AY17" t="s">
        <v>11252</v>
      </c>
      <c r="AZ17" t="s">
        <v>11253</v>
      </c>
      <c r="BA17" t="s">
        <v>11254</v>
      </c>
      <c r="BB17" t="s">
        <v>11255</v>
      </c>
      <c r="BC17" t="s">
        <v>11256</v>
      </c>
      <c r="BD17" t="s">
        <v>11257</v>
      </c>
      <c r="BE17" t="s">
        <v>11258</v>
      </c>
      <c r="BF17" t="s">
        <v>11259</v>
      </c>
      <c r="BG17" t="s">
        <v>11260</v>
      </c>
      <c r="BH17" t="s">
        <v>11261</v>
      </c>
      <c r="BI17" t="s">
        <v>11262</v>
      </c>
      <c r="BJ17" t="s">
        <v>11263</v>
      </c>
      <c r="BK17" t="s">
        <v>11264</v>
      </c>
      <c r="BL17" t="s">
        <v>11265</v>
      </c>
      <c r="BM17" t="s">
        <v>11266</v>
      </c>
      <c r="BN17" t="s">
        <v>11267</v>
      </c>
      <c r="BO17" t="s">
        <v>11268</v>
      </c>
      <c r="BP17" t="s">
        <v>11269</v>
      </c>
      <c r="BQ17" t="s">
        <v>11270</v>
      </c>
      <c r="BR17" t="s">
        <v>11271</v>
      </c>
      <c r="BS17" t="s">
        <v>11272</v>
      </c>
      <c r="BT17" t="s">
        <v>11273</v>
      </c>
      <c r="BU17" t="s">
        <v>11274</v>
      </c>
      <c r="BV17" t="s">
        <v>11275</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BV19"/>
  <sheetViews>
    <sheetView workbookViewId="0"/>
  </sheetViews>
  <sheetFormatPr defaultColWidth="11.42578125" defaultRowHeight="15" x14ac:dyDescent="0.25"/>
  <sheetData>
    <row r="2" spans="2:74" x14ac:dyDescent="0.25">
      <c r="B2" t="s">
        <v>1</v>
      </c>
      <c r="C2" t="s">
        <v>42</v>
      </c>
    </row>
    <row r="3" spans="2:74" x14ac:dyDescent="0.25">
      <c r="B3" t="s">
        <v>2</v>
      </c>
      <c r="C3" t="s">
        <v>47</v>
      </c>
    </row>
    <row r="4" spans="2:74" x14ac:dyDescent="0.25">
      <c r="B4" t="s">
        <v>3</v>
      </c>
      <c r="C4" t="s">
        <v>49</v>
      </c>
    </row>
    <row r="5" spans="2:74" x14ac:dyDescent="0.25">
      <c r="B5" s="4" t="str">
        <f>HYPERLINK("[NZAu_Publiclaunch_20231116.xlsx]'TOC'!A1","(Click to return to TOC)")</f>
        <v>(Click to return to TOC)</v>
      </c>
    </row>
    <row r="7" spans="2:74" x14ac:dyDescent="0.25">
      <c r="C7" t="s">
        <v>9762</v>
      </c>
      <c r="AA7" t="s">
        <v>9650</v>
      </c>
      <c r="AY7" t="s">
        <v>9659</v>
      </c>
    </row>
    <row r="8" spans="2:74" x14ac:dyDescent="0.25">
      <c r="B8" t="s">
        <v>10901</v>
      </c>
      <c r="C8" t="s">
        <v>568</v>
      </c>
      <c r="D8" t="s">
        <v>9620</v>
      </c>
      <c r="E8" t="s">
        <v>2088</v>
      </c>
      <c r="F8" t="s">
        <v>9761</v>
      </c>
      <c r="G8" t="s">
        <v>9621</v>
      </c>
      <c r="H8" t="s">
        <v>9762</v>
      </c>
      <c r="I8" t="s">
        <v>9763</v>
      </c>
      <c r="J8" t="s">
        <v>9720</v>
      </c>
      <c r="K8" t="s">
        <v>9760</v>
      </c>
      <c r="L8" t="s">
        <v>9759</v>
      </c>
      <c r="M8" t="s">
        <v>9771</v>
      </c>
      <c r="N8" t="s">
        <v>9622</v>
      </c>
      <c r="O8" t="s">
        <v>10347</v>
      </c>
      <c r="P8" t="s">
        <v>9646</v>
      </c>
      <c r="Q8" t="s">
        <v>9627</v>
      </c>
      <c r="R8" t="s">
        <v>9650</v>
      </c>
      <c r="S8" t="s">
        <v>9772</v>
      </c>
      <c r="T8" t="s">
        <v>9640</v>
      </c>
      <c r="U8" t="s">
        <v>10305</v>
      </c>
      <c r="V8" t="s">
        <v>9700</v>
      </c>
      <c r="W8" t="s">
        <v>9721</v>
      </c>
      <c r="X8" t="s">
        <v>9657</v>
      </c>
      <c r="Y8" t="s">
        <v>9774</v>
      </c>
      <c r="Z8" t="s">
        <v>10902</v>
      </c>
      <c r="AA8" t="s">
        <v>568</v>
      </c>
      <c r="AB8" t="s">
        <v>9620</v>
      </c>
      <c r="AC8" t="s">
        <v>2088</v>
      </c>
      <c r="AD8" t="s">
        <v>9761</v>
      </c>
      <c r="AE8" t="s">
        <v>9621</v>
      </c>
      <c r="AF8" t="s">
        <v>9762</v>
      </c>
      <c r="AG8" t="s">
        <v>9763</v>
      </c>
      <c r="AH8" t="s">
        <v>9720</v>
      </c>
      <c r="AI8" t="s">
        <v>9760</v>
      </c>
      <c r="AJ8" t="s">
        <v>9759</v>
      </c>
      <c r="AK8" t="s">
        <v>9771</v>
      </c>
      <c r="AL8" t="s">
        <v>9622</v>
      </c>
      <c r="AM8" t="s">
        <v>10347</v>
      </c>
      <c r="AN8" t="s">
        <v>9646</v>
      </c>
      <c r="AO8" t="s">
        <v>9627</v>
      </c>
      <c r="AP8" t="s">
        <v>9650</v>
      </c>
      <c r="AQ8" t="s">
        <v>9772</v>
      </c>
      <c r="AR8" t="s">
        <v>9640</v>
      </c>
      <c r="AS8" t="s">
        <v>10305</v>
      </c>
      <c r="AT8" t="s">
        <v>9700</v>
      </c>
      <c r="AU8" t="s">
        <v>9721</v>
      </c>
      <c r="AV8" t="s">
        <v>9657</v>
      </c>
      <c r="AW8" t="s">
        <v>9774</v>
      </c>
      <c r="AX8" t="s">
        <v>10902</v>
      </c>
      <c r="AY8" t="s">
        <v>568</v>
      </c>
      <c r="AZ8" t="s">
        <v>9620</v>
      </c>
      <c r="BA8" t="s">
        <v>2088</v>
      </c>
      <c r="BB8" t="s">
        <v>9761</v>
      </c>
      <c r="BC8" t="s">
        <v>9621</v>
      </c>
      <c r="BD8" t="s">
        <v>9762</v>
      </c>
      <c r="BE8" t="s">
        <v>9763</v>
      </c>
      <c r="BF8" t="s">
        <v>9720</v>
      </c>
      <c r="BG8" t="s">
        <v>9760</v>
      </c>
      <c r="BH8" t="s">
        <v>9759</v>
      </c>
      <c r="BI8" t="s">
        <v>9771</v>
      </c>
      <c r="BJ8" t="s">
        <v>9622</v>
      </c>
      <c r="BK8" t="s">
        <v>10347</v>
      </c>
      <c r="BL8" t="s">
        <v>9646</v>
      </c>
      <c r="BM8" t="s">
        <v>9627</v>
      </c>
      <c r="BN8" t="s">
        <v>9650</v>
      </c>
      <c r="BO8" t="s">
        <v>9772</v>
      </c>
      <c r="BP8" t="s">
        <v>9640</v>
      </c>
      <c r="BQ8" t="s">
        <v>10305</v>
      </c>
      <c r="BR8" t="s">
        <v>9700</v>
      </c>
      <c r="BS8" t="s">
        <v>9721</v>
      </c>
      <c r="BT8" t="s">
        <v>9657</v>
      </c>
      <c r="BU8" t="s">
        <v>9774</v>
      </c>
      <c r="BV8" t="s">
        <v>10902</v>
      </c>
    </row>
    <row r="9" spans="2:74" x14ac:dyDescent="0.25">
      <c r="B9" t="s">
        <v>10903</v>
      </c>
      <c r="C9" t="s">
        <v>11276</v>
      </c>
      <c r="D9" t="s">
        <v>11277</v>
      </c>
      <c r="E9" t="s">
        <v>11278</v>
      </c>
      <c r="F9" t="s">
        <v>11279</v>
      </c>
      <c r="G9" t="s">
        <v>11280</v>
      </c>
      <c r="H9" t="s">
        <v>11281</v>
      </c>
      <c r="I9" t="s">
        <v>11282</v>
      </c>
      <c r="J9" t="s">
        <v>11283</v>
      </c>
      <c r="K9" t="s">
        <v>11284</v>
      </c>
      <c r="L9" t="s">
        <v>11285</v>
      </c>
      <c r="M9" t="s">
        <v>11286</v>
      </c>
      <c r="N9" t="s">
        <v>11287</v>
      </c>
      <c r="O9" t="s">
        <v>11288</v>
      </c>
      <c r="P9" t="s">
        <v>11289</v>
      </c>
      <c r="Q9" t="s">
        <v>11290</v>
      </c>
      <c r="R9" t="s">
        <v>11291</v>
      </c>
      <c r="S9" t="s">
        <v>11292</v>
      </c>
      <c r="T9" t="s">
        <v>11293</v>
      </c>
      <c r="U9" t="s">
        <v>11294</v>
      </c>
      <c r="V9" t="s">
        <v>11295</v>
      </c>
      <c r="W9" t="s">
        <v>11296</v>
      </c>
      <c r="X9" t="s">
        <v>11297</v>
      </c>
      <c r="Y9" t="s">
        <v>11298</v>
      </c>
      <c r="Z9" t="s">
        <v>11299</v>
      </c>
      <c r="AA9" t="s">
        <v>11300</v>
      </c>
      <c r="AB9" t="s">
        <v>11301</v>
      </c>
      <c r="AC9" t="s">
        <v>11302</v>
      </c>
      <c r="AD9" t="s">
        <v>11303</v>
      </c>
      <c r="AE9" t="s">
        <v>11304</v>
      </c>
      <c r="AF9" t="s">
        <v>11305</v>
      </c>
      <c r="AG9" t="s">
        <v>11306</v>
      </c>
      <c r="AH9" t="s">
        <v>11307</v>
      </c>
      <c r="AI9" t="s">
        <v>11308</v>
      </c>
      <c r="AJ9" t="s">
        <v>11309</v>
      </c>
      <c r="AK9" t="s">
        <v>11310</v>
      </c>
      <c r="AL9" t="s">
        <v>11311</v>
      </c>
      <c r="AM9" t="s">
        <v>11312</v>
      </c>
      <c r="AN9" t="s">
        <v>11313</v>
      </c>
      <c r="AO9" t="s">
        <v>11314</v>
      </c>
      <c r="AP9" t="s">
        <v>11315</v>
      </c>
      <c r="AQ9" t="s">
        <v>11316</v>
      </c>
      <c r="AR9" t="s">
        <v>11317</v>
      </c>
      <c r="AS9" t="s">
        <v>11318</v>
      </c>
      <c r="AT9" t="s">
        <v>11319</v>
      </c>
      <c r="AU9" t="s">
        <v>11320</v>
      </c>
      <c r="AV9" t="s">
        <v>11321</v>
      </c>
      <c r="AW9" t="s">
        <v>11322</v>
      </c>
      <c r="AX9" t="s">
        <v>11323</v>
      </c>
      <c r="AY9" t="s">
        <v>11324</v>
      </c>
      <c r="AZ9" t="s">
        <v>11325</v>
      </c>
      <c r="BA9" t="s">
        <v>11326</v>
      </c>
      <c r="BB9" t="s">
        <v>11327</v>
      </c>
      <c r="BC9" t="s">
        <v>11328</v>
      </c>
      <c r="BD9" t="s">
        <v>11329</v>
      </c>
      <c r="BE9" t="s">
        <v>11330</v>
      </c>
      <c r="BF9" t="s">
        <v>11331</v>
      </c>
      <c r="BG9" t="s">
        <v>11332</v>
      </c>
      <c r="BH9" t="s">
        <v>11333</v>
      </c>
      <c r="BI9" t="s">
        <v>11334</v>
      </c>
      <c r="BJ9" t="s">
        <v>11335</v>
      </c>
      <c r="BK9" t="s">
        <v>11336</v>
      </c>
      <c r="BL9" t="s">
        <v>11337</v>
      </c>
      <c r="BM9" t="s">
        <v>11338</v>
      </c>
      <c r="BN9" t="s">
        <v>11339</v>
      </c>
      <c r="BO9" t="s">
        <v>11340</v>
      </c>
      <c r="BP9" t="s">
        <v>11341</v>
      </c>
      <c r="BQ9" t="s">
        <v>11342</v>
      </c>
      <c r="BR9" t="s">
        <v>11343</v>
      </c>
      <c r="BS9" t="s">
        <v>11344</v>
      </c>
      <c r="BT9" t="s">
        <v>11345</v>
      </c>
      <c r="BU9" t="s">
        <v>11346</v>
      </c>
      <c r="BV9" t="s">
        <v>11347</v>
      </c>
    </row>
    <row r="10" spans="2:74" x14ac:dyDescent="0.25">
      <c r="B10" t="s">
        <v>9909</v>
      </c>
      <c r="C10" t="s">
        <v>11348</v>
      </c>
      <c r="D10" t="s">
        <v>11349</v>
      </c>
      <c r="E10" t="s">
        <v>11350</v>
      </c>
      <c r="F10" t="s">
        <v>11351</v>
      </c>
      <c r="G10" t="s">
        <v>11352</v>
      </c>
      <c r="H10" t="s">
        <v>11353</v>
      </c>
      <c r="I10" t="s">
        <v>11354</v>
      </c>
      <c r="J10" t="s">
        <v>11355</v>
      </c>
      <c r="K10" t="s">
        <v>11356</v>
      </c>
      <c r="L10" t="s">
        <v>11357</v>
      </c>
      <c r="M10" t="s">
        <v>11358</v>
      </c>
      <c r="N10" t="s">
        <v>11359</v>
      </c>
      <c r="O10" t="s">
        <v>11360</v>
      </c>
      <c r="P10" t="s">
        <v>11361</v>
      </c>
      <c r="Q10" t="s">
        <v>11362</v>
      </c>
      <c r="R10" t="s">
        <v>11363</v>
      </c>
      <c r="S10" t="s">
        <v>11364</v>
      </c>
      <c r="T10" t="s">
        <v>11365</v>
      </c>
      <c r="U10" t="s">
        <v>11366</v>
      </c>
      <c r="V10" t="s">
        <v>11367</v>
      </c>
      <c r="W10" t="s">
        <v>11368</v>
      </c>
      <c r="X10" t="s">
        <v>11369</v>
      </c>
      <c r="Y10" t="s">
        <v>11370</v>
      </c>
      <c r="Z10" t="s">
        <v>11371</v>
      </c>
      <c r="AA10" t="s">
        <v>11372</v>
      </c>
      <c r="AB10" t="s">
        <v>11373</v>
      </c>
      <c r="AC10" t="s">
        <v>11374</v>
      </c>
      <c r="AD10" t="s">
        <v>11375</v>
      </c>
      <c r="AE10" t="s">
        <v>11376</v>
      </c>
      <c r="AF10" t="s">
        <v>11377</v>
      </c>
      <c r="AG10" t="s">
        <v>11378</v>
      </c>
      <c r="AH10" t="s">
        <v>11379</v>
      </c>
      <c r="AI10" t="s">
        <v>11380</v>
      </c>
      <c r="AJ10" t="s">
        <v>11381</v>
      </c>
      <c r="AK10" t="s">
        <v>11382</v>
      </c>
      <c r="AL10" t="s">
        <v>11383</v>
      </c>
      <c r="AM10" t="s">
        <v>11384</v>
      </c>
      <c r="AN10" t="s">
        <v>11385</v>
      </c>
      <c r="AO10" t="s">
        <v>11386</v>
      </c>
      <c r="AP10" t="s">
        <v>11387</v>
      </c>
      <c r="AQ10" t="s">
        <v>11388</v>
      </c>
      <c r="AR10" t="s">
        <v>11389</v>
      </c>
      <c r="AS10" t="s">
        <v>11390</v>
      </c>
      <c r="AT10" t="s">
        <v>11391</v>
      </c>
      <c r="AU10" t="s">
        <v>11392</v>
      </c>
      <c r="AV10" t="s">
        <v>11393</v>
      </c>
      <c r="AW10" t="s">
        <v>11394</v>
      </c>
      <c r="AX10" t="s">
        <v>11395</v>
      </c>
      <c r="AY10" t="s">
        <v>11396</v>
      </c>
      <c r="AZ10" t="s">
        <v>11397</v>
      </c>
      <c r="BA10" t="s">
        <v>11398</v>
      </c>
      <c r="BB10" t="s">
        <v>11399</v>
      </c>
      <c r="BC10" t="s">
        <v>11400</v>
      </c>
      <c r="BD10" t="s">
        <v>11401</v>
      </c>
      <c r="BE10" t="s">
        <v>11402</v>
      </c>
      <c r="BF10" t="s">
        <v>11403</v>
      </c>
      <c r="BG10" t="s">
        <v>11404</v>
      </c>
      <c r="BH10" t="s">
        <v>11405</v>
      </c>
      <c r="BI10" t="s">
        <v>11406</v>
      </c>
      <c r="BJ10" t="s">
        <v>11407</v>
      </c>
      <c r="BK10" t="s">
        <v>11408</v>
      </c>
      <c r="BL10" t="s">
        <v>11409</v>
      </c>
      <c r="BM10" t="s">
        <v>11410</v>
      </c>
      <c r="BN10" t="s">
        <v>11411</v>
      </c>
      <c r="BO10" t="s">
        <v>11412</v>
      </c>
      <c r="BP10" t="s">
        <v>11413</v>
      </c>
      <c r="BQ10" t="s">
        <v>11414</v>
      </c>
      <c r="BR10" t="s">
        <v>11415</v>
      </c>
      <c r="BS10" t="s">
        <v>11416</v>
      </c>
      <c r="BT10" t="s">
        <v>11417</v>
      </c>
      <c r="BU10" t="s">
        <v>11418</v>
      </c>
      <c r="BV10" t="s">
        <v>11419</v>
      </c>
    </row>
    <row r="11" spans="2:74" x14ac:dyDescent="0.25">
      <c r="B11" t="s">
        <v>9953</v>
      </c>
      <c r="C11" t="s">
        <v>11420</v>
      </c>
      <c r="D11" t="s">
        <v>11421</v>
      </c>
      <c r="E11" t="s">
        <v>11422</v>
      </c>
      <c r="F11" t="s">
        <v>11423</v>
      </c>
      <c r="G11" t="s">
        <v>11424</v>
      </c>
      <c r="H11" t="s">
        <v>11425</v>
      </c>
      <c r="I11" t="s">
        <v>11426</v>
      </c>
      <c r="J11" t="s">
        <v>11427</v>
      </c>
      <c r="K11" t="s">
        <v>11428</v>
      </c>
      <c r="L11" t="s">
        <v>11429</v>
      </c>
      <c r="M11" t="s">
        <v>11430</v>
      </c>
      <c r="N11" t="s">
        <v>11431</v>
      </c>
      <c r="O11" t="s">
        <v>11432</v>
      </c>
      <c r="P11" t="s">
        <v>11433</v>
      </c>
      <c r="Q11" t="s">
        <v>11434</v>
      </c>
      <c r="R11" t="s">
        <v>11435</v>
      </c>
      <c r="S11" t="s">
        <v>11436</v>
      </c>
      <c r="T11" t="s">
        <v>11437</v>
      </c>
      <c r="U11" t="s">
        <v>11438</v>
      </c>
      <c r="V11" t="s">
        <v>11439</v>
      </c>
      <c r="W11" t="s">
        <v>11440</v>
      </c>
      <c r="X11" t="s">
        <v>11441</v>
      </c>
      <c r="Y11" t="s">
        <v>11442</v>
      </c>
      <c r="Z11" t="s">
        <v>11443</v>
      </c>
      <c r="AA11" t="s">
        <v>11444</v>
      </c>
      <c r="AB11" t="s">
        <v>11445</v>
      </c>
      <c r="AC11" t="s">
        <v>11446</v>
      </c>
      <c r="AD11" t="s">
        <v>11447</v>
      </c>
      <c r="AE11" t="s">
        <v>11448</v>
      </c>
      <c r="AF11" t="s">
        <v>11449</v>
      </c>
      <c r="AG11" t="s">
        <v>11450</v>
      </c>
      <c r="AH11" t="s">
        <v>11451</v>
      </c>
      <c r="AI11" t="s">
        <v>11452</v>
      </c>
      <c r="AJ11" t="s">
        <v>11453</v>
      </c>
      <c r="AK11" t="s">
        <v>11454</v>
      </c>
      <c r="AL11" t="s">
        <v>11455</v>
      </c>
      <c r="AM11" t="s">
        <v>11456</v>
      </c>
      <c r="AN11" t="s">
        <v>11457</v>
      </c>
      <c r="AO11" t="s">
        <v>11458</v>
      </c>
      <c r="AP11" t="s">
        <v>11459</v>
      </c>
      <c r="AQ11" t="s">
        <v>11460</v>
      </c>
      <c r="AR11" t="s">
        <v>11461</v>
      </c>
      <c r="AS11" t="s">
        <v>11462</v>
      </c>
      <c r="AT11" t="s">
        <v>11463</v>
      </c>
      <c r="AU11" t="s">
        <v>11464</v>
      </c>
      <c r="AV11" t="s">
        <v>11465</v>
      </c>
      <c r="AW11" t="s">
        <v>11466</v>
      </c>
      <c r="AX11" t="s">
        <v>11467</v>
      </c>
      <c r="AY11" t="s">
        <v>11468</v>
      </c>
      <c r="AZ11" t="s">
        <v>11469</v>
      </c>
      <c r="BA11" t="s">
        <v>11470</v>
      </c>
      <c r="BB11" t="s">
        <v>11471</v>
      </c>
      <c r="BC11" t="s">
        <v>11472</v>
      </c>
      <c r="BD11" t="s">
        <v>11473</v>
      </c>
      <c r="BE11" t="s">
        <v>11474</v>
      </c>
      <c r="BF11" t="s">
        <v>11475</v>
      </c>
      <c r="BG11" t="s">
        <v>11476</v>
      </c>
      <c r="BH11" t="s">
        <v>11477</v>
      </c>
      <c r="BI11" t="s">
        <v>11478</v>
      </c>
      <c r="BJ11" t="s">
        <v>11479</v>
      </c>
      <c r="BK11" t="s">
        <v>11480</v>
      </c>
      <c r="BL11" t="s">
        <v>11481</v>
      </c>
      <c r="BM11" t="s">
        <v>11482</v>
      </c>
      <c r="BN11" t="s">
        <v>11483</v>
      </c>
      <c r="BO11" t="s">
        <v>11484</v>
      </c>
      <c r="BP11" t="s">
        <v>11485</v>
      </c>
      <c r="BQ11" t="s">
        <v>11486</v>
      </c>
      <c r="BR11" t="s">
        <v>11487</v>
      </c>
      <c r="BS11" t="s">
        <v>11488</v>
      </c>
      <c r="BT11" t="s">
        <v>11489</v>
      </c>
      <c r="BU11" t="s">
        <v>11490</v>
      </c>
      <c r="BV11" t="s">
        <v>11491</v>
      </c>
    </row>
    <row r="12" spans="2:74" x14ac:dyDescent="0.25">
      <c r="B12" t="s">
        <v>11492</v>
      </c>
      <c r="C12" t="s">
        <v>11493</v>
      </c>
      <c r="D12" t="s">
        <v>11493</v>
      </c>
      <c r="E12" t="s">
        <v>11493</v>
      </c>
      <c r="F12" t="s">
        <v>11493</v>
      </c>
      <c r="G12" t="s">
        <v>11493</v>
      </c>
      <c r="H12" t="s">
        <v>11493</v>
      </c>
      <c r="I12" t="s">
        <v>11493</v>
      </c>
      <c r="J12" t="s">
        <v>11493</v>
      </c>
      <c r="K12" t="s">
        <v>11493</v>
      </c>
      <c r="L12" t="s">
        <v>11493</v>
      </c>
      <c r="M12" t="s">
        <v>11493</v>
      </c>
      <c r="N12" t="s">
        <v>11493</v>
      </c>
      <c r="O12" t="s">
        <v>11493</v>
      </c>
      <c r="P12" t="s">
        <v>11493</v>
      </c>
      <c r="Q12" t="s">
        <v>11493</v>
      </c>
      <c r="R12" t="s">
        <v>11493</v>
      </c>
      <c r="S12" t="s">
        <v>11493</v>
      </c>
      <c r="T12" t="s">
        <v>11493</v>
      </c>
      <c r="U12" t="s">
        <v>11493</v>
      </c>
      <c r="V12" t="s">
        <v>11493</v>
      </c>
      <c r="W12" t="s">
        <v>11493</v>
      </c>
      <c r="X12" t="s">
        <v>11493</v>
      </c>
      <c r="Y12" t="s">
        <v>11493</v>
      </c>
      <c r="Z12" t="s">
        <v>11493</v>
      </c>
      <c r="AA12" t="s">
        <v>11494</v>
      </c>
      <c r="AB12" t="s">
        <v>11494</v>
      </c>
      <c r="AC12" t="s">
        <v>11494</v>
      </c>
      <c r="AD12" t="s">
        <v>11494</v>
      </c>
      <c r="AE12" t="s">
        <v>11494</v>
      </c>
      <c r="AF12" t="s">
        <v>11494</v>
      </c>
      <c r="AG12" t="s">
        <v>11494</v>
      </c>
      <c r="AH12" t="s">
        <v>11494</v>
      </c>
      <c r="AI12" t="s">
        <v>11494</v>
      </c>
      <c r="AJ12" t="s">
        <v>11494</v>
      </c>
      <c r="AK12" t="s">
        <v>11494</v>
      </c>
      <c r="AL12" t="s">
        <v>11494</v>
      </c>
      <c r="AM12" t="s">
        <v>11494</v>
      </c>
      <c r="AN12" t="s">
        <v>11494</v>
      </c>
      <c r="AO12" t="s">
        <v>11494</v>
      </c>
      <c r="AP12" t="s">
        <v>11495</v>
      </c>
      <c r="AQ12" t="s">
        <v>11494</v>
      </c>
      <c r="AR12" t="s">
        <v>11494</v>
      </c>
      <c r="AS12" t="s">
        <v>11494</v>
      </c>
      <c r="AT12" t="s">
        <v>11494</v>
      </c>
      <c r="AU12" t="s">
        <v>11494</v>
      </c>
      <c r="AV12" t="s">
        <v>11494</v>
      </c>
      <c r="AW12" t="s">
        <v>11494</v>
      </c>
      <c r="AX12" t="s">
        <v>11494</v>
      </c>
      <c r="AY12" t="s">
        <v>11496</v>
      </c>
      <c r="AZ12" t="s">
        <v>11496</v>
      </c>
      <c r="BA12" t="s">
        <v>11496</v>
      </c>
      <c r="BB12" t="s">
        <v>11496</v>
      </c>
      <c r="BC12" t="s">
        <v>11496</v>
      </c>
      <c r="BD12" t="s">
        <v>11496</v>
      </c>
      <c r="BE12" t="s">
        <v>11496</v>
      </c>
      <c r="BF12" t="s">
        <v>11496</v>
      </c>
      <c r="BG12" t="s">
        <v>11496</v>
      </c>
      <c r="BH12" t="s">
        <v>11496</v>
      </c>
      <c r="BI12" t="s">
        <v>11496</v>
      </c>
      <c r="BJ12" t="s">
        <v>11496</v>
      </c>
      <c r="BK12" t="s">
        <v>11496</v>
      </c>
      <c r="BL12" t="s">
        <v>11496</v>
      </c>
      <c r="BM12" t="s">
        <v>11496</v>
      </c>
      <c r="BN12" t="s">
        <v>11496</v>
      </c>
      <c r="BO12" t="s">
        <v>11496</v>
      </c>
      <c r="BP12" t="s">
        <v>11496</v>
      </c>
      <c r="BQ12" t="s">
        <v>11496</v>
      </c>
      <c r="BR12" t="s">
        <v>11496</v>
      </c>
      <c r="BS12" t="s">
        <v>11496</v>
      </c>
      <c r="BT12" t="s">
        <v>11496</v>
      </c>
      <c r="BU12" t="s">
        <v>11496</v>
      </c>
      <c r="BV12" t="s">
        <v>11496</v>
      </c>
    </row>
    <row r="13" spans="2:74" x14ac:dyDescent="0.25">
      <c r="B13" t="s">
        <v>11120</v>
      </c>
      <c r="C13" t="s">
        <v>11497</v>
      </c>
      <c r="D13" t="s">
        <v>11497</v>
      </c>
      <c r="E13" t="s">
        <v>11497</v>
      </c>
      <c r="F13" t="s">
        <v>11497</v>
      </c>
      <c r="G13" t="s">
        <v>11497</v>
      </c>
      <c r="H13" t="s">
        <v>11497</v>
      </c>
      <c r="I13" t="s">
        <v>11497</v>
      </c>
      <c r="J13" t="s">
        <v>11497</v>
      </c>
      <c r="K13" t="s">
        <v>11497</v>
      </c>
      <c r="L13" t="s">
        <v>11497</v>
      </c>
      <c r="M13" t="s">
        <v>11497</v>
      </c>
      <c r="N13" t="s">
        <v>11497</v>
      </c>
      <c r="O13" t="s">
        <v>11497</v>
      </c>
      <c r="P13" t="s">
        <v>11497</v>
      </c>
      <c r="Q13" t="s">
        <v>11497</v>
      </c>
      <c r="R13" t="s">
        <v>11497</v>
      </c>
      <c r="S13" t="s">
        <v>11497</v>
      </c>
      <c r="T13" t="s">
        <v>11497</v>
      </c>
      <c r="U13" t="s">
        <v>11498</v>
      </c>
      <c r="V13" t="s">
        <v>11497</v>
      </c>
      <c r="W13" t="s">
        <v>11497</v>
      </c>
      <c r="X13" t="s">
        <v>11497</v>
      </c>
      <c r="Y13" t="s">
        <v>11497</v>
      </c>
      <c r="Z13" t="s">
        <v>11497</v>
      </c>
      <c r="AA13" t="s">
        <v>11497</v>
      </c>
      <c r="AB13" t="s">
        <v>11497</v>
      </c>
      <c r="AC13" t="s">
        <v>11497</v>
      </c>
      <c r="AD13" t="s">
        <v>11497</v>
      </c>
      <c r="AE13" t="s">
        <v>11497</v>
      </c>
      <c r="AF13" t="s">
        <v>11497</v>
      </c>
      <c r="AG13" t="s">
        <v>11497</v>
      </c>
      <c r="AH13" t="s">
        <v>11497</v>
      </c>
      <c r="AI13" t="s">
        <v>11497</v>
      </c>
      <c r="AJ13" t="s">
        <v>11497</v>
      </c>
      <c r="AK13" t="s">
        <v>11497</v>
      </c>
      <c r="AL13" t="s">
        <v>11498</v>
      </c>
      <c r="AM13" t="s">
        <v>11497</v>
      </c>
      <c r="AN13" t="s">
        <v>11497</v>
      </c>
      <c r="AO13" t="s">
        <v>11497</v>
      </c>
      <c r="AP13" t="s">
        <v>11498</v>
      </c>
      <c r="AQ13" t="s">
        <v>11497</v>
      </c>
      <c r="AR13" t="s">
        <v>11497</v>
      </c>
      <c r="AS13" t="s">
        <v>11497</v>
      </c>
      <c r="AT13" t="s">
        <v>11497</v>
      </c>
      <c r="AU13" t="s">
        <v>11497</v>
      </c>
      <c r="AV13" t="s">
        <v>11497</v>
      </c>
      <c r="AW13" t="s">
        <v>11497</v>
      </c>
      <c r="AX13" t="s">
        <v>11497</v>
      </c>
      <c r="AY13" t="s">
        <v>11497</v>
      </c>
      <c r="AZ13" t="s">
        <v>11497</v>
      </c>
      <c r="BA13" t="s">
        <v>11497</v>
      </c>
      <c r="BB13" t="s">
        <v>11497</v>
      </c>
      <c r="BC13" t="s">
        <v>11497</v>
      </c>
      <c r="BD13" t="s">
        <v>11497</v>
      </c>
      <c r="BE13" t="s">
        <v>11497</v>
      </c>
      <c r="BF13" t="s">
        <v>11497</v>
      </c>
      <c r="BG13" t="s">
        <v>11497</v>
      </c>
      <c r="BH13" t="s">
        <v>11497</v>
      </c>
      <c r="BI13" t="s">
        <v>11497</v>
      </c>
      <c r="BJ13" t="s">
        <v>11497</v>
      </c>
      <c r="BK13" t="s">
        <v>11497</v>
      </c>
      <c r="BL13" t="s">
        <v>11498</v>
      </c>
      <c r="BM13" t="s">
        <v>11497</v>
      </c>
      <c r="BN13" t="s">
        <v>11497</v>
      </c>
      <c r="BO13" t="s">
        <v>11497</v>
      </c>
      <c r="BP13" t="s">
        <v>11497</v>
      </c>
      <c r="BQ13" t="s">
        <v>11497</v>
      </c>
      <c r="BR13" t="s">
        <v>11497</v>
      </c>
      <c r="BS13" t="s">
        <v>11497</v>
      </c>
      <c r="BT13" t="s">
        <v>11497</v>
      </c>
      <c r="BU13" t="s">
        <v>11497</v>
      </c>
      <c r="BV13" t="s">
        <v>11497</v>
      </c>
    </row>
    <row r="14" spans="2:74" x14ac:dyDescent="0.25">
      <c r="B14" t="s">
        <v>10393</v>
      </c>
      <c r="C14" t="s">
        <v>11499</v>
      </c>
      <c r="D14" t="s">
        <v>11500</v>
      </c>
      <c r="E14" t="s">
        <v>11501</v>
      </c>
      <c r="F14" t="s">
        <v>11502</v>
      </c>
      <c r="G14" t="s">
        <v>11503</v>
      </c>
      <c r="H14" t="s">
        <v>11504</v>
      </c>
      <c r="I14" t="s">
        <v>11505</v>
      </c>
      <c r="J14" t="s">
        <v>11506</v>
      </c>
      <c r="K14" t="s">
        <v>11507</v>
      </c>
      <c r="L14" t="s">
        <v>11508</v>
      </c>
      <c r="M14" t="s">
        <v>11509</v>
      </c>
      <c r="N14" t="s">
        <v>11510</v>
      </c>
      <c r="O14" t="s">
        <v>11511</v>
      </c>
      <c r="P14" t="s">
        <v>11512</v>
      </c>
      <c r="Q14" t="s">
        <v>11513</v>
      </c>
      <c r="R14" t="s">
        <v>11514</v>
      </c>
      <c r="S14" t="s">
        <v>11515</v>
      </c>
      <c r="T14" t="s">
        <v>11516</v>
      </c>
      <c r="U14" t="s">
        <v>11517</v>
      </c>
      <c r="V14" t="s">
        <v>11518</v>
      </c>
      <c r="W14" t="s">
        <v>11519</v>
      </c>
      <c r="X14" t="s">
        <v>11520</v>
      </c>
      <c r="Y14" t="s">
        <v>11521</v>
      </c>
      <c r="Z14" t="s">
        <v>11522</v>
      </c>
      <c r="AA14" t="s">
        <v>11523</v>
      </c>
      <c r="AB14" t="s">
        <v>11524</v>
      </c>
      <c r="AC14" t="s">
        <v>11525</v>
      </c>
      <c r="AD14" t="s">
        <v>11526</v>
      </c>
      <c r="AE14" t="s">
        <v>11527</v>
      </c>
      <c r="AF14" t="s">
        <v>11528</v>
      </c>
      <c r="AG14" t="s">
        <v>11529</v>
      </c>
      <c r="AH14" t="s">
        <v>11530</v>
      </c>
      <c r="AI14" t="s">
        <v>11531</v>
      </c>
      <c r="AJ14" t="s">
        <v>11532</v>
      </c>
      <c r="AK14" t="s">
        <v>11533</v>
      </c>
      <c r="AL14" t="s">
        <v>11534</v>
      </c>
      <c r="AM14" t="s">
        <v>11535</v>
      </c>
      <c r="AN14" t="s">
        <v>11536</v>
      </c>
      <c r="AO14" t="s">
        <v>11537</v>
      </c>
      <c r="AP14" t="s">
        <v>11538</v>
      </c>
      <c r="AQ14" t="s">
        <v>11539</v>
      </c>
      <c r="AR14" t="s">
        <v>11540</v>
      </c>
      <c r="AS14" t="s">
        <v>11541</v>
      </c>
      <c r="AT14" t="s">
        <v>11542</v>
      </c>
      <c r="AU14" t="s">
        <v>11543</v>
      </c>
      <c r="AV14" t="s">
        <v>11544</v>
      </c>
      <c r="AW14" t="s">
        <v>11545</v>
      </c>
      <c r="AX14" t="s">
        <v>11546</v>
      </c>
      <c r="AY14" t="s">
        <v>11547</v>
      </c>
      <c r="AZ14" t="s">
        <v>11548</v>
      </c>
      <c r="BA14" t="s">
        <v>11549</v>
      </c>
      <c r="BB14" t="s">
        <v>11550</v>
      </c>
      <c r="BC14" t="s">
        <v>11551</v>
      </c>
      <c r="BD14" t="s">
        <v>11552</v>
      </c>
      <c r="BE14" t="s">
        <v>11553</v>
      </c>
      <c r="BF14" t="s">
        <v>11554</v>
      </c>
      <c r="BG14" t="s">
        <v>11555</v>
      </c>
      <c r="BH14" t="s">
        <v>11556</v>
      </c>
      <c r="BI14" t="s">
        <v>11557</v>
      </c>
      <c r="BJ14" t="s">
        <v>11558</v>
      </c>
      <c r="BK14" t="s">
        <v>11559</v>
      </c>
      <c r="BL14" t="s">
        <v>11560</v>
      </c>
      <c r="BM14" t="s">
        <v>11561</v>
      </c>
      <c r="BN14" t="s">
        <v>11562</v>
      </c>
      <c r="BO14" t="s">
        <v>11563</v>
      </c>
      <c r="BP14" t="s">
        <v>11564</v>
      </c>
      <c r="BQ14" t="s">
        <v>11565</v>
      </c>
      <c r="BR14" t="s">
        <v>11566</v>
      </c>
      <c r="BS14" t="s">
        <v>11567</v>
      </c>
      <c r="BT14" t="s">
        <v>11568</v>
      </c>
      <c r="BU14" t="s">
        <v>11569</v>
      </c>
      <c r="BV14" t="s">
        <v>11570</v>
      </c>
    </row>
    <row r="15" spans="2:74" x14ac:dyDescent="0.25">
      <c r="B15" t="s">
        <v>11196</v>
      </c>
      <c r="C15" t="s">
        <v>11571</v>
      </c>
      <c r="D15" t="s">
        <v>11571</v>
      </c>
      <c r="E15" t="s">
        <v>11571</v>
      </c>
      <c r="F15" t="s">
        <v>11571</v>
      </c>
      <c r="G15" t="s">
        <v>11571</v>
      </c>
      <c r="H15" t="s">
        <v>11571</v>
      </c>
      <c r="I15" t="s">
        <v>11571</v>
      </c>
      <c r="J15" t="s">
        <v>11571</v>
      </c>
      <c r="K15" t="s">
        <v>11571</v>
      </c>
      <c r="L15" t="s">
        <v>11571</v>
      </c>
      <c r="M15" t="s">
        <v>11571</v>
      </c>
      <c r="N15" t="s">
        <v>11571</v>
      </c>
      <c r="O15" t="s">
        <v>11571</v>
      </c>
      <c r="P15" t="s">
        <v>11571</v>
      </c>
      <c r="Q15" t="s">
        <v>11571</v>
      </c>
      <c r="R15" t="s">
        <v>11571</v>
      </c>
      <c r="S15" t="s">
        <v>11571</v>
      </c>
      <c r="T15" t="s">
        <v>11571</v>
      </c>
      <c r="U15" t="s">
        <v>11571</v>
      </c>
      <c r="V15" t="s">
        <v>11571</v>
      </c>
      <c r="W15" t="s">
        <v>11571</v>
      </c>
      <c r="X15" t="s">
        <v>11571</v>
      </c>
      <c r="Y15" t="s">
        <v>11571</v>
      </c>
      <c r="Z15" t="s">
        <v>11571</v>
      </c>
      <c r="AA15" t="s">
        <v>11571</v>
      </c>
      <c r="AB15" t="s">
        <v>11571</v>
      </c>
      <c r="AC15" t="s">
        <v>11571</v>
      </c>
      <c r="AD15" t="s">
        <v>11571</v>
      </c>
      <c r="AE15" t="s">
        <v>11571</v>
      </c>
      <c r="AF15" t="s">
        <v>11571</v>
      </c>
      <c r="AG15" t="s">
        <v>11571</v>
      </c>
      <c r="AH15" t="s">
        <v>11571</v>
      </c>
      <c r="AI15" t="s">
        <v>11571</v>
      </c>
      <c r="AJ15" t="s">
        <v>11571</v>
      </c>
      <c r="AK15" t="s">
        <v>11571</v>
      </c>
      <c r="AL15" t="s">
        <v>11572</v>
      </c>
      <c r="AM15" t="s">
        <v>11571</v>
      </c>
      <c r="AN15" t="s">
        <v>11571</v>
      </c>
      <c r="AO15" t="s">
        <v>11571</v>
      </c>
      <c r="AP15" t="s">
        <v>11572</v>
      </c>
      <c r="AQ15" t="s">
        <v>11571</v>
      </c>
      <c r="AR15" t="s">
        <v>11571</v>
      </c>
      <c r="AS15" t="s">
        <v>11571</v>
      </c>
      <c r="AT15" t="s">
        <v>11571</v>
      </c>
      <c r="AU15" t="s">
        <v>11571</v>
      </c>
      <c r="AV15" t="s">
        <v>11571</v>
      </c>
      <c r="AW15" t="s">
        <v>11571</v>
      </c>
      <c r="AX15" t="s">
        <v>11571</v>
      </c>
      <c r="AY15" t="s">
        <v>11571</v>
      </c>
      <c r="AZ15" t="s">
        <v>11571</v>
      </c>
      <c r="BA15" t="s">
        <v>11571</v>
      </c>
      <c r="BB15" t="s">
        <v>11571</v>
      </c>
      <c r="BC15" t="s">
        <v>11571</v>
      </c>
      <c r="BD15" t="s">
        <v>11571</v>
      </c>
      <c r="BE15" t="s">
        <v>11571</v>
      </c>
      <c r="BF15" t="s">
        <v>11571</v>
      </c>
      <c r="BG15" t="s">
        <v>11571</v>
      </c>
      <c r="BH15" t="s">
        <v>11571</v>
      </c>
      <c r="BI15" t="s">
        <v>11571</v>
      </c>
      <c r="BJ15" t="s">
        <v>11571</v>
      </c>
      <c r="BK15" t="s">
        <v>11571</v>
      </c>
      <c r="BL15" t="s">
        <v>11572</v>
      </c>
      <c r="BM15" t="s">
        <v>11571</v>
      </c>
      <c r="BN15" t="s">
        <v>11571</v>
      </c>
      <c r="BO15" t="s">
        <v>11571</v>
      </c>
      <c r="BP15" t="s">
        <v>11571</v>
      </c>
      <c r="BQ15" t="s">
        <v>11571</v>
      </c>
      <c r="BR15" t="s">
        <v>11571</v>
      </c>
      <c r="BS15" t="s">
        <v>11571</v>
      </c>
      <c r="BT15" t="s">
        <v>11571</v>
      </c>
      <c r="BU15" t="s">
        <v>11571</v>
      </c>
      <c r="BV15" t="s">
        <v>11571</v>
      </c>
    </row>
    <row r="16" spans="2:74" x14ac:dyDescent="0.25">
      <c r="B16" t="s">
        <v>11573</v>
      </c>
      <c r="C16" t="s">
        <v>11574</v>
      </c>
      <c r="D16" t="s">
        <v>11574</v>
      </c>
      <c r="E16" t="s">
        <v>11574</v>
      </c>
      <c r="F16" t="s">
        <v>11574</v>
      </c>
      <c r="G16" t="s">
        <v>11574</v>
      </c>
      <c r="H16" t="s">
        <v>11574</v>
      </c>
      <c r="I16" t="s">
        <v>11574</v>
      </c>
      <c r="J16" t="s">
        <v>11574</v>
      </c>
      <c r="K16" t="s">
        <v>11574</v>
      </c>
      <c r="L16" t="s">
        <v>11574</v>
      </c>
      <c r="M16" t="s">
        <v>11574</v>
      </c>
      <c r="N16" t="s">
        <v>11574</v>
      </c>
      <c r="O16" t="s">
        <v>11574</v>
      </c>
      <c r="P16" t="s">
        <v>11574</v>
      </c>
      <c r="Q16" t="s">
        <v>11574</v>
      </c>
      <c r="R16" t="s">
        <v>11574</v>
      </c>
      <c r="S16" t="s">
        <v>11574</v>
      </c>
      <c r="T16" t="s">
        <v>11574</v>
      </c>
      <c r="U16" t="s">
        <v>11574</v>
      </c>
      <c r="V16" t="s">
        <v>11574</v>
      </c>
      <c r="W16" t="s">
        <v>11574</v>
      </c>
      <c r="X16" t="s">
        <v>11574</v>
      </c>
      <c r="Y16" t="s">
        <v>11574</v>
      </c>
      <c r="Z16" t="s">
        <v>11574</v>
      </c>
      <c r="AA16" t="s">
        <v>11574</v>
      </c>
      <c r="AB16" t="s">
        <v>11574</v>
      </c>
      <c r="AC16" t="s">
        <v>11574</v>
      </c>
      <c r="AD16" t="s">
        <v>11574</v>
      </c>
      <c r="AE16" t="s">
        <v>11574</v>
      </c>
      <c r="AF16" t="s">
        <v>11574</v>
      </c>
      <c r="AG16" t="s">
        <v>11574</v>
      </c>
      <c r="AH16" t="s">
        <v>11574</v>
      </c>
      <c r="AI16" t="s">
        <v>11574</v>
      </c>
      <c r="AJ16" t="s">
        <v>11574</v>
      </c>
      <c r="AK16" t="s">
        <v>11574</v>
      </c>
      <c r="AL16" t="s">
        <v>11575</v>
      </c>
      <c r="AM16" t="s">
        <v>11574</v>
      </c>
      <c r="AN16" t="s">
        <v>11574</v>
      </c>
      <c r="AO16" t="s">
        <v>11574</v>
      </c>
      <c r="AP16" t="s">
        <v>11575</v>
      </c>
      <c r="AQ16" t="s">
        <v>11574</v>
      </c>
      <c r="AR16" t="s">
        <v>11574</v>
      </c>
      <c r="AS16" t="s">
        <v>11574</v>
      </c>
      <c r="AT16" t="s">
        <v>11574</v>
      </c>
      <c r="AU16" t="s">
        <v>11574</v>
      </c>
      <c r="AV16" t="s">
        <v>11574</v>
      </c>
      <c r="AW16" t="s">
        <v>11574</v>
      </c>
      <c r="AX16" t="s">
        <v>11574</v>
      </c>
      <c r="AY16" t="s">
        <v>11574</v>
      </c>
      <c r="AZ16" t="s">
        <v>11574</v>
      </c>
      <c r="BA16" t="s">
        <v>11574</v>
      </c>
      <c r="BB16" t="s">
        <v>11574</v>
      </c>
      <c r="BC16" t="s">
        <v>11574</v>
      </c>
      <c r="BD16" t="s">
        <v>11574</v>
      </c>
      <c r="BE16" t="s">
        <v>11574</v>
      </c>
      <c r="BF16" t="s">
        <v>11574</v>
      </c>
      <c r="BG16" t="s">
        <v>11574</v>
      </c>
      <c r="BH16" t="s">
        <v>11574</v>
      </c>
      <c r="BI16" t="s">
        <v>11574</v>
      </c>
      <c r="BJ16" t="s">
        <v>11574</v>
      </c>
      <c r="BK16" t="s">
        <v>11574</v>
      </c>
      <c r="BL16" t="s">
        <v>11575</v>
      </c>
      <c r="BM16" t="s">
        <v>11574</v>
      </c>
      <c r="BN16" t="s">
        <v>11574</v>
      </c>
      <c r="BO16" t="s">
        <v>11574</v>
      </c>
      <c r="BP16" t="s">
        <v>11574</v>
      </c>
      <c r="BQ16" t="s">
        <v>11574</v>
      </c>
      <c r="BR16" t="s">
        <v>11574</v>
      </c>
      <c r="BS16" t="s">
        <v>11574</v>
      </c>
      <c r="BT16" t="s">
        <v>11574</v>
      </c>
      <c r="BU16" t="s">
        <v>11574</v>
      </c>
      <c r="BV16" t="s">
        <v>11574</v>
      </c>
    </row>
    <row r="17" spans="2:74" x14ac:dyDescent="0.25">
      <c r="B17" t="s">
        <v>11199</v>
      </c>
      <c r="C17" t="s">
        <v>11576</v>
      </c>
      <c r="D17" t="s">
        <v>11576</v>
      </c>
      <c r="E17" t="s">
        <v>11576</v>
      </c>
      <c r="F17" t="s">
        <v>11576</v>
      </c>
      <c r="G17" t="s">
        <v>11576</v>
      </c>
      <c r="H17" t="s">
        <v>11576</v>
      </c>
      <c r="I17" t="s">
        <v>11576</v>
      </c>
      <c r="J17" t="s">
        <v>11576</v>
      </c>
      <c r="K17" t="s">
        <v>11576</v>
      </c>
      <c r="L17" t="s">
        <v>11576</v>
      </c>
      <c r="M17" t="s">
        <v>11576</v>
      </c>
      <c r="N17" t="s">
        <v>11576</v>
      </c>
      <c r="O17" t="s">
        <v>11576</v>
      </c>
      <c r="P17" t="s">
        <v>11576</v>
      </c>
      <c r="Q17" t="s">
        <v>11576</v>
      </c>
      <c r="R17" t="s">
        <v>11576</v>
      </c>
      <c r="S17" t="s">
        <v>11576</v>
      </c>
      <c r="T17" t="s">
        <v>11576</v>
      </c>
      <c r="U17" t="s">
        <v>11576</v>
      </c>
      <c r="V17" t="s">
        <v>11576</v>
      </c>
      <c r="W17" t="s">
        <v>11576</v>
      </c>
      <c r="X17" t="s">
        <v>11576</v>
      </c>
      <c r="Y17" t="s">
        <v>11576</v>
      </c>
      <c r="Z17" t="s">
        <v>11576</v>
      </c>
      <c r="AA17" t="s">
        <v>11576</v>
      </c>
      <c r="AB17" t="s">
        <v>11576</v>
      </c>
      <c r="AC17" t="s">
        <v>11576</v>
      </c>
      <c r="AD17" t="s">
        <v>11576</v>
      </c>
      <c r="AE17" t="s">
        <v>11576</v>
      </c>
      <c r="AF17" t="s">
        <v>11576</v>
      </c>
      <c r="AG17" t="s">
        <v>11576</v>
      </c>
      <c r="AH17" t="s">
        <v>11576</v>
      </c>
      <c r="AI17" t="s">
        <v>11576</v>
      </c>
      <c r="AJ17" t="s">
        <v>11576</v>
      </c>
      <c r="AK17" t="s">
        <v>11576</v>
      </c>
      <c r="AL17" t="s">
        <v>11576</v>
      </c>
      <c r="AM17" t="s">
        <v>11576</v>
      </c>
      <c r="AN17" t="s">
        <v>11576</v>
      </c>
      <c r="AO17" t="s">
        <v>11576</v>
      </c>
      <c r="AP17" t="s">
        <v>11576</v>
      </c>
      <c r="AQ17" t="s">
        <v>11576</v>
      </c>
      <c r="AR17" t="s">
        <v>11576</v>
      </c>
      <c r="AS17" t="s">
        <v>11576</v>
      </c>
      <c r="AT17" t="s">
        <v>11576</v>
      </c>
      <c r="AU17" t="s">
        <v>11576</v>
      </c>
      <c r="AV17" t="s">
        <v>11576</v>
      </c>
      <c r="AW17" t="s">
        <v>11576</v>
      </c>
      <c r="AX17" t="s">
        <v>11576</v>
      </c>
      <c r="AY17" t="s">
        <v>11576</v>
      </c>
      <c r="AZ17" t="s">
        <v>11576</v>
      </c>
      <c r="BA17" t="s">
        <v>11576</v>
      </c>
      <c r="BB17" t="s">
        <v>11576</v>
      </c>
      <c r="BC17" t="s">
        <v>11576</v>
      </c>
      <c r="BD17" t="s">
        <v>11576</v>
      </c>
      <c r="BE17" t="s">
        <v>11576</v>
      </c>
      <c r="BF17" t="s">
        <v>11576</v>
      </c>
      <c r="BG17" t="s">
        <v>11576</v>
      </c>
      <c r="BH17" t="s">
        <v>11576</v>
      </c>
      <c r="BI17" t="s">
        <v>11576</v>
      </c>
      <c r="BJ17" t="s">
        <v>11576</v>
      </c>
      <c r="BK17" t="s">
        <v>11576</v>
      </c>
      <c r="BL17" t="s">
        <v>11576</v>
      </c>
      <c r="BM17" t="s">
        <v>11576</v>
      </c>
      <c r="BN17" t="s">
        <v>11576</v>
      </c>
      <c r="BO17" t="s">
        <v>11576</v>
      </c>
      <c r="BP17" t="s">
        <v>11576</v>
      </c>
      <c r="BQ17" t="s">
        <v>11576</v>
      </c>
      <c r="BR17" t="s">
        <v>11576</v>
      </c>
      <c r="BS17" t="s">
        <v>11576</v>
      </c>
      <c r="BT17" t="s">
        <v>11576</v>
      </c>
      <c r="BU17" t="s">
        <v>11576</v>
      </c>
      <c r="BV17" t="s">
        <v>11576</v>
      </c>
    </row>
    <row r="18" spans="2:74" x14ac:dyDescent="0.25">
      <c r="B18" t="s">
        <v>11201</v>
      </c>
      <c r="C18" t="s">
        <v>11577</v>
      </c>
      <c r="D18" t="s">
        <v>11577</v>
      </c>
      <c r="E18" t="s">
        <v>11577</v>
      </c>
      <c r="F18" t="s">
        <v>11577</v>
      </c>
      <c r="G18" t="s">
        <v>11577</v>
      </c>
      <c r="H18" t="s">
        <v>11577</v>
      </c>
      <c r="I18" t="s">
        <v>11577</v>
      </c>
      <c r="J18" t="s">
        <v>11577</v>
      </c>
      <c r="K18" t="s">
        <v>11577</v>
      </c>
      <c r="L18" t="s">
        <v>11577</v>
      </c>
      <c r="M18" t="s">
        <v>11577</v>
      </c>
      <c r="N18" t="s">
        <v>11577</v>
      </c>
      <c r="O18" t="s">
        <v>11577</v>
      </c>
      <c r="P18" t="s">
        <v>11577</v>
      </c>
      <c r="Q18" t="s">
        <v>11577</v>
      </c>
      <c r="R18" t="s">
        <v>11577</v>
      </c>
      <c r="S18" t="s">
        <v>11577</v>
      </c>
      <c r="T18" t="s">
        <v>11577</v>
      </c>
      <c r="U18" t="s">
        <v>11577</v>
      </c>
      <c r="V18" t="s">
        <v>11577</v>
      </c>
      <c r="W18" t="s">
        <v>11577</v>
      </c>
      <c r="X18" t="s">
        <v>11577</v>
      </c>
      <c r="Y18" t="s">
        <v>11577</v>
      </c>
      <c r="Z18" t="s">
        <v>11577</v>
      </c>
      <c r="AA18" t="s">
        <v>11577</v>
      </c>
      <c r="AB18" t="s">
        <v>11577</v>
      </c>
      <c r="AC18" t="s">
        <v>11577</v>
      </c>
      <c r="AD18" t="s">
        <v>11577</v>
      </c>
      <c r="AE18" t="s">
        <v>11577</v>
      </c>
      <c r="AF18" t="s">
        <v>11577</v>
      </c>
      <c r="AG18" t="s">
        <v>11577</v>
      </c>
      <c r="AH18" t="s">
        <v>11577</v>
      </c>
      <c r="AI18" t="s">
        <v>11577</v>
      </c>
      <c r="AJ18" t="s">
        <v>11577</v>
      </c>
      <c r="AK18" t="s">
        <v>11577</v>
      </c>
      <c r="AL18" t="s">
        <v>11577</v>
      </c>
      <c r="AM18" t="s">
        <v>11577</v>
      </c>
      <c r="AN18" t="s">
        <v>11577</v>
      </c>
      <c r="AO18" t="s">
        <v>11577</v>
      </c>
      <c r="AP18" t="s">
        <v>11578</v>
      </c>
      <c r="AQ18" t="s">
        <v>11577</v>
      </c>
      <c r="AR18" t="s">
        <v>11577</v>
      </c>
      <c r="AS18" t="s">
        <v>11577</v>
      </c>
      <c r="AT18" t="s">
        <v>11577</v>
      </c>
      <c r="AU18" t="s">
        <v>11577</v>
      </c>
      <c r="AV18" t="s">
        <v>11577</v>
      </c>
      <c r="AW18" t="s">
        <v>11577</v>
      </c>
      <c r="AX18" t="s">
        <v>11577</v>
      </c>
      <c r="AY18" t="s">
        <v>11577</v>
      </c>
      <c r="AZ18" t="s">
        <v>11577</v>
      </c>
      <c r="BA18" t="s">
        <v>11577</v>
      </c>
      <c r="BB18" t="s">
        <v>11577</v>
      </c>
      <c r="BC18" t="s">
        <v>11577</v>
      </c>
      <c r="BD18" t="s">
        <v>11577</v>
      </c>
      <c r="BE18" t="s">
        <v>11577</v>
      </c>
      <c r="BF18" t="s">
        <v>11577</v>
      </c>
      <c r="BG18" t="s">
        <v>11577</v>
      </c>
      <c r="BH18" t="s">
        <v>11577</v>
      </c>
      <c r="BI18" t="s">
        <v>11577</v>
      </c>
      <c r="BJ18" t="s">
        <v>11577</v>
      </c>
      <c r="BK18" t="s">
        <v>11577</v>
      </c>
      <c r="BL18" t="s">
        <v>11577</v>
      </c>
      <c r="BM18" t="s">
        <v>11577</v>
      </c>
      <c r="BN18" t="s">
        <v>11577</v>
      </c>
      <c r="BO18" t="s">
        <v>11577</v>
      </c>
      <c r="BP18" t="s">
        <v>11577</v>
      </c>
      <c r="BQ18" t="s">
        <v>11577</v>
      </c>
      <c r="BR18" t="s">
        <v>11577</v>
      </c>
      <c r="BS18" t="s">
        <v>11577</v>
      </c>
      <c r="BT18" t="s">
        <v>11577</v>
      </c>
      <c r="BU18" t="s">
        <v>11577</v>
      </c>
      <c r="BV18" t="s">
        <v>11577</v>
      </c>
    </row>
    <row r="19" spans="2:74" x14ac:dyDescent="0.25">
      <c r="B19" t="s">
        <v>11203</v>
      </c>
      <c r="C19" t="s">
        <v>11204</v>
      </c>
      <c r="D19" t="s">
        <v>11205</v>
      </c>
      <c r="E19" t="s">
        <v>11206</v>
      </c>
      <c r="F19" t="s">
        <v>11207</v>
      </c>
      <c r="G19" t="s">
        <v>11208</v>
      </c>
      <c r="H19" t="s">
        <v>11209</v>
      </c>
      <c r="I19" t="s">
        <v>11210</v>
      </c>
      <c r="J19" t="s">
        <v>11211</v>
      </c>
      <c r="K19" t="s">
        <v>11212</v>
      </c>
      <c r="L19" t="s">
        <v>11213</v>
      </c>
      <c r="M19" t="s">
        <v>11214</v>
      </c>
      <c r="N19" t="s">
        <v>11215</v>
      </c>
      <c r="O19" t="s">
        <v>11216</v>
      </c>
      <c r="P19" t="s">
        <v>11217</v>
      </c>
      <c r="Q19" t="s">
        <v>11218</v>
      </c>
      <c r="R19" t="s">
        <v>11219</v>
      </c>
      <c r="S19" t="s">
        <v>11220</v>
      </c>
      <c r="T19" t="s">
        <v>11221</v>
      </c>
      <c r="U19" t="s">
        <v>11222</v>
      </c>
      <c r="V19" t="s">
        <v>11223</v>
      </c>
      <c r="W19" t="s">
        <v>11224</v>
      </c>
      <c r="X19" t="s">
        <v>11225</v>
      </c>
      <c r="Y19" t="s">
        <v>11226</v>
      </c>
      <c r="Z19" t="s">
        <v>11227</v>
      </c>
      <c r="AA19" t="s">
        <v>11228</v>
      </c>
      <c r="AB19" t="s">
        <v>11229</v>
      </c>
      <c r="AC19" t="s">
        <v>11230</v>
      </c>
      <c r="AD19" t="s">
        <v>11231</v>
      </c>
      <c r="AE19" t="s">
        <v>11232</v>
      </c>
      <c r="AF19" t="s">
        <v>11233</v>
      </c>
      <c r="AG19" t="s">
        <v>11234</v>
      </c>
      <c r="AH19" t="s">
        <v>11235</v>
      </c>
      <c r="AI19" t="s">
        <v>11236</v>
      </c>
      <c r="AJ19" t="s">
        <v>11237</v>
      </c>
      <c r="AK19" t="s">
        <v>11238</v>
      </c>
      <c r="AL19" t="s">
        <v>11239</v>
      </c>
      <c r="AM19" t="s">
        <v>11240</v>
      </c>
      <c r="AN19" t="s">
        <v>11241</v>
      </c>
      <c r="AO19" t="s">
        <v>11242</v>
      </c>
      <c r="AP19" t="s">
        <v>11243</v>
      </c>
      <c r="AQ19" t="s">
        <v>11244</v>
      </c>
      <c r="AR19" t="s">
        <v>11245</v>
      </c>
      <c r="AS19" t="s">
        <v>11246</v>
      </c>
      <c r="AT19" t="s">
        <v>11247</v>
      </c>
      <c r="AU19" t="s">
        <v>11248</v>
      </c>
      <c r="AV19" t="s">
        <v>11579</v>
      </c>
      <c r="AW19" t="s">
        <v>11250</v>
      </c>
      <c r="AX19" t="s">
        <v>11251</v>
      </c>
      <c r="AY19" t="s">
        <v>11252</v>
      </c>
      <c r="AZ19" t="s">
        <v>11253</v>
      </c>
      <c r="BA19" t="s">
        <v>11254</v>
      </c>
      <c r="BB19" t="s">
        <v>11255</v>
      </c>
      <c r="BC19" t="s">
        <v>11256</v>
      </c>
      <c r="BD19" t="s">
        <v>11257</v>
      </c>
      <c r="BE19" t="s">
        <v>11258</v>
      </c>
      <c r="BF19" t="s">
        <v>11259</v>
      </c>
      <c r="BG19" t="s">
        <v>11260</v>
      </c>
      <c r="BH19" t="s">
        <v>11580</v>
      </c>
      <c r="BI19" t="s">
        <v>11262</v>
      </c>
      <c r="BJ19" t="s">
        <v>11263</v>
      </c>
      <c r="BK19" t="s">
        <v>11264</v>
      </c>
      <c r="BL19" t="s">
        <v>11265</v>
      </c>
      <c r="BM19" t="s">
        <v>11266</v>
      </c>
      <c r="BN19" t="s">
        <v>11267</v>
      </c>
      <c r="BO19" t="s">
        <v>11268</v>
      </c>
      <c r="BP19" t="s">
        <v>11269</v>
      </c>
      <c r="BQ19" t="s">
        <v>11270</v>
      </c>
      <c r="BR19" t="s">
        <v>11271</v>
      </c>
      <c r="BS19" t="s">
        <v>11272</v>
      </c>
      <c r="BT19" t="s">
        <v>11273</v>
      </c>
      <c r="BU19" t="s">
        <v>11274</v>
      </c>
      <c r="BV19" t="s">
        <v>11275</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BV19"/>
  <sheetViews>
    <sheetView workbookViewId="0"/>
  </sheetViews>
  <sheetFormatPr defaultColWidth="11.42578125" defaultRowHeight="15" x14ac:dyDescent="0.25"/>
  <sheetData>
    <row r="2" spans="2:74" x14ac:dyDescent="0.25">
      <c r="B2" t="s">
        <v>1</v>
      </c>
      <c r="C2" t="s">
        <v>42</v>
      </c>
    </row>
    <row r="3" spans="2:74" x14ac:dyDescent="0.25">
      <c r="B3" t="s">
        <v>2</v>
      </c>
      <c r="C3" t="s">
        <v>47</v>
      </c>
    </row>
    <row r="4" spans="2:74" x14ac:dyDescent="0.25">
      <c r="B4" t="s">
        <v>3</v>
      </c>
      <c r="C4" t="s">
        <v>50</v>
      </c>
    </row>
    <row r="5" spans="2:74" x14ac:dyDescent="0.25">
      <c r="B5" s="4" t="str">
        <f>HYPERLINK("[NZAu_Publiclaunch_20231116.xlsx]'TOC'!A1","(Click to return to TOC)")</f>
        <v>(Click to return to TOC)</v>
      </c>
    </row>
    <row r="7" spans="2:74" x14ac:dyDescent="0.25">
      <c r="C7" t="s">
        <v>9762</v>
      </c>
      <c r="AA7" t="s">
        <v>9650</v>
      </c>
      <c r="AY7" t="s">
        <v>9659</v>
      </c>
    </row>
    <row r="8" spans="2:74" x14ac:dyDescent="0.25">
      <c r="B8" t="s">
        <v>11581</v>
      </c>
      <c r="C8" t="s">
        <v>568</v>
      </c>
      <c r="D8" t="s">
        <v>9620</v>
      </c>
      <c r="E8" t="s">
        <v>2088</v>
      </c>
      <c r="F8" t="s">
        <v>9761</v>
      </c>
      <c r="G8" t="s">
        <v>9621</v>
      </c>
      <c r="H8" t="s">
        <v>9762</v>
      </c>
      <c r="I8" t="s">
        <v>9763</v>
      </c>
      <c r="J8" t="s">
        <v>9720</v>
      </c>
      <c r="K8" t="s">
        <v>9760</v>
      </c>
      <c r="L8" t="s">
        <v>9759</v>
      </c>
      <c r="M8" t="s">
        <v>9771</v>
      </c>
      <c r="N8" t="s">
        <v>9622</v>
      </c>
      <c r="O8" t="s">
        <v>10347</v>
      </c>
      <c r="P8" t="s">
        <v>9646</v>
      </c>
      <c r="Q8" t="s">
        <v>9627</v>
      </c>
      <c r="R8" t="s">
        <v>9650</v>
      </c>
      <c r="S8" t="s">
        <v>9772</v>
      </c>
      <c r="T8" t="s">
        <v>9640</v>
      </c>
      <c r="U8" t="s">
        <v>10305</v>
      </c>
      <c r="V8" t="s">
        <v>9700</v>
      </c>
      <c r="W8" t="s">
        <v>9721</v>
      </c>
      <c r="X8" t="s">
        <v>9657</v>
      </c>
      <c r="Y8" t="s">
        <v>9774</v>
      </c>
      <c r="Z8" t="s">
        <v>10902</v>
      </c>
      <c r="AA8" t="s">
        <v>568</v>
      </c>
      <c r="AB8" t="s">
        <v>9620</v>
      </c>
      <c r="AC8" t="s">
        <v>2088</v>
      </c>
      <c r="AD8" t="s">
        <v>9761</v>
      </c>
      <c r="AE8" t="s">
        <v>9621</v>
      </c>
      <c r="AF8" t="s">
        <v>9762</v>
      </c>
      <c r="AG8" t="s">
        <v>9763</v>
      </c>
      <c r="AH8" t="s">
        <v>9720</v>
      </c>
      <c r="AI8" t="s">
        <v>9760</v>
      </c>
      <c r="AJ8" t="s">
        <v>9759</v>
      </c>
      <c r="AK8" t="s">
        <v>9771</v>
      </c>
      <c r="AL8" t="s">
        <v>9622</v>
      </c>
      <c r="AM8" t="s">
        <v>10347</v>
      </c>
      <c r="AN8" t="s">
        <v>9646</v>
      </c>
      <c r="AO8" t="s">
        <v>9627</v>
      </c>
      <c r="AP8" t="s">
        <v>9650</v>
      </c>
      <c r="AQ8" t="s">
        <v>9772</v>
      </c>
      <c r="AR8" t="s">
        <v>9640</v>
      </c>
      <c r="AS8" t="s">
        <v>10305</v>
      </c>
      <c r="AT8" t="s">
        <v>9700</v>
      </c>
      <c r="AU8" t="s">
        <v>9721</v>
      </c>
      <c r="AV8" t="s">
        <v>9657</v>
      </c>
      <c r="AW8" t="s">
        <v>9774</v>
      </c>
      <c r="AX8" t="s">
        <v>10902</v>
      </c>
      <c r="AY8" t="s">
        <v>568</v>
      </c>
      <c r="AZ8" t="s">
        <v>9620</v>
      </c>
      <c r="BA8" t="s">
        <v>2088</v>
      </c>
      <c r="BB8" t="s">
        <v>9761</v>
      </c>
      <c r="BC8" t="s">
        <v>9621</v>
      </c>
      <c r="BD8" t="s">
        <v>9762</v>
      </c>
      <c r="BE8" t="s">
        <v>9763</v>
      </c>
      <c r="BF8" t="s">
        <v>9720</v>
      </c>
      <c r="BG8" t="s">
        <v>9760</v>
      </c>
      <c r="BH8" t="s">
        <v>9759</v>
      </c>
      <c r="BI8" t="s">
        <v>9771</v>
      </c>
      <c r="BJ8" t="s">
        <v>9622</v>
      </c>
      <c r="BK8" t="s">
        <v>10347</v>
      </c>
      <c r="BL8" t="s">
        <v>9646</v>
      </c>
      <c r="BM8" t="s">
        <v>9627</v>
      </c>
      <c r="BN8" t="s">
        <v>9650</v>
      </c>
      <c r="BO8" t="s">
        <v>9772</v>
      </c>
      <c r="BP8" t="s">
        <v>9640</v>
      </c>
      <c r="BQ8" t="s">
        <v>10305</v>
      </c>
      <c r="BR8" t="s">
        <v>9700</v>
      </c>
      <c r="BS8" t="s">
        <v>9721</v>
      </c>
      <c r="BT8" t="s">
        <v>9657</v>
      </c>
      <c r="BU8" t="s">
        <v>9774</v>
      </c>
      <c r="BV8" t="s">
        <v>10902</v>
      </c>
    </row>
    <row r="9" spans="2:74" x14ac:dyDescent="0.25">
      <c r="B9" t="s">
        <v>790</v>
      </c>
      <c r="C9" t="s">
        <v>11582</v>
      </c>
      <c r="D9" t="s">
        <v>11583</v>
      </c>
      <c r="E9" t="s">
        <v>11584</v>
      </c>
      <c r="F9" t="s">
        <v>11585</v>
      </c>
      <c r="G9" t="s">
        <v>11586</v>
      </c>
      <c r="H9" t="s">
        <v>11587</v>
      </c>
      <c r="I9" t="s">
        <v>11588</v>
      </c>
      <c r="J9" t="s">
        <v>11589</v>
      </c>
      <c r="K9" t="s">
        <v>11590</v>
      </c>
      <c r="L9" t="s">
        <v>11591</v>
      </c>
      <c r="M9" t="s">
        <v>11592</v>
      </c>
      <c r="N9" t="s">
        <v>11593</v>
      </c>
      <c r="O9" t="s">
        <v>11594</v>
      </c>
      <c r="P9" t="s">
        <v>11595</v>
      </c>
      <c r="Q9" t="s">
        <v>11596</v>
      </c>
      <c r="R9" t="s">
        <v>11597</v>
      </c>
      <c r="S9" t="s">
        <v>11598</v>
      </c>
      <c r="T9" t="s">
        <v>11599</v>
      </c>
      <c r="U9" t="s">
        <v>11600</v>
      </c>
      <c r="V9" t="s">
        <v>11601</v>
      </c>
      <c r="W9" t="s">
        <v>11602</v>
      </c>
      <c r="X9" t="s">
        <v>11603</v>
      </c>
      <c r="Y9" t="s">
        <v>11604</v>
      </c>
      <c r="Z9" t="s">
        <v>11605</v>
      </c>
      <c r="AA9" t="s">
        <v>11606</v>
      </c>
      <c r="AB9" t="s">
        <v>11607</v>
      </c>
      <c r="AC9" t="s">
        <v>11608</v>
      </c>
      <c r="AD9" t="s">
        <v>11609</v>
      </c>
      <c r="AE9" t="s">
        <v>11610</v>
      </c>
      <c r="AF9" t="s">
        <v>11611</v>
      </c>
      <c r="AG9" t="s">
        <v>11612</v>
      </c>
      <c r="AH9" t="s">
        <v>11613</v>
      </c>
      <c r="AI9" t="s">
        <v>11614</v>
      </c>
      <c r="AJ9" t="s">
        <v>11615</v>
      </c>
      <c r="AK9" t="s">
        <v>11616</v>
      </c>
      <c r="AL9" t="s">
        <v>11617</v>
      </c>
      <c r="AM9" t="s">
        <v>11618</v>
      </c>
      <c r="AN9" t="s">
        <v>11619</v>
      </c>
      <c r="AO9" t="s">
        <v>11620</v>
      </c>
      <c r="AP9" t="s">
        <v>11621</v>
      </c>
      <c r="AQ9" t="s">
        <v>11622</v>
      </c>
      <c r="AR9" t="s">
        <v>11623</v>
      </c>
      <c r="AS9" t="s">
        <v>11624</v>
      </c>
      <c r="AT9" t="s">
        <v>11625</v>
      </c>
      <c r="AU9" t="s">
        <v>11626</v>
      </c>
      <c r="AV9" t="s">
        <v>11627</v>
      </c>
      <c r="AW9" t="s">
        <v>11628</v>
      </c>
      <c r="AX9" t="s">
        <v>11629</v>
      </c>
      <c r="AY9" t="s">
        <v>11630</v>
      </c>
      <c r="AZ9" t="s">
        <v>11631</v>
      </c>
      <c r="BA9" t="s">
        <v>11632</v>
      </c>
      <c r="BB9" t="s">
        <v>11633</v>
      </c>
      <c r="BC9" t="s">
        <v>11634</v>
      </c>
      <c r="BD9" t="s">
        <v>11635</v>
      </c>
      <c r="BE9" t="s">
        <v>11636</v>
      </c>
      <c r="BF9" t="s">
        <v>11637</v>
      </c>
      <c r="BG9" t="s">
        <v>11638</v>
      </c>
      <c r="BH9" t="s">
        <v>11639</v>
      </c>
      <c r="BI9" t="s">
        <v>11640</v>
      </c>
      <c r="BJ9" t="s">
        <v>11641</v>
      </c>
      <c r="BK9" t="s">
        <v>11642</v>
      </c>
      <c r="BL9" t="s">
        <v>11643</v>
      </c>
      <c r="BM9" t="s">
        <v>11644</v>
      </c>
      <c r="BN9" t="s">
        <v>11645</v>
      </c>
      <c r="BO9" t="s">
        <v>11646</v>
      </c>
      <c r="BP9" t="s">
        <v>11647</v>
      </c>
      <c r="BQ9" t="s">
        <v>11648</v>
      </c>
      <c r="BR9" t="s">
        <v>11649</v>
      </c>
      <c r="BS9" t="s">
        <v>11650</v>
      </c>
      <c r="BT9" t="s">
        <v>11651</v>
      </c>
      <c r="BU9" t="s">
        <v>11652</v>
      </c>
      <c r="BV9" t="s">
        <v>11653</v>
      </c>
    </row>
    <row r="10" spans="2:74" x14ac:dyDescent="0.25">
      <c r="B10" t="s">
        <v>833</v>
      </c>
      <c r="C10" t="s">
        <v>11654</v>
      </c>
      <c r="D10" t="s">
        <v>11655</v>
      </c>
      <c r="E10" t="s">
        <v>11656</v>
      </c>
      <c r="F10" t="s">
        <v>11657</v>
      </c>
      <c r="G10" t="s">
        <v>11658</v>
      </c>
      <c r="H10" t="s">
        <v>11659</v>
      </c>
      <c r="I10" t="s">
        <v>11660</v>
      </c>
      <c r="J10" t="s">
        <v>11661</v>
      </c>
      <c r="K10" t="s">
        <v>11662</v>
      </c>
      <c r="L10" t="s">
        <v>11663</v>
      </c>
      <c r="M10" t="s">
        <v>11664</v>
      </c>
      <c r="N10" t="s">
        <v>11665</v>
      </c>
      <c r="O10" t="s">
        <v>11666</v>
      </c>
      <c r="P10" t="s">
        <v>11667</v>
      </c>
      <c r="Q10" t="s">
        <v>11668</v>
      </c>
      <c r="R10" t="s">
        <v>11669</v>
      </c>
      <c r="S10" t="s">
        <v>11670</v>
      </c>
      <c r="T10" t="s">
        <v>11671</v>
      </c>
      <c r="U10" t="s">
        <v>11672</v>
      </c>
      <c r="V10" t="s">
        <v>11673</v>
      </c>
      <c r="W10" t="s">
        <v>11674</v>
      </c>
      <c r="X10" t="s">
        <v>11675</v>
      </c>
      <c r="Y10" t="s">
        <v>11676</v>
      </c>
      <c r="Z10" t="s">
        <v>11677</v>
      </c>
      <c r="AA10" t="s">
        <v>11678</v>
      </c>
      <c r="AB10" t="s">
        <v>11679</v>
      </c>
      <c r="AC10" t="s">
        <v>11680</v>
      </c>
      <c r="AD10" t="s">
        <v>11681</v>
      </c>
      <c r="AE10" t="s">
        <v>11682</v>
      </c>
      <c r="AF10" t="s">
        <v>11683</v>
      </c>
      <c r="AG10" t="s">
        <v>11684</v>
      </c>
      <c r="AH10" t="s">
        <v>11685</v>
      </c>
      <c r="AI10" t="s">
        <v>11686</v>
      </c>
      <c r="AJ10" t="s">
        <v>11687</v>
      </c>
      <c r="AK10" t="s">
        <v>11688</v>
      </c>
      <c r="AL10" t="s">
        <v>11689</v>
      </c>
      <c r="AM10" t="s">
        <v>11690</v>
      </c>
      <c r="AN10" t="s">
        <v>11691</v>
      </c>
      <c r="AO10" t="s">
        <v>11692</v>
      </c>
      <c r="AP10" t="s">
        <v>11693</v>
      </c>
      <c r="AQ10" t="s">
        <v>11694</v>
      </c>
      <c r="AR10" t="s">
        <v>11695</v>
      </c>
      <c r="AS10" t="s">
        <v>11696</v>
      </c>
      <c r="AT10" t="s">
        <v>11697</v>
      </c>
      <c r="AU10" t="s">
        <v>11698</v>
      </c>
      <c r="AV10" t="s">
        <v>11699</v>
      </c>
      <c r="AW10" t="s">
        <v>11700</v>
      </c>
      <c r="AX10" t="s">
        <v>11701</v>
      </c>
      <c r="AY10" t="s">
        <v>11702</v>
      </c>
      <c r="AZ10" t="s">
        <v>11703</v>
      </c>
      <c r="BA10" t="s">
        <v>11704</v>
      </c>
      <c r="BB10" t="s">
        <v>11705</v>
      </c>
      <c r="BC10" t="s">
        <v>11706</v>
      </c>
      <c r="BD10" t="s">
        <v>11707</v>
      </c>
      <c r="BE10" t="s">
        <v>11708</v>
      </c>
      <c r="BF10" t="s">
        <v>11709</v>
      </c>
      <c r="BG10" t="s">
        <v>11710</v>
      </c>
      <c r="BH10" t="s">
        <v>11711</v>
      </c>
      <c r="BI10" t="s">
        <v>11712</v>
      </c>
      <c r="BJ10" t="s">
        <v>11713</v>
      </c>
      <c r="BK10" t="s">
        <v>11714</v>
      </c>
      <c r="BL10" t="s">
        <v>11715</v>
      </c>
      <c r="BM10" t="s">
        <v>11716</v>
      </c>
      <c r="BN10" t="s">
        <v>11717</v>
      </c>
      <c r="BO10" t="s">
        <v>11718</v>
      </c>
      <c r="BP10" t="s">
        <v>11719</v>
      </c>
      <c r="BQ10" t="s">
        <v>11720</v>
      </c>
      <c r="BR10" t="s">
        <v>11721</v>
      </c>
      <c r="BS10" t="s">
        <v>11722</v>
      </c>
      <c r="BT10" t="s">
        <v>11723</v>
      </c>
      <c r="BU10" t="s">
        <v>11724</v>
      </c>
      <c r="BV10" t="s">
        <v>11725</v>
      </c>
    </row>
    <row r="11" spans="2:74" x14ac:dyDescent="0.25">
      <c r="B11" t="s">
        <v>680</v>
      </c>
      <c r="C11" t="s">
        <v>568</v>
      </c>
      <c r="D11" t="s">
        <v>568</v>
      </c>
      <c r="E11" t="s">
        <v>568</v>
      </c>
      <c r="F11" t="s">
        <v>568</v>
      </c>
      <c r="G11" t="s">
        <v>568</v>
      </c>
      <c r="H11" t="s">
        <v>568</v>
      </c>
      <c r="I11" t="s">
        <v>568</v>
      </c>
      <c r="J11" t="s">
        <v>11726</v>
      </c>
      <c r="K11" t="s">
        <v>11727</v>
      </c>
      <c r="L11" t="s">
        <v>11728</v>
      </c>
      <c r="M11" t="s">
        <v>11729</v>
      </c>
      <c r="N11" t="s">
        <v>11730</v>
      </c>
      <c r="O11" t="s">
        <v>11731</v>
      </c>
      <c r="P11" t="s">
        <v>11732</v>
      </c>
      <c r="Q11" t="s">
        <v>11733</v>
      </c>
      <c r="R11" t="s">
        <v>11734</v>
      </c>
      <c r="S11" t="s">
        <v>11735</v>
      </c>
      <c r="T11" t="s">
        <v>11736</v>
      </c>
      <c r="U11" t="s">
        <v>11737</v>
      </c>
      <c r="V11" t="s">
        <v>11738</v>
      </c>
      <c r="W11" t="s">
        <v>568</v>
      </c>
      <c r="X11" t="s">
        <v>568</v>
      </c>
      <c r="Y11" t="s">
        <v>568</v>
      </c>
      <c r="Z11" t="s">
        <v>568</v>
      </c>
      <c r="AA11" t="s">
        <v>568</v>
      </c>
      <c r="AB11" t="s">
        <v>568</v>
      </c>
      <c r="AC11" t="s">
        <v>568</v>
      </c>
      <c r="AD11" t="s">
        <v>568</v>
      </c>
      <c r="AE11" t="s">
        <v>568</v>
      </c>
      <c r="AF11" t="s">
        <v>568</v>
      </c>
      <c r="AG11" t="s">
        <v>568</v>
      </c>
      <c r="AH11" t="s">
        <v>11739</v>
      </c>
      <c r="AI11" t="s">
        <v>11740</v>
      </c>
      <c r="AJ11" t="s">
        <v>11741</v>
      </c>
      <c r="AK11" t="s">
        <v>11742</v>
      </c>
      <c r="AL11" t="s">
        <v>11743</v>
      </c>
      <c r="AM11" t="s">
        <v>11744</v>
      </c>
      <c r="AN11" t="s">
        <v>11745</v>
      </c>
      <c r="AO11" t="s">
        <v>11746</v>
      </c>
      <c r="AP11" t="s">
        <v>11747</v>
      </c>
      <c r="AQ11" t="s">
        <v>11748</v>
      </c>
      <c r="AR11" t="s">
        <v>11749</v>
      </c>
      <c r="AS11" t="s">
        <v>11750</v>
      </c>
      <c r="AT11" t="s">
        <v>11751</v>
      </c>
      <c r="AU11" t="s">
        <v>568</v>
      </c>
      <c r="AV11" t="s">
        <v>568</v>
      </c>
      <c r="AW11" t="s">
        <v>568</v>
      </c>
      <c r="AX11" t="s">
        <v>568</v>
      </c>
      <c r="AY11" t="s">
        <v>568</v>
      </c>
      <c r="AZ11" t="s">
        <v>568</v>
      </c>
      <c r="BA11" t="s">
        <v>568</v>
      </c>
      <c r="BB11" t="s">
        <v>568</v>
      </c>
      <c r="BC11" t="s">
        <v>568</v>
      </c>
      <c r="BD11" t="s">
        <v>568</v>
      </c>
      <c r="BE11" t="s">
        <v>11752</v>
      </c>
      <c r="BF11" t="s">
        <v>11753</v>
      </c>
      <c r="BG11" t="s">
        <v>11754</v>
      </c>
      <c r="BH11" t="s">
        <v>11755</v>
      </c>
      <c r="BI11" t="s">
        <v>11756</v>
      </c>
      <c r="BJ11" t="s">
        <v>11757</v>
      </c>
      <c r="BK11" t="s">
        <v>11758</v>
      </c>
      <c r="BL11" t="s">
        <v>11759</v>
      </c>
      <c r="BM11" t="s">
        <v>11760</v>
      </c>
      <c r="BN11" t="s">
        <v>11761</v>
      </c>
      <c r="BO11" t="s">
        <v>11762</v>
      </c>
      <c r="BP11" t="s">
        <v>11763</v>
      </c>
      <c r="BQ11" t="s">
        <v>11764</v>
      </c>
      <c r="BR11" t="s">
        <v>11765</v>
      </c>
      <c r="BS11" t="s">
        <v>11766</v>
      </c>
      <c r="BT11" t="s">
        <v>11767</v>
      </c>
      <c r="BU11" t="s">
        <v>568</v>
      </c>
      <c r="BV11" t="s">
        <v>568</v>
      </c>
    </row>
    <row r="12" spans="2:74" x14ac:dyDescent="0.25">
      <c r="B12" t="s">
        <v>735</v>
      </c>
      <c r="C12" t="s">
        <v>568</v>
      </c>
      <c r="D12" t="s">
        <v>568</v>
      </c>
      <c r="E12" t="s">
        <v>568</v>
      </c>
      <c r="F12" t="s">
        <v>568</v>
      </c>
      <c r="G12" t="s">
        <v>568</v>
      </c>
      <c r="H12" t="s">
        <v>568</v>
      </c>
      <c r="I12" t="s">
        <v>568</v>
      </c>
      <c r="J12" t="s">
        <v>11768</v>
      </c>
      <c r="K12" t="s">
        <v>11769</v>
      </c>
      <c r="L12" t="s">
        <v>11770</v>
      </c>
      <c r="M12" t="s">
        <v>11771</v>
      </c>
      <c r="N12" t="s">
        <v>11772</v>
      </c>
      <c r="O12" t="s">
        <v>11773</v>
      </c>
      <c r="P12" t="s">
        <v>11774</v>
      </c>
      <c r="Q12" t="s">
        <v>11775</v>
      </c>
      <c r="R12" t="s">
        <v>11776</v>
      </c>
      <c r="S12" t="s">
        <v>11777</v>
      </c>
      <c r="T12" t="s">
        <v>11778</v>
      </c>
      <c r="U12" t="s">
        <v>11779</v>
      </c>
      <c r="V12" t="s">
        <v>11780</v>
      </c>
      <c r="W12" t="s">
        <v>568</v>
      </c>
      <c r="X12" t="s">
        <v>568</v>
      </c>
      <c r="Y12" t="s">
        <v>568</v>
      </c>
      <c r="Z12" t="s">
        <v>568</v>
      </c>
      <c r="AA12" t="s">
        <v>568</v>
      </c>
      <c r="AB12" t="s">
        <v>568</v>
      </c>
      <c r="AC12" t="s">
        <v>568</v>
      </c>
      <c r="AD12" t="s">
        <v>568</v>
      </c>
      <c r="AE12" t="s">
        <v>568</v>
      </c>
      <c r="AF12" t="s">
        <v>568</v>
      </c>
      <c r="AG12" t="s">
        <v>568</v>
      </c>
      <c r="AH12" t="s">
        <v>11781</v>
      </c>
      <c r="AI12" t="s">
        <v>11782</v>
      </c>
      <c r="AJ12" t="s">
        <v>11783</v>
      </c>
      <c r="AK12" t="s">
        <v>11784</v>
      </c>
      <c r="AL12" t="s">
        <v>11785</v>
      </c>
      <c r="AM12" t="s">
        <v>11786</v>
      </c>
      <c r="AN12" t="s">
        <v>11787</v>
      </c>
      <c r="AO12" t="s">
        <v>11788</v>
      </c>
      <c r="AP12" t="s">
        <v>11789</v>
      </c>
      <c r="AQ12" t="s">
        <v>11790</v>
      </c>
      <c r="AR12" t="s">
        <v>11791</v>
      </c>
      <c r="AS12" t="s">
        <v>11792</v>
      </c>
      <c r="AT12" t="s">
        <v>11793</v>
      </c>
      <c r="AU12" t="s">
        <v>568</v>
      </c>
      <c r="AV12" t="s">
        <v>568</v>
      </c>
      <c r="AW12" t="s">
        <v>568</v>
      </c>
      <c r="AX12" t="s">
        <v>568</v>
      </c>
      <c r="AY12" t="s">
        <v>568</v>
      </c>
      <c r="AZ12" t="s">
        <v>568</v>
      </c>
      <c r="BA12" t="s">
        <v>568</v>
      </c>
      <c r="BB12" t="s">
        <v>568</v>
      </c>
      <c r="BC12" t="s">
        <v>568</v>
      </c>
      <c r="BD12" t="s">
        <v>568</v>
      </c>
      <c r="BE12" t="s">
        <v>11794</v>
      </c>
      <c r="BF12" t="s">
        <v>11795</v>
      </c>
      <c r="BG12" t="s">
        <v>11796</v>
      </c>
      <c r="BH12" t="s">
        <v>11797</v>
      </c>
      <c r="BI12" t="s">
        <v>11798</v>
      </c>
      <c r="BJ12" t="s">
        <v>11799</v>
      </c>
      <c r="BK12" t="s">
        <v>11800</v>
      </c>
      <c r="BL12" t="s">
        <v>11801</v>
      </c>
      <c r="BM12" t="s">
        <v>11802</v>
      </c>
      <c r="BN12" t="s">
        <v>11803</v>
      </c>
      <c r="BO12" t="s">
        <v>11804</v>
      </c>
      <c r="BP12" t="s">
        <v>11805</v>
      </c>
      <c r="BQ12" t="s">
        <v>11806</v>
      </c>
      <c r="BR12" t="s">
        <v>11807</v>
      </c>
      <c r="BS12" t="s">
        <v>11808</v>
      </c>
      <c r="BT12" t="s">
        <v>11809</v>
      </c>
      <c r="BU12" t="s">
        <v>568</v>
      </c>
      <c r="BV12" t="s">
        <v>568</v>
      </c>
    </row>
    <row r="13" spans="2:74" x14ac:dyDescent="0.25">
      <c r="B13" t="s">
        <v>9909</v>
      </c>
      <c r="C13" t="s">
        <v>11810</v>
      </c>
      <c r="D13" t="s">
        <v>11811</v>
      </c>
      <c r="E13" t="s">
        <v>11812</v>
      </c>
      <c r="F13" t="s">
        <v>11813</v>
      </c>
      <c r="G13" t="s">
        <v>11814</v>
      </c>
      <c r="H13" t="s">
        <v>11815</v>
      </c>
      <c r="I13" t="s">
        <v>11816</v>
      </c>
      <c r="J13" t="s">
        <v>11817</v>
      </c>
      <c r="K13" t="s">
        <v>11818</v>
      </c>
      <c r="L13" t="s">
        <v>11819</v>
      </c>
      <c r="M13" t="s">
        <v>11820</v>
      </c>
      <c r="N13" t="s">
        <v>11821</v>
      </c>
      <c r="O13" t="s">
        <v>11822</v>
      </c>
      <c r="P13" t="s">
        <v>11823</v>
      </c>
      <c r="Q13" t="s">
        <v>11824</v>
      </c>
      <c r="R13" t="s">
        <v>11825</v>
      </c>
      <c r="S13" t="s">
        <v>11826</v>
      </c>
      <c r="T13" t="s">
        <v>11827</v>
      </c>
      <c r="U13" t="s">
        <v>11828</v>
      </c>
      <c r="V13" t="s">
        <v>11829</v>
      </c>
      <c r="W13" t="s">
        <v>11830</v>
      </c>
      <c r="X13" t="s">
        <v>11831</v>
      </c>
      <c r="Y13" t="s">
        <v>11832</v>
      </c>
      <c r="Z13" t="s">
        <v>11833</v>
      </c>
      <c r="AA13" t="s">
        <v>11834</v>
      </c>
      <c r="AB13" t="s">
        <v>11835</v>
      </c>
      <c r="AC13" t="s">
        <v>11836</v>
      </c>
      <c r="AD13" t="s">
        <v>11837</v>
      </c>
      <c r="AE13" t="s">
        <v>11838</v>
      </c>
      <c r="AF13" t="s">
        <v>11839</v>
      </c>
      <c r="AG13" t="s">
        <v>11840</v>
      </c>
      <c r="AH13" t="s">
        <v>11841</v>
      </c>
      <c r="AI13" t="s">
        <v>11842</v>
      </c>
      <c r="AJ13" t="s">
        <v>11843</v>
      </c>
      <c r="AK13" t="s">
        <v>11844</v>
      </c>
      <c r="AL13" t="s">
        <v>11845</v>
      </c>
      <c r="AM13" t="s">
        <v>11846</v>
      </c>
      <c r="AN13" t="s">
        <v>11847</v>
      </c>
      <c r="AO13" t="s">
        <v>11848</v>
      </c>
      <c r="AP13" t="s">
        <v>11849</v>
      </c>
      <c r="AQ13" t="s">
        <v>11850</v>
      </c>
      <c r="AR13" t="s">
        <v>11851</v>
      </c>
      <c r="AS13" t="s">
        <v>11852</v>
      </c>
      <c r="AT13" t="s">
        <v>11853</v>
      </c>
      <c r="AU13" t="s">
        <v>11854</v>
      </c>
      <c r="AV13" t="s">
        <v>11855</v>
      </c>
      <c r="AW13" t="s">
        <v>11856</v>
      </c>
      <c r="AX13" t="s">
        <v>11857</v>
      </c>
      <c r="AY13" t="s">
        <v>11858</v>
      </c>
      <c r="AZ13" t="s">
        <v>11859</v>
      </c>
      <c r="BA13" t="s">
        <v>11860</v>
      </c>
      <c r="BB13" t="s">
        <v>11861</v>
      </c>
      <c r="BC13" t="s">
        <v>11862</v>
      </c>
      <c r="BD13" t="s">
        <v>11863</v>
      </c>
      <c r="BE13" t="s">
        <v>11864</v>
      </c>
      <c r="BF13" t="s">
        <v>11865</v>
      </c>
      <c r="BG13" t="s">
        <v>11866</v>
      </c>
      <c r="BH13" t="s">
        <v>11867</v>
      </c>
      <c r="BI13" t="s">
        <v>11868</v>
      </c>
      <c r="BJ13" t="s">
        <v>11869</v>
      </c>
      <c r="BK13" t="s">
        <v>11870</v>
      </c>
      <c r="BL13" t="s">
        <v>11871</v>
      </c>
      <c r="BM13" t="s">
        <v>11872</v>
      </c>
      <c r="BN13" t="s">
        <v>11873</v>
      </c>
      <c r="BO13" t="s">
        <v>11874</v>
      </c>
      <c r="BP13" t="s">
        <v>11875</v>
      </c>
      <c r="BQ13" t="s">
        <v>11876</v>
      </c>
      <c r="BR13" t="s">
        <v>11877</v>
      </c>
      <c r="BS13" t="s">
        <v>11878</v>
      </c>
      <c r="BT13" t="s">
        <v>11879</v>
      </c>
      <c r="BU13" t="s">
        <v>11880</v>
      </c>
      <c r="BV13" t="s">
        <v>11881</v>
      </c>
    </row>
    <row r="14" spans="2:74" x14ac:dyDescent="0.25">
      <c r="B14" t="s">
        <v>9953</v>
      </c>
      <c r="C14" t="s">
        <v>11882</v>
      </c>
      <c r="D14" t="s">
        <v>11883</v>
      </c>
      <c r="E14" t="s">
        <v>11884</v>
      </c>
      <c r="F14" t="s">
        <v>11885</v>
      </c>
      <c r="G14" t="s">
        <v>11886</v>
      </c>
      <c r="H14" t="s">
        <v>11887</v>
      </c>
      <c r="I14" t="s">
        <v>11888</v>
      </c>
      <c r="J14" t="s">
        <v>11889</v>
      </c>
      <c r="K14" t="s">
        <v>11890</v>
      </c>
      <c r="L14" t="s">
        <v>11891</v>
      </c>
      <c r="M14" t="s">
        <v>11892</v>
      </c>
      <c r="N14" t="s">
        <v>11893</v>
      </c>
      <c r="O14" t="s">
        <v>11894</v>
      </c>
      <c r="P14" t="s">
        <v>11895</v>
      </c>
      <c r="Q14" t="s">
        <v>11896</v>
      </c>
      <c r="R14" t="s">
        <v>11897</v>
      </c>
      <c r="S14" t="s">
        <v>11898</v>
      </c>
      <c r="T14" t="s">
        <v>11899</v>
      </c>
      <c r="U14" t="s">
        <v>11900</v>
      </c>
      <c r="V14" t="s">
        <v>11901</v>
      </c>
      <c r="W14" t="s">
        <v>11902</v>
      </c>
      <c r="X14" t="s">
        <v>11903</v>
      </c>
      <c r="Y14" t="s">
        <v>11904</v>
      </c>
      <c r="Z14" t="s">
        <v>11905</v>
      </c>
      <c r="AA14" t="s">
        <v>11906</v>
      </c>
      <c r="AB14" t="s">
        <v>11907</v>
      </c>
      <c r="AC14" t="s">
        <v>11908</v>
      </c>
      <c r="AD14" t="s">
        <v>11909</v>
      </c>
      <c r="AE14" t="s">
        <v>11910</v>
      </c>
      <c r="AF14" t="s">
        <v>11911</v>
      </c>
      <c r="AG14" t="s">
        <v>11912</v>
      </c>
      <c r="AH14" t="s">
        <v>11913</v>
      </c>
      <c r="AI14" t="s">
        <v>11914</v>
      </c>
      <c r="AJ14" t="s">
        <v>11915</v>
      </c>
      <c r="AK14" t="s">
        <v>11916</v>
      </c>
      <c r="AL14" t="s">
        <v>11917</v>
      </c>
      <c r="AM14" t="s">
        <v>11918</v>
      </c>
      <c r="AN14" t="s">
        <v>11919</v>
      </c>
      <c r="AO14" t="s">
        <v>11920</v>
      </c>
      <c r="AP14" t="s">
        <v>11921</v>
      </c>
      <c r="AQ14" t="s">
        <v>11922</v>
      </c>
      <c r="AR14" t="s">
        <v>11923</v>
      </c>
      <c r="AS14" t="s">
        <v>11924</v>
      </c>
      <c r="AT14" t="s">
        <v>11925</v>
      </c>
      <c r="AU14" t="s">
        <v>11926</v>
      </c>
      <c r="AV14" t="s">
        <v>11927</v>
      </c>
      <c r="AW14" t="s">
        <v>11928</v>
      </c>
      <c r="AX14" t="s">
        <v>11929</v>
      </c>
      <c r="AY14" t="s">
        <v>11930</v>
      </c>
      <c r="AZ14" t="s">
        <v>11931</v>
      </c>
      <c r="BA14" t="s">
        <v>11932</v>
      </c>
      <c r="BB14" t="s">
        <v>11933</v>
      </c>
      <c r="BC14" t="s">
        <v>11934</v>
      </c>
      <c r="BD14" t="s">
        <v>11935</v>
      </c>
      <c r="BE14" t="s">
        <v>11936</v>
      </c>
      <c r="BF14" t="s">
        <v>11937</v>
      </c>
      <c r="BG14" t="s">
        <v>11938</v>
      </c>
      <c r="BH14" t="s">
        <v>11939</v>
      </c>
      <c r="BI14" t="s">
        <v>11940</v>
      </c>
      <c r="BJ14" t="s">
        <v>11941</v>
      </c>
      <c r="BK14" t="s">
        <v>11942</v>
      </c>
      <c r="BL14" t="s">
        <v>11943</v>
      </c>
      <c r="BM14" t="s">
        <v>11944</v>
      </c>
      <c r="BN14" t="s">
        <v>11945</v>
      </c>
      <c r="BO14" t="s">
        <v>11946</v>
      </c>
      <c r="BP14" t="s">
        <v>11947</v>
      </c>
      <c r="BQ14" t="s">
        <v>11948</v>
      </c>
      <c r="BR14" t="s">
        <v>11949</v>
      </c>
      <c r="BS14" t="s">
        <v>11950</v>
      </c>
      <c r="BT14" t="s">
        <v>11951</v>
      </c>
      <c r="BU14" t="s">
        <v>11952</v>
      </c>
      <c r="BV14" t="s">
        <v>11953</v>
      </c>
    </row>
    <row r="15" spans="2:74" x14ac:dyDescent="0.25">
      <c r="B15" t="s">
        <v>9758</v>
      </c>
      <c r="C15" t="s">
        <v>11954</v>
      </c>
      <c r="D15" t="s">
        <v>11954</v>
      </c>
      <c r="E15" t="s">
        <v>11955</v>
      </c>
      <c r="F15" t="s">
        <v>11956</v>
      </c>
      <c r="G15" t="s">
        <v>11957</v>
      </c>
      <c r="H15" t="s">
        <v>11958</v>
      </c>
      <c r="I15" t="s">
        <v>11959</v>
      </c>
      <c r="J15" t="s">
        <v>11960</v>
      </c>
      <c r="K15" t="s">
        <v>11961</v>
      </c>
      <c r="L15" t="s">
        <v>11962</v>
      </c>
      <c r="M15" t="s">
        <v>11963</v>
      </c>
      <c r="N15" t="s">
        <v>11964</v>
      </c>
      <c r="O15" t="s">
        <v>11965</v>
      </c>
      <c r="P15" t="s">
        <v>11966</v>
      </c>
      <c r="Q15" t="s">
        <v>11967</v>
      </c>
      <c r="R15" t="s">
        <v>11968</v>
      </c>
      <c r="S15" t="s">
        <v>11969</v>
      </c>
      <c r="T15" t="s">
        <v>11970</v>
      </c>
      <c r="U15" t="s">
        <v>11971</v>
      </c>
      <c r="V15" t="s">
        <v>11972</v>
      </c>
      <c r="W15" t="s">
        <v>11973</v>
      </c>
      <c r="X15" t="s">
        <v>11974</v>
      </c>
      <c r="Y15" t="s">
        <v>11975</v>
      </c>
      <c r="Z15" t="s">
        <v>11976</v>
      </c>
      <c r="AA15" t="s">
        <v>11977</v>
      </c>
      <c r="AB15" t="s">
        <v>11978</v>
      </c>
      <c r="AC15" t="s">
        <v>11979</v>
      </c>
      <c r="AD15" t="s">
        <v>11980</v>
      </c>
      <c r="AE15" t="s">
        <v>11981</v>
      </c>
      <c r="AF15" t="s">
        <v>11982</v>
      </c>
      <c r="AG15" t="s">
        <v>11983</v>
      </c>
      <c r="AH15" t="s">
        <v>11984</v>
      </c>
      <c r="AI15" t="s">
        <v>11985</v>
      </c>
      <c r="AJ15" t="s">
        <v>11986</v>
      </c>
      <c r="AK15" t="s">
        <v>11987</v>
      </c>
      <c r="AL15" t="s">
        <v>11988</v>
      </c>
      <c r="AM15" t="s">
        <v>11989</v>
      </c>
      <c r="AN15" t="s">
        <v>11990</v>
      </c>
      <c r="AO15" t="s">
        <v>11991</v>
      </c>
      <c r="AP15" t="s">
        <v>11992</v>
      </c>
      <c r="AQ15" t="s">
        <v>11993</v>
      </c>
      <c r="AR15" t="s">
        <v>11994</v>
      </c>
      <c r="AS15" t="s">
        <v>11995</v>
      </c>
      <c r="AT15" t="s">
        <v>11996</v>
      </c>
      <c r="AU15" t="s">
        <v>11997</v>
      </c>
      <c r="AV15" t="s">
        <v>11998</v>
      </c>
      <c r="AW15" t="s">
        <v>11999</v>
      </c>
      <c r="AX15" t="s">
        <v>12000</v>
      </c>
      <c r="AY15" t="s">
        <v>12001</v>
      </c>
      <c r="AZ15" t="s">
        <v>12002</v>
      </c>
      <c r="BA15" t="s">
        <v>12003</v>
      </c>
      <c r="BB15" t="s">
        <v>12004</v>
      </c>
      <c r="BC15" t="s">
        <v>12005</v>
      </c>
      <c r="BD15" t="s">
        <v>12006</v>
      </c>
      <c r="BE15" t="s">
        <v>12007</v>
      </c>
      <c r="BF15" t="s">
        <v>12008</v>
      </c>
      <c r="BG15" t="s">
        <v>12009</v>
      </c>
      <c r="BH15" t="s">
        <v>12010</v>
      </c>
      <c r="BI15" t="s">
        <v>12011</v>
      </c>
      <c r="BJ15" t="s">
        <v>12012</v>
      </c>
      <c r="BK15" t="s">
        <v>12013</v>
      </c>
      <c r="BL15" t="s">
        <v>12014</v>
      </c>
      <c r="BM15" t="s">
        <v>12015</v>
      </c>
      <c r="BN15" t="s">
        <v>12016</v>
      </c>
      <c r="BO15" t="s">
        <v>12017</v>
      </c>
      <c r="BP15" t="s">
        <v>12018</v>
      </c>
      <c r="BQ15" t="s">
        <v>12019</v>
      </c>
      <c r="BR15" t="s">
        <v>12020</v>
      </c>
      <c r="BS15" t="s">
        <v>12021</v>
      </c>
      <c r="BT15" t="s">
        <v>12003</v>
      </c>
      <c r="BU15" t="s">
        <v>12022</v>
      </c>
      <c r="BV15" t="s">
        <v>12023</v>
      </c>
    </row>
    <row r="16" spans="2:74" x14ac:dyDescent="0.25">
      <c r="B16" t="s">
        <v>9766</v>
      </c>
      <c r="C16" t="s">
        <v>12024</v>
      </c>
      <c r="D16" t="s">
        <v>12025</v>
      </c>
      <c r="E16" t="s">
        <v>12026</v>
      </c>
      <c r="F16" t="s">
        <v>12027</v>
      </c>
      <c r="G16" t="s">
        <v>12028</v>
      </c>
      <c r="H16" t="s">
        <v>12029</v>
      </c>
      <c r="I16" t="s">
        <v>12030</v>
      </c>
      <c r="J16" t="s">
        <v>12031</v>
      </c>
      <c r="K16" t="s">
        <v>12032</v>
      </c>
      <c r="L16" t="s">
        <v>12033</v>
      </c>
      <c r="M16" t="s">
        <v>12034</v>
      </c>
      <c r="N16" t="s">
        <v>12035</v>
      </c>
      <c r="O16" t="s">
        <v>12036</v>
      </c>
      <c r="P16" t="s">
        <v>12037</v>
      </c>
      <c r="Q16" t="s">
        <v>12038</v>
      </c>
      <c r="R16" t="s">
        <v>12039</v>
      </c>
      <c r="S16" t="s">
        <v>12040</v>
      </c>
      <c r="T16" t="s">
        <v>12041</v>
      </c>
      <c r="U16" t="s">
        <v>12042</v>
      </c>
      <c r="V16" t="s">
        <v>12043</v>
      </c>
      <c r="W16" t="s">
        <v>12044</v>
      </c>
      <c r="X16" t="s">
        <v>12045</v>
      </c>
      <c r="Y16" t="s">
        <v>12046</v>
      </c>
      <c r="Z16" t="s">
        <v>12047</v>
      </c>
      <c r="AA16" t="s">
        <v>12048</v>
      </c>
      <c r="AB16" t="s">
        <v>12049</v>
      </c>
      <c r="AC16" t="s">
        <v>12050</v>
      </c>
      <c r="AD16" t="s">
        <v>12051</v>
      </c>
      <c r="AE16" t="s">
        <v>12052</v>
      </c>
      <c r="AF16" t="s">
        <v>12053</v>
      </c>
      <c r="AG16" t="s">
        <v>12054</v>
      </c>
      <c r="AH16" t="s">
        <v>12055</v>
      </c>
      <c r="AI16" t="s">
        <v>12056</v>
      </c>
      <c r="AJ16" t="s">
        <v>12057</v>
      </c>
      <c r="AK16" t="s">
        <v>12058</v>
      </c>
      <c r="AL16" t="s">
        <v>12059</v>
      </c>
      <c r="AM16" t="s">
        <v>12060</v>
      </c>
      <c r="AN16" t="s">
        <v>12061</v>
      </c>
      <c r="AO16" t="s">
        <v>12062</v>
      </c>
      <c r="AP16" t="s">
        <v>12063</v>
      </c>
      <c r="AQ16" t="s">
        <v>12064</v>
      </c>
      <c r="AR16" t="s">
        <v>12065</v>
      </c>
      <c r="AS16" t="s">
        <v>12066</v>
      </c>
      <c r="AT16" t="s">
        <v>12067</v>
      </c>
      <c r="AU16" t="s">
        <v>12068</v>
      </c>
      <c r="AV16" t="s">
        <v>11971</v>
      </c>
      <c r="AW16" t="s">
        <v>12069</v>
      </c>
      <c r="AX16" t="s">
        <v>12070</v>
      </c>
      <c r="AY16" t="s">
        <v>12071</v>
      </c>
      <c r="AZ16" t="s">
        <v>12072</v>
      </c>
      <c r="BA16" t="s">
        <v>12073</v>
      </c>
      <c r="BB16" t="s">
        <v>12074</v>
      </c>
      <c r="BC16" t="s">
        <v>12075</v>
      </c>
      <c r="BD16" t="s">
        <v>12076</v>
      </c>
      <c r="BE16" t="s">
        <v>12077</v>
      </c>
      <c r="BF16" t="s">
        <v>12078</v>
      </c>
      <c r="BG16" t="s">
        <v>12079</v>
      </c>
      <c r="BH16" t="s">
        <v>12080</v>
      </c>
      <c r="BI16" t="s">
        <v>12081</v>
      </c>
      <c r="BJ16" t="s">
        <v>12082</v>
      </c>
      <c r="BK16" t="s">
        <v>12083</v>
      </c>
      <c r="BL16" t="s">
        <v>12084</v>
      </c>
      <c r="BM16" t="s">
        <v>12085</v>
      </c>
      <c r="BN16" t="s">
        <v>12086</v>
      </c>
      <c r="BO16" t="s">
        <v>12087</v>
      </c>
      <c r="BP16" t="s">
        <v>12088</v>
      </c>
      <c r="BQ16" t="s">
        <v>12089</v>
      </c>
      <c r="BR16" t="s">
        <v>12090</v>
      </c>
      <c r="BS16" t="s">
        <v>12091</v>
      </c>
      <c r="BT16" t="s">
        <v>12092</v>
      </c>
      <c r="BU16" t="s">
        <v>12093</v>
      </c>
      <c r="BV16" t="s">
        <v>12094</v>
      </c>
    </row>
    <row r="17" spans="2:74" x14ac:dyDescent="0.25">
      <c r="B17" t="s">
        <v>9777</v>
      </c>
      <c r="C17" t="s">
        <v>12095</v>
      </c>
      <c r="D17" t="s">
        <v>12095</v>
      </c>
      <c r="E17" t="s">
        <v>12095</v>
      </c>
      <c r="F17" t="s">
        <v>12095</v>
      </c>
      <c r="G17" t="s">
        <v>12095</v>
      </c>
      <c r="H17" t="s">
        <v>12095</v>
      </c>
      <c r="I17" t="s">
        <v>12095</v>
      </c>
      <c r="J17" t="s">
        <v>12095</v>
      </c>
      <c r="K17" t="s">
        <v>12096</v>
      </c>
      <c r="L17" t="s">
        <v>12097</v>
      </c>
      <c r="M17" t="s">
        <v>12097</v>
      </c>
      <c r="N17" t="s">
        <v>12098</v>
      </c>
      <c r="O17" t="s">
        <v>12099</v>
      </c>
      <c r="P17" t="s">
        <v>12099</v>
      </c>
      <c r="Q17" t="s">
        <v>12099</v>
      </c>
      <c r="R17" t="s">
        <v>12099</v>
      </c>
      <c r="S17" t="s">
        <v>12097</v>
      </c>
      <c r="T17" t="s">
        <v>12097</v>
      </c>
      <c r="U17" t="s">
        <v>12100</v>
      </c>
      <c r="V17" t="s">
        <v>12095</v>
      </c>
      <c r="W17" t="s">
        <v>12095</v>
      </c>
      <c r="X17" t="s">
        <v>12095</v>
      </c>
      <c r="Y17" t="s">
        <v>12095</v>
      </c>
      <c r="Z17" t="s">
        <v>12095</v>
      </c>
      <c r="AA17" t="s">
        <v>12101</v>
      </c>
      <c r="AB17" t="s">
        <v>12101</v>
      </c>
      <c r="AC17" t="s">
        <v>12101</v>
      </c>
      <c r="AD17" t="s">
        <v>12101</v>
      </c>
      <c r="AE17" t="s">
        <v>12101</v>
      </c>
      <c r="AF17" t="s">
        <v>12101</v>
      </c>
      <c r="AG17" t="s">
        <v>12101</v>
      </c>
      <c r="AH17" t="s">
        <v>12101</v>
      </c>
      <c r="AI17" t="s">
        <v>12102</v>
      </c>
      <c r="AJ17" t="s">
        <v>12103</v>
      </c>
      <c r="AK17" t="s">
        <v>12104</v>
      </c>
      <c r="AL17" t="s">
        <v>12105</v>
      </c>
      <c r="AM17" t="s">
        <v>12105</v>
      </c>
      <c r="AN17" t="s">
        <v>12105</v>
      </c>
      <c r="AO17" t="s">
        <v>12106</v>
      </c>
      <c r="AP17" t="s">
        <v>12107</v>
      </c>
      <c r="AQ17" t="s">
        <v>12103</v>
      </c>
      <c r="AR17" t="s">
        <v>12103</v>
      </c>
      <c r="AS17" t="s">
        <v>12108</v>
      </c>
      <c r="AT17" t="s">
        <v>12101</v>
      </c>
      <c r="AU17" t="s">
        <v>12101</v>
      </c>
      <c r="AV17" t="s">
        <v>12101</v>
      </c>
      <c r="AW17" t="s">
        <v>12101</v>
      </c>
      <c r="AX17" t="s">
        <v>12101</v>
      </c>
      <c r="AY17" t="s">
        <v>12109</v>
      </c>
      <c r="AZ17" t="s">
        <v>12109</v>
      </c>
      <c r="BA17" t="s">
        <v>12110</v>
      </c>
      <c r="BB17" t="s">
        <v>12110</v>
      </c>
      <c r="BC17" t="s">
        <v>12110</v>
      </c>
      <c r="BD17" t="s">
        <v>12110</v>
      </c>
      <c r="BE17" t="s">
        <v>12110</v>
      </c>
      <c r="BF17" t="s">
        <v>12111</v>
      </c>
      <c r="BG17" t="s">
        <v>12112</v>
      </c>
      <c r="BH17" t="s">
        <v>12113</v>
      </c>
      <c r="BI17" t="s">
        <v>12114</v>
      </c>
      <c r="BJ17" t="s">
        <v>12115</v>
      </c>
      <c r="BK17" t="s">
        <v>12115</v>
      </c>
      <c r="BL17" t="s">
        <v>12116</v>
      </c>
      <c r="BM17" t="s">
        <v>12117</v>
      </c>
      <c r="BN17" t="s">
        <v>12118</v>
      </c>
      <c r="BO17" t="s">
        <v>12118</v>
      </c>
      <c r="BP17" t="s">
        <v>12115</v>
      </c>
      <c r="BQ17" t="s">
        <v>12113</v>
      </c>
      <c r="BR17" t="s">
        <v>12119</v>
      </c>
      <c r="BS17" t="s">
        <v>12109</v>
      </c>
      <c r="BT17" t="s">
        <v>12120</v>
      </c>
      <c r="BU17" t="s">
        <v>12121</v>
      </c>
      <c r="BV17" t="s">
        <v>12121</v>
      </c>
    </row>
    <row r="18" spans="2:74" x14ac:dyDescent="0.25">
      <c r="B18" t="s">
        <v>388</v>
      </c>
      <c r="C18" t="s">
        <v>12122</v>
      </c>
      <c r="D18" t="s">
        <v>12123</v>
      </c>
      <c r="E18" t="s">
        <v>12124</v>
      </c>
      <c r="F18" t="s">
        <v>12125</v>
      </c>
      <c r="G18" t="s">
        <v>12126</v>
      </c>
      <c r="H18" t="s">
        <v>12127</v>
      </c>
      <c r="I18" t="s">
        <v>12128</v>
      </c>
      <c r="J18" t="s">
        <v>12129</v>
      </c>
      <c r="K18" t="s">
        <v>12130</v>
      </c>
      <c r="L18" t="s">
        <v>12131</v>
      </c>
      <c r="M18" t="s">
        <v>12132</v>
      </c>
      <c r="N18" t="s">
        <v>12133</v>
      </c>
      <c r="O18" t="s">
        <v>12134</v>
      </c>
      <c r="P18" t="s">
        <v>12135</v>
      </c>
      <c r="Q18" t="s">
        <v>12136</v>
      </c>
      <c r="R18" t="s">
        <v>12137</v>
      </c>
      <c r="S18" t="s">
        <v>12138</v>
      </c>
      <c r="T18" t="s">
        <v>12139</v>
      </c>
      <c r="U18" t="s">
        <v>12140</v>
      </c>
      <c r="V18" t="s">
        <v>12141</v>
      </c>
      <c r="W18" t="s">
        <v>12142</v>
      </c>
      <c r="X18" t="s">
        <v>12143</v>
      </c>
      <c r="Y18" t="s">
        <v>12144</v>
      </c>
      <c r="Z18" t="s">
        <v>12145</v>
      </c>
      <c r="AA18" t="s">
        <v>12146</v>
      </c>
      <c r="AB18" t="s">
        <v>12147</v>
      </c>
      <c r="AC18" t="s">
        <v>12148</v>
      </c>
      <c r="AD18" t="s">
        <v>12149</v>
      </c>
      <c r="AE18" t="s">
        <v>12147</v>
      </c>
      <c r="AF18" t="s">
        <v>12150</v>
      </c>
      <c r="AG18" t="s">
        <v>12151</v>
      </c>
      <c r="AH18" t="s">
        <v>12152</v>
      </c>
      <c r="AI18" t="s">
        <v>12153</v>
      </c>
      <c r="AJ18" t="s">
        <v>12154</v>
      </c>
      <c r="AK18" t="s">
        <v>12155</v>
      </c>
      <c r="AL18" t="s">
        <v>12156</v>
      </c>
      <c r="AM18" t="s">
        <v>12157</v>
      </c>
      <c r="AN18" t="s">
        <v>12158</v>
      </c>
      <c r="AO18" t="s">
        <v>12159</v>
      </c>
      <c r="AP18" t="s">
        <v>12160</v>
      </c>
      <c r="AQ18" t="s">
        <v>12161</v>
      </c>
      <c r="AR18" t="s">
        <v>12162</v>
      </c>
      <c r="AS18" t="s">
        <v>12163</v>
      </c>
      <c r="AT18" t="s">
        <v>12164</v>
      </c>
      <c r="AU18" t="s">
        <v>12165</v>
      </c>
      <c r="AV18" t="s">
        <v>12166</v>
      </c>
      <c r="AW18" t="s">
        <v>12167</v>
      </c>
      <c r="AX18" t="s">
        <v>12168</v>
      </c>
      <c r="AY18" t="s">
        <v>12169</v>
      </c>
      <c r="AZ18" t="s">
        <v>12170</v>
      </c>
      <c r="BA18" t="s">
        <v>12171</v>
      </c>
      <c r="BB18" t="s">
        <v>12172</v>
      </c>
      <c r="BC18" t="s">
        <v>12173</v>
      </c>
      <c r="BD18" t="s">
        <v>12174</v>
      </c>
      <c r="BE18" t="s">
        <v>12175</v>
      </c>
      <c r="BF18" t="s">
        <v>12176</v>
      </c>
      <c r="BG18" t="s">
        <v>12177</v>
      </c>
      <c r="BH18" t="s">
        <v>12178</v>
      </c>
      <c r="BI18" t="s">
        <v>12179</v>
      </c>
      <c r="BJ18" t="s">
        <v>12180</v>
      </c>
      <c r="BK18" t="s">
        <v>12181</v>
      </c>
      <c r="BL18" t="s">
        <v>12182</v>
      </c>
      <c r="BM18" t="s">
        <v>12183</v>
      </c>
      <c r="BN18" t="s">
        <v>12184</v>
      </c>
      <c r="BO18" t="s">
        <v>12185</v>
      </c>
      <c r="BP18" t="s">
        <v>12186</v>
      </c>
      <c r="BQ18" t="s">
        <v>12187</v>
      </c>
      <c r="BR18" t="s">
        <v>12188</v>
      </c>
      <c r="BS18" t="s">
        <v>12189</v>
      </c>
      <c r="BT18" t="s">
        <v>12190</v>
      </c>
      <c r="BU18" t="s">
        <v>12191</v>
      </c>
      <c r="BV18" t="s">
        <v>12192</v>
      </c>
    </row>
    <row r="19" spans="2:74" x14ac:dyDescent="0.25">
      <c r="B19" t="s">
        <v>1211</v>
      </c>
      <c r="C19" t="s">
        <v>12193</v>
      </c>
      <c r="D19" t="s">
        <v>12194</v>
      </c>
      <c r="E19" t="s">
        <v>12195</v>
      </c>
      <c r="F19" t="s">
        <v>12196</v>
      </c>
      <c r="G19" t="s">
        <v>12197</v>
      </c>
      <c r="H19" t="s">
        <v>12198</v>
      </c>
      <c r="I19" t="s">
        <v>12199</v>
      </c>
      <c r="J19" t="s">
        <v>12200</v>
      </c>
      <c r="K19" t="s">
        <v>12201</v>
      </c>
      <c r="L19" t="s">
        <v>12202</v>
      </c>
      <c r="M19" t="s">
        <v>12203</v>
      </c>
      <c r="N19" t="s">
        <v>12204</v>
      </c>
      <c r="O19" t="s">
        <v>12205</v>
      </c>
      <c r="P19" t="s">
        <v>12206</v>
      </c>
      <c r="Q19" t="s">
        <v>12207</v>
      </c>
      <c r="R19" t="s">
        <v>12208</v>
      </c>
      <c r="S19" t="s">
        <v>12209</v>
      </c>
      <c r="T19" t="s">
        <v>12210</v>
      </c>
      <c r="U19" t="s">
        <v>12211</v>
      </c>
      <c r="V19" t="s">
        <v>12212</v>
      </c>
      <c r="W19" t="s">
        <v>12213</v>
      </c>
      <c r="X19" t="s">
        <v>12214</v>
      </c>
      <c r="Y19" t="s">
        <v>12215</v>
      </c>
      <c r="Z19" t="s">
        <v>12216</v>
      </c>
      <c r="AA19" t="s">
        <v>12217</v>
      </c>
      <c r="AB19" t="s">
        <v>12218</v>
      </c>
      <c r="AC19" t="s">
        <v>12219</v>
      </c>
      <c r="AD19" t="s">
        <v>12220</v>
      </c>
      <c r="AE19" t="s">
        <v>12221</v>
      </c>
      <c r="AF19" t="s">
        <v>12222</v>
      </c>
      <c r="AG19" t="s">
        <v>12223</v>
      </c>
      <c r="AH19" t="s">
        <v>12224</v>
      </c>
      <c r="AI19" t="s">
        <v>12225</v>
      </c>
      <c r="AJ19" t="s">
        <v>12226</v>
      </c>
      <c r="AK19" t="s">
        <v>12227</v>
      </c>
      <c r="AL19" t="s">
        <v>12228</v>
      </c>
      <c r="AM19" t="s">
        <v>12229</v>
      </c>
      <c r="AN19" t="s">
        <v>12230</v>
      </c>
      <c r="AO19" t="s">
        <v>12231</v>
      </c>
      <c r="AP19" t="s">
        <v>12232</v>
      </c>
      <c r="AQ19" t="s">
        <v>12233</v>
      </c>
      <c r="AR19" t="s">
        <v>12234</v>
      </c>
      <c r="AS19" t="s">
        <v>12235</v>
      </c>
      <c r="AT19" t="s">
        <v>12236</v>
      </c>
      <c r="AU19" t="s">
        <v>12237</v>
      </c>
      <c r="AV19" t="s">
        <v>12238</v>
      </c>
      <c r="AW19" t="s">
        <v>12239</v>
      </c>
      <c r="AX19" t="s">
        <v>12240</v>
      </c>
      <c r="AY19" t="s">
        <v>12241</v>
      </c>
      <c r="AZ19" t="s">
        <v>12242</v>
      </c>
      <c r="BA19" t="s">
        <v>12243</v>
      </c>
      <c r="BB19" t="s">
        <v>12244</v>
      </c>
      <c r="BC19" t="s">
        <v>12245</v>
      </c>
      <c r="BD19" t="s">
        <v>12246</v>
      </c>
      <c r="BE19" t="s">
        <v>12247</v>
      </c>
      <c r="BF19" t="s">
        <v>12248</v>
      </c>
      <c r="BG19" t="s">
        <v>12249</v>
      </c>
      <c r="BH19" t="s">
        <v>12250</v>
      </c>
      <c r="BI19" t="s">
        <v>12251</v>
      </c>
      <c r="BJ19" t="s">
        <v>12252</v>
      </c>
      <c r="BK19" t="s">
        <v>12253</v>
      </c>
      <c r="BL19" t="s">
        <v>12254</v>
      </c>
      <c r="BM19" t="s">
        <v>12255</v>
      </c>
      <c r="BN19" t="s">
        <v>12256</v>
      </c>
      <c r="BO19" t="s">
        <v>12257</v>
      </c>
      <c r="BP19" t="s">
        <v>12258</v>
      </c>
      <c r="BQ19" t="s">
        <v>12259</v>
      </c>
      <c r="BR19" t="s">
        <v>12260</v>
      </c>
      <c r="BS19" t="s">
        <v>12261</v>
      </c>
      <c r="BT19" t="s">
        <v>12262</v>
      </c>
      <c r="BU19" t="s">
        <v>12263</v>
      </c>
      <c r="BV19" t="s">
        <v>12264</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BV19"/>
  <sheetViews>
    <sheetView workbookViewId="0">
      <selection activeCell="B5" sqref="B5"/>
    </sheetView>
  </sheetViews>
  <sheetFormatPr defaultColWidth="11.42578125" defaultRowHeight="15" x14ac:dyDescent="0.25"/>
  <sheetData>
    <row r="2" spans="2:74" x14ac:dyDescent="0.25">
      <c r="B2" t="s">
        <v>1</v>
      </c>
      <c r="C2" t="s">
        <v>42</v>
      </c>
    </row>
    <row r="3" spans="2:74" x14ac:dyDescent="0.25">
      <c r="B3" t="s">
        <v>2</v>
      </c>
      <c r="C3" t="s">
        <v>47</v>
      </c>
    </row>
    <row r="4" spans="2:74" x14ac:dyDescent="0.25">
      <c r="B4" t="s">
        <v>3</v>
      </c>
      <c r="C4" t="s">
        <v>51</v>
      </c>
    </row>
    <row r="5" spans="2:74" x14ac:dyDescent="0.25">
      <c r="B5" s="4" t="str">
        <f>HYPERLINK("[NZAu_Publiclaunch_20231116.xlsx]'TOC'!A1","(Click to return to TOC)")</f>
        <v>(Click to return to TOC)</v>
      </c>
    </row>
    <row r="7" spans="2:74" x14ac:dyDescent="0.25">
      <c r="C7" t="s">
        <v>9762</v>
      </c>
      <c r="AA7" t="s">
        <v>9650</v>
      </c>
      <c r="AY7" t="s">
        <v>9659</v>
      </c>
    </row>
    <row r="8" spans="2:74" x14ac:dyDescent="0.25">
      <c r="B8" t="s">
        <v>11581</v>
      </c>
      <c r="C8" t="s">
        <v>568</v>
      </c>
      <c r="D8" t="s">
        <v>9620</v>
      </c>
      <c r="E8" t="s">
        <v>2088</v>
      </c>
      <c r="F8" t="s">
        <v>9761</v>
      </c>
      <c r="G8" t="s">
        <v>9621</v>
      </c>
      <c r="H8" t="s">
        <v>9762</v>
      </c>
      <c r="I8" t="s">
        <v>9763</v>
      </c>
      <c r="J8" t="s">
        <v>9720</v>
      </c>
      <c r="K8" t="s">
        <v>9760</v>
      </c>
      <c r="L8" t="s">
        <v>9759</v>
      </c>
      <c r="M8" t="s">
        <v>9771</v>
      </c>
      <c r="N8" t="s">
        <v>9622</v>
      </c>
      <c r="O8" t="s">
        <v>10347</v>
      </c>
      <c r="P8" t="s">
        <v>9646</v>
      </c>
      <c r="Q8" t="s">
        <v>9627</v>
      </c>
      <c r="R8" t="s">
        <v>9650</v>
      </c>
      <c r="S8" t="s">
        <v>9772</v>
      </c>
      <c r="T8" t="s">
        <v>9640</v>
      </c>
      <c r="U8" t="s">
        <v>10305</v>
      </c>
      <c r="V8" t="s">
        <v>9700</v>
      </c>
      <c r="W8" t="s">
        <v>9721</v>
      </c>
      <c r="X8" t="s">
        <v>9657</v>
      </c>
      <c r="Y8" t="s">
        <v>9774</v>
      </c>
      <c r="Z8" t="s">
        <v>10902</v>
      </c>
      <c r="AA8" t="s">
        <v>568</v>
      </c>
      <c r="AB8" t="s">
        <v>9620</v>
      </c>
      <c r="AC8" t="s">
        <v>2088</v>
      </c>
      <c r="AD8" t="s">
        <v>9761</v>
      </c>
      <c r="AE8" t="s">
        <v>9621</v>
      </c>
      <c r="AF8" t="s">
        <v>9762</v>
      </c>
      <c r="AG8" t="s">
        <v>9763</v>
      </c>
      <c r="AH8" t="s">
        <v>9720</v>
      </c>
      <c r="AI8" t="s">
        <v>9760</v>
      </c>
      <c r="AJ8" t="s">
        <v>9759</v>
      </c>
      <c r="AK8" t="s">
        <v>9771</v>
      </c>
      <c r="AL8" t="s">
        <v>9622</v>
      </c>
      <c r="AM8" t="s">
        <v>10347</v>
      </c>
      <c r="AN8" t="s">
        <v>9646</v>
      </c>
      <c r="AO8" t="s">
        <v>9627</v>
      </c>
      <c r="AP8" t="s">
        <v>9650</v>
      </c>
      <c r="AQ8" t="s">
        <v>9772</v>
      </c>
      <c r="AR8" t="s">
        <v>9640</v>
      </c>
      <c r="AS8" t="s">
        <v>10305</v>
      </c>
      <c r="AT8" t="s">
        <v>9700</v>
      </c>
      <c r="AU8" t="s">
        <v>9721</v>
      </c>
      <c r="AV8" t="s">
        <v>9657</v>
      </c>
      <c r="AW8" t="s">
        <v>9774</v>
      </c>
      <c r="AX8" t="s">
        <v>10902</v>
      </c>
      <c r="AY8" t="s">
        <v>568</v>
      </c>
      <c r="AZ8" t="s">
        <v>9620</v>
      </c>
      <c r="BA8" t="s">
        <v>2088</v>
      </c>
      <c r="BB8" t="s">
        <v>9761</v>
      </c>
      <c r="BC8" t="s">
        <v>9621</v>
      </c>
      <c r="BD8" t="s">
        <v>9762</v>
      </c>
      <c r="BE8" t="s">
        <v>9763</v>
      </c>
      <c r="BF8" t="s">
        <v>9720</v>
      </c>
      <c r="BG8" t="s">
        <v>9760</v>
      </c>
      <c r="BH8" t="s">
        <v>9759</v>
      </c>
      <c r="BI8" t="s">
        <v>9771</v>
      </c>
      <c r="BJ8" t="s">
        <v>9622</v>
      </c>
      <c r="BK8" t="s">
        <v>10347</v>
      </c>
      <c r="BL8" t="s">
        <v>9646</v>
      </c>
      <c r="BM8" t="s">
        <v>9627</v>
      </c>
      <c r="BN8" t="s">
        <v>9650</v>
      </c>
      <c r="BO8" t="s">
        <v>9772</v>
      </c>
      <c r="BP8" t="s">
        <v>9640</v>
      </c>
      <c r="BQ8" t="s">
        <v>10305</v>
      </c>
      <c r="BR8" t="s">
        <v>9700</v>
      </c>
      <c r="BS8" t="s">
        <v>9721</v>
      </c>
      <c r="BT8" t="s">
        <v>9657</v>
      </c>
      <c r="BU8" t="s">
        <v>9774</v>
      </c>
      <c r="BV8" t="s">
        <v>10902</v>
      </c>
    </row>
    <row r="9" spans="2:74" x14ac:dyDescent="0.25">
      <c r="B9" t="s">
        <v>790</v>
      </c>
      <c r="C9" t="s">
        <v>12265</v>
      </c>
      <c r="D9" t="s">
        <v>12266</v>
      </c>
      <c r="E9" t="s">
        <v>12267</v>
      </c>
      <c r="F9" t="s">
        <v>12268</v>
      </c>
      <c r="G9" t="s">
        <v>12269</v>
      </c>
      <c r="H9" t="s">
        <v>12270</v>
      </c>
      <c r="I9" t="s">
        <v>12271</v>
      </c>
      <c r="J9" t="s">
        <v>12272</v>
      </c>
      <c r="K9" t="s">
        <v>12273</v>
      </c>
      <c r="L9" t="s">
        <v>12274</v>
      </c>
      <c r="M9" t="s">
        <v>12275</v>
      </c>
      <c r="N9" t="s">
        <v>12276</v>
      </c>
      <c r="O9" t="s">
        <v>12277</v>
      </c>
      <c r="P9" t="s">
        <v>12278</v>
      </c>
      <c r="Q9" t="s">
        <v>12279</v>
      </c>
      <c r="R9" t="s">
        <v>12280</v>
      </c>
      <c r="S9" t="s">
        <v>12281</v>
      </c>
      <c r="T9" t="s">
        <v>12282</v>
      </c>
      <c r="U9" t="s">
        <v>12283</v>
      </c>
      <c r="V9" t="s">
        <v>12284</v>
      </c>
      <c r="W9" t="s">
        <v>12285</v>
      </c>
      <c r="X9" t="s">
        <v>12286</v>
      </c>
      <c r="Y9" t="s">
        <v>12287</v>
      </c>
      <c r="Z9" t="s">
        <v>12288</v>
      </c>
      <c r="AA9" t="s">
        <v>12289</v>
      </c>
      <c r="AB9" t="s">
        <v>12290</v>
      </c>
      <c r="AC9" t="s">
        <v>12291</v>
      </c>
      <c r="AD9" t="s">
        <v>12292</v>
      </c>
      <c r="AE9" t="s">
        <v>12293</v>
      </c>
      <c r="AF9" t="s">
        <v>12294</v>
      </c>
      <c r="AG9" t="s">
        <v>12295</v>
      </c>
      <c r="AH9" t="s">
        <v>12296</v>
      </c>
      <c r="AI9" t="s">
        <v>12297</v>
      </c>
      <c r="AJ9" t="s">
        <v>12298</v>
      </c>
      <c r="AK9" t="s">
        <v>12299</v>
      </c>
      <c r="AL9" t="s">
        <v>12300</v>
      </c>
      <c r="AM9" t="s">
        <v>12301</v>
      </c>
      <c r="AN9" t="s">
        <v>12302</v>
      </c>
      <c r="AO9" t="s">
        <v>12303</v>
      </c>
      <c r="AP9" t="s">
        <v>12304</v>
      </c>
      <c r="AQ9" t="s">
        <v>12305</v>
      </c>
      <c r="AR9" t="s">
        <v>12306</v>
      </c>
      <c r="AS9" t="s">
        <v>12307</v>
      </c>
      <c r="AT9" t="s">
        <v>12308</v>
      </c>
      <c r="AU9" t="s">
        <v>12309</v>
      </c>
      <c r="AV9" t="s">
        <v>12310</v>
      </c>
      <c r="AW9" t="s">
        <v>12311</v>
      </c>
      <c r="AX9" t="s">
        <v>12312</v>
      </c>
      <c r="AY9" t="s">
        <v>12313</v>
      </c>
      <c r="AZ9" t="s">
        <v>12314</v>
      </c>
      <c r="BA9" t="s">
        <v>12315</v>
      </c>
      <c r="BB9" t="s">
        <v>12316</v>
      </c>
      <c r="BC9" t="s">
        <v>12317</v>
      </c>
      <c r="BD9" t="s">
        <v>12318</v>
      </c>
      <c r="BE9" t="s">
        <v>12319</v>
      </c>
      <c r="BF9" t="s">
        <v>12320</v>
      </c>
      <c r="BG9" t="s">
        <v>12321</v>
      </c>
      <c r="BH9" t="s">
        <v>12322</v>
      </c>
      <c r="BI9" t="s">
        <v>12323</v>
      </c>
      <c r="BJ9" t="s">
        <v>12324</v>
      </c>
      <c r="BK9" t="s">
        <v>12325</v>
      </c>
      <c r="BL9" t="s">
        <v>12326</v>
      </c>
      <c r="BM9" t="s">
        <v>12327</v>
      </c>
      <c r="BN9" t="s">
        <v>12328</v>
      </c>
      <c r="BO9" t="s">
        <v>12329</v>
      </c>
      <c r="BP9" t="s">
        <v>12330</v>
      </c>
      <c r="BQ9" t="s">
        <v>12331</v>
      </c>
      <c r="BR9" t="s">
        <v>12332</v>
      </c>
      <c r="BS9" t="s">
        <v>12333</v>
      </c>
      <c r="BT9" t="s">
        <v>12334</v>
      </c>
      <c r="BU9" t="s">
        <v>12335</v>
      </c>
      <c r="BV9" t="s">
        <v>12336</v>
      </c>
    </row>
    <row r="10" spans="2:74" x14ac:dyDescent="0.25">
      <c r="B10" t="s">
        <v>833</v>
      </c>
      <c r="C10" t="s">
        <v>12337</v>
      </c>
      <c r="D10" t="s">
        <v>12338</v>
      </c>
      <c r="E10" t="s">
        <v>12339</v>
      </c>
      <c r="F10" t="s">
        <v>12340</v>
      </c>
      <c r="G10" t="s">
        <v>12341</v>
      </c>
      <c r="H10" t="s">
        <v>12342</v>
      </c>
      <c r="I10" t="s">
        <v>12343</v>
      </c>
      <c r="J10" t="s">
        <v>12344</v>
      </c>
      <c r="K10" t="s">
        <v>12345</v>
      </c>
      <c r="L10" t="s">
        <v>12346</v>
      </c>
      <c r="M10" t="s">
        <v>12347</v>
      </c>
      <c r="N10" t="s">
        <v>12348</v>
      </c>
      <c r="O10" t="s">
        <v>12349</v>
      </c>
      <c r="P10" t="s">
        <v>12350</v>
      </c>
      <c r="Q10" t="s">
        <v>12351</v>
      </c>
      <c r="R10" t="s">
        <v>12352</v>
      </c>
      <c r="S10" t="s">
        <v>12353</v>
      </c>
      <c r="T10" t="s">
        <v>12354</v>
      </c>
      <c r="U10" t="s">
        <v>12355</v>
      </c>
      <c r="V10" t="s">
        <v>12356</v>
      </c>
      <c r="W10" t="s">
        <v>12357</v>
      </c>
      <c r="X10" t="s">
        <v>12358</v>
      </c>
      <c r="Y10" t="s">
        <v>12359</v>
      </c>
      <c r="Z10" t="s">
        <v>12360</v>
      </c>
      <c r="AA10" t="s">
        <v>12361</v>
      </c>
      <c r="AB10" t="s">
        <v>12362</v>
      </c>
      <c r="AC10" t="s">
        <v>12363</v>
      </c>
      <c r="AD10" t="s">
        <v>12364</v>
      </c>
      <c r="AE10" t="s">
        <v>12365</v>
      </c>
      <c r="AF10" t="s">
        <v>12366</v>
      </c>
      <c r="AG10" t="s">
        <v>12367</v>
      </c>
      <c r="AH10" t="s">
        <v>12368</v>
      </c>
      <c r="AI10" t="s">
        <v>12369</v>
      </c>
      <c r="AJ10" t="s">
        <v>12370</v>
      </c>
      <c r="AK10" t="s">
        <v>12371</v>
      </c>
      <c r="AL10" t="s">
        <v>12372</v>
      </c>
      <c r="AM10" t="s">
        <v>12373</v>
      </c>
      <c r="AN10" t="s">
        <v>12374</v>
      </c>
      <c r="AO10" t="s">
        <v>12375</v>
      </c>
      <c r="AP10" t="s">
        <v>12376</v>
      </c>
      <c r="AQ10" t="s">
        <v>12377</v>
      </c>
      <c r="AR10" t="s">
        <v>12378</v>
      </c>
      <c r="AS10" t="s">
        <v>12379</v>
      </c>
      <c r="AT10" t="s">
        <v>12380</v>
      </c>
      <c r="AU10" t="s">
        <v>12381</v>
      </c>
      <c r="AV10" t="s">
        <v>12382</v>
      </c>
      <c r="AW10" t="s">
        <v>12383</v>
      </c>
      <c r="AX10" t="s">
        <v>12384</v>
      </c>
      <c r="AY10" t="s">
        <v>12385</v>
      </c>
      <c r="AZ10" t="s">
        <v>12386</v>
      </c>
      <c r="BA10" t="s">
        <v>12387</v>
      </c>
      <c r="BB10" t="s">
        <v>12388</v>
      </c>
      <c r="BC10" t="s">
        <v>12389</v>
      </c>
      <c r="BD10" t="s">
        <v>12390</v>
      </c>
      <c r="BE10" t="s">
        <v>12391</v>
      </c>
      <c r="BF10" t="s">
        <v>12392</v>
      </c>
      <c r="BG10" t="s">
        <v>12393</v>
      </c>
      <c r="BH10" t="s">
        <v>12394</v>
      </c>
      <c r="BI10" t="s">
        <v>12395</v>
      </c>
      <c r="BJ10" t="s">
        <v>12396</v>
      </c>
      <c r="BK10" t="s">
        <v>12397</v>
      </c>
      <c r="BL10" t="s">
        <v>12398</v>
      </c>
      <c r="BM10" t="s">
        <v>12399</v>
      </c>
      <c r="BN10" t="s">
        <v>12400</v>
      </c>
      <c r="BO10" t="s">
        <v>12401</v>
      </c>
      <c r="BP10" t="s">
        <v>12402</v>
      </c>
      <c r="BQ10" t="s">
        <v>12403</v>
      </c>
      <c r="BR10" t="s">
        <v>12404</v>
      </c>
      <c r="BS10" t="s">
        <v>12405</v>
      </c>
      <c r="BT10" t="s">
        <v>12406</v>
      </c>
      <c r="BU10" t="s">
        <v>12407</v>
      </c>
      <c r="BV10" t="s">
        <v>12408</v>
      </c>
    </row>
    <row r="11" spans="2:74" x14ac:dyDescent="0.25">
      <c r="B11" t="s">
        <v>680</v>
      </c>
      <c r="C11" t="s">
        <v>568</v>
      </c>
      <c r="D11" t="s">
        <v>568</v>
      </c>
      <c r="E11" t="s">
        <v>568</v>
      </c>
      <c r="F11" t="s">
        <v>568</v>
      </c>
      <c r="G11" t="s">
        <v>568</v>
      </c>
      <c r="H11" t="s">
        <v>568</v>
      </c>
      <c r="I11" t="s">
        <v>568</v>
      </c>
      <c r="J11" t="s">
        <v>12409</v>
      </c>
      <c r="K11" t="s">
        <v>12410</v>
      </c>
      <c r="L11" t="s">
        <v>12411</v>
      </c>
      <c r="M11" t="s">
        <v>12412</v>
      </c>
      <c r="N11" t="s">
        <v>12413</v>
      </c>
      <c r="O11" t="s">
        <v>12414</v>
      </c>
      <c r="P11" t="s">
        <v>12415</v>
      </c>
      <c r="Q11" t="s">
        <v>12416</v>
      </c>
      <c r="R11" t="s">
        <v>12417</v>
      </c>
      <c r="S11" t="s">
        <v>12418</v>
      </c>
      <c r="T11" t="s">
        <v>12419</v>
      </c>
      <c r="U11" t="s">
        <v>12420</v>
      </c>
      <c r="V11" t="s">
        <v>12421</v>
      </c>
      <c r="W11" t="s">
        <v>568</v>
      </c>
      <c r="X11" t="s">
        <v>568</v>
      </c>
      <c r="Y11" t="s">
        <v>568</v>
      </c>
      <c r="Z11" t="s">
        <v>568</v>
      </c>
      <c r="AA11" t="s">
        <v>568</v>
      </c>
      <c r="AB11" t="s">
        <v>568</v>
      </c>
      <c r="AC11" t="s">
        <v>568</v>
      </c>
      <c r="AD11" t="s">
        <v>568</v>
      </c>
      <c r="AE11" t="s">
        <v>568</v>
      </c>
      <c r="AF11" t="s">
        <v>568</v>
      </c>
      <c r="AG11" t="s">
        <v>568</v>
      </c>
      <c r="AH11" t="s">
        <v>12422</v>
      </c>
      <c r="AI11" t="s">
        <v>12423</v>
      </c>
      <c r="AJ11" t="s">
        <v>12424</v>
      </c>
      <c r="AK11" t="s">
        <v>12425</v>
      </c>
      <c r="AL11" t="s">
        <v>12426</v>
      </c>
      <c r="AM11" t="s">
        <v>12427</v>
      </c>
      <c r="AN11" t="s">
        <v>12428</v>
      </c>
      <c r="AO11" t="s">
        <v>12429</v>
      </c>
      <c r="AP11" t="s">
        <v>12430</v>
      </c>
      <c r="AQ11" t="s">
        <v>12431</v>
      </c>
      <c r="AR11" t="s">
        <v>12432</v>
      </c>
      <c r="AS11" t="s">
        <v>12433</v>
      </c>
      <c r="AT11" t="s">
        <v>12434</v>
      </c>
      <c r="AU11" t="s">
        <v>568</v>
      </c>
      <c r="AV11" t="s">
        <v>568</v>
      </c>
      <c r="AW11" t="s">
        <v>568</v>
      </c>
      <c r="AX11" t="s">
        <v>568</v>
      </c>
      <c r="AY11" t="s">
        <v>568</v>
      </c>
      <c r="AZ11" t="s">
        <v>568</v>
      </c>
      <c r="BA11" t="s">
        <v>568</v>
      </c>
      <c r="BB11" t="s">
        <v>568</v>
      </c>
      <c r="BC11" t="s">
        <v>568</v>
      </c>
      <c r="BD11" t="s">
        <v>568</v>
      </c>
      <c r="BE11" t="s">
        <v>12435</v>
      </c>
      <c r="BF11" t="s">
        <v>12436</v>
      </c>
      <c r="BG11" t="s">
        <v>12437</v>
      </c>
      <c r="BH11" t="s">
        <v>12438</v>
      </c>
      <c r="BI11" t="s">
        <v>12439</v>
      </c>
      <c r="BJ11" t="s">
        <v>12440</v>
      </c>
      <c r="BK11" t="s">
        <v>12441</v>
      </c>
      <c r="BL11" t="s">
        <v>12442</v>
      </c>
      <c r="BM11" t="s">
        <v>12443</v>
      </c>
      <c r="BN11" t="s">
        <v>12444</v>
      </c>
      <c r="BO11" t="s">
        <v>12445</v>
      </c>
      <c r="BP11" t="s">
        <v>12446</v>
      </c>
      <c r="BQ11" t="s">
        <v>12447</v>
      </c>
      <c r="BR11" t="s">
        <v>12448</v>
      </c>
      <c r="BS11" t="s">
        <v>12449</v>
      </c>
      <c r="BT11" t="s">
        <v>12450</v>
      </c>
      <c r="BU11" t="s">
        <v>568</v>
      </c>
      <c r="BV11" t="s">
        <v>568</v>
      </c>
    </row>
    <row r="12" spans="2:74" x14ac:dyDescent="0.25">
      <c r="B12" t="s">
        <v>735</v>
      </c>
      <c r="C12" t="s">
        <v>568</v>
      </c>
      <c r="D12" t="s">
        <v>568</v>
      </c>
      <c r="E12" t="s">
        <v>568</v>
      </c>
      <c r="F12" t="s">
        <v>568</v>
      </c>
      <c r="G12" t="s">
        <v>568</v>
      </c>
      <c r="H12" t="s">
        <v>568</v>
      </c>
      <c r="I12" t="s">
        <v>568</v>
      </c>
      <c r="J12" t="s">
        <v>12451</v>
      </c>
      <c r="K12" t="s">
        <v>12452</v>
      </c>
      <c r="L12" t="s">
        <v>12453</v>
      </c>
      <c r="M12" t="s">
        <v>12454</v>
      </c>
      <c r="N12" t="s">
        <v>12455</v>
      </c>
      <c r="O12" t="s">
        <v>12456</v>
      </c>
      <c r="P12" t="s">
        <v>12457</v>
      </c>
      <c r="Q12" t="s">
        <v>12458</v>
      </c>
      <c r="R12" t="s">
        <v>12459</v>
      </c>
      <c r="S12" t="s">
        <v>12460</v>
      </c>
      <c r="T12" t="s">
        <v>12461</v>
      </c>
      <c r="U12" t="s">
        <v>12462</v>
      </c>
      <c r="V12" t="s">
        <v>12463</v>
      </c>
      <c r="W12" t="s">
        <v>568</v>
      </c>
      <c r="X12" t="s">
        <v>568</v>
      </c>
      <c r="Y12" t="s">
        <v>568</v>
      </c>
      <c r="Z12" t="s">
        <v>568</v>
      </c>
      <c r="AA12" t="s">
        <v>568</v>
      </c>
      <c r="AB12" t="s">
        <v>568</v>
      </c>
      <c r="AC12" t="s">
        <v>568</v>
      </c>
      <c r="AD12" t="s">
        <v>568</v>
      </c>
      <c r="AE12" t="s">
        <v>568</v>
      </c>
      <c r="AF12" t="s">
        <v>568</v>
      </c>
      <c r="AG12" t="s">
        <v>568</v>
      </c>
      <c r="AH12" t="s">
        <v>12464</v>
      </c>
      <c r="AI12" t="s">
        <v>12465</v>
      </c>
      <c r="AJ12" t="s">
        <v>12466</v>
      </c>
      <c r="AK12" t="s">
        <v>12467</v>
      </c>
      <c r="AL12" t="s">
        <v>12468</v>
      </c>
      <c r="AM12" t="s">
        <v>12469</v>
      </c>
      <c r="AN12" t="s">
        <v>12470</v>
      </c>
      <c r="AO12" t="s">
        <v>12471</v>
      </c>
      <c r="AP12" t="s">
        <v>12472</v>
      </c>
      <c r="AQ12" t="s">
        <v>12473</v>
      </c>
      <c r="AR12" t="s">
        <v>12474</v>
      </c>
      <c r="AS12" t="s">
        <v>12475</v>
      </c>
      <c r="AT12" t="s">
        <v>12476</v>
      </c>
      <c r="AU12" t="s">
        <v>568</v>
      </c>
      <c r="AV12" t="s">
        <v>568</v>
      </c>
      <c r="AW12" t="s">
        <v>568</v>
      </c>
      <c r="AX12" t="s">
        <v>568</v>
      </c>
      <c r="AY12" t="s">
        <v>568</v>
      </c>
      <c r="AZ12" t="s">
        <v>568</v>
      </c>
      <c r="BA12" t="s">
        <v>568</v>
      </c>
      <c r="BB12" t="s">
        <v>568</v>
      </c>
      <c r="BC12" t="s">
        <v>568</v>
      </c>
      <c r="BD12" t="s">
        <v>568</v>
      </c>
      <c r="BE12" t="s">
        <v>12477</v>
      </c>
      <c r="BF12" t="s">
        <v>12478</v>
      </c>
      <c r="BG12" t="s">
        <v>12479</v>
      </c>
      <c r="BH12" t="s">
        <v>12480</v>
      </c>
      <c r="BI12" t="s">
        <v>12481</v>
      </c>
      <c r="BJ12" t="s">
        <v>12482</v>
      </c>
      <c r="BK12" t="s">
        <v>12483</v>
      </c>
      <c r="BL12" t="s">
        <v>12484</v>
      </c>
      <c r="BM12" t="s">
        <v>12485</v>
      </c>
      <c r="BN12" t="s">
        <v>12486</v>
      </c>
      <c r="BO12" t="s">
        <v>12487</v>
      </c>
      <c r="BP12" t="s">
        <v>12488</v>
      </c>
      <c r="BQ12" t="s">
        <v>12489</v>
      </c>
      <c r="BR12" t="s">
        <v>12490</v>
      </c>
      <c r="BS12" t="s">
        <v>12491</v>
      </c>
      <c r="BT12" t="s">
        <v>12492</v>
      </c>
      <c r="BU12" t="s">
        <v>568</v>
      </c>
      <c r="BV12" t="s">
        <v>568</v>
      </c>
    </row>
    <row r="13" spans="2:74" x14ac:dyDescent="0.25">
      <c r="B13" t="s">
        <v>9909</v>
      </c>
      <c r="C13" t="s">
        <v>12493</v>
      </c>
      <c r="D13" t="s">
        <v>12494</v>
      </c>
      <c r="E13" t="s">
        <v>12495</v>
      </c>
      <c r="F13" t="s">
        <v>12496</v>
      </c>
      <c r="G13" t="s">
        <v>12497</v>
      </c>
      <c r="H13" t="s">
        <v>12498</v>
      </c>
      <c r="I13" t="s">
        <v>12499</v>
      </c>
      <c r="J13" t="s">
        <v>12500</v>
      </c>
      <c r="K13" t="s">
        <v>12501</v>
      </c>
      <c r="L13" t="s">
        <v>12502</v>
      </c>
      <c r="M13" t="s">
        <v>12503</v>
      </c>
      <c r="N13" t="s">
        <v>12504</v>
      </c>
      <c r="O13" t="s">
        <v>12505</v>
      </c>
      <c r="P13" t="s">
        <v>12506</v>
      </c>
      <c r="Q13" t="s">
        <v>12507</v>
      </c>
      <c r="R13" t="s">
        <v>12508</v>
      </c>
      <c r="S13" t="s">
        <v>12509</v>
      </c>
      <c r="T13" t="s">
        <v>12510</v>
      </c>
      <c r="U13" t="s">
        <v>12511</v>
      </c>
      <c r="V13" t="s">
        <v>12512</v>
      </c>
      <c r="W13" t="s">
        <v>12513</v>
      </c>
      <c r="X13" t="s">
        <v>12514</v>
      </c>
      <c r="Y13" t="s">
        <v>12515</v>
      </c>
      <c r="Z13" t="s">
        <v>12516</v>
      </c>
      <c r="AA13" t="s">
        <v>12517</v>
      </c>
      <c r="AB13" t="s">
        <v>12518</v>
      </c>
      <c r="AC13" t="s">
        <v>12519</v>
      </c>
      <c r="AD13" t="s">
        <v>12520</v>
      </c>
      <c r="AE13" t="s">
        <v>12521</v>
      </c>
      <c r="AF13" t="s">
        <v>12522</v>
      </c>
      <c r="AG13" t="s">
        <v>12523</v>
      </c>
      <c r="AH13" t="s">
        <v>12524</v>
      </c>
      <c r="AI13" t="s">
        <v>12525</v>
      </c>
      <c r="AJ13" t="s">
        <v>12526</v>
      </c>
      <c r="AK13" t="s">
        <v>12527</v>
      </c>
      <c r="AL13" t="s">
        <v>12528</v>
      </c>
      <c r="AM13" t="s">
        <v>12529</v>
      </c>
      <c r="AN13" t="s">
        <v>12530</v>
      </c>
      <c r="AO13" t="s">
        <v>12531</v>
      </c>
      <c r="AP13" t="s">
        <v>12532</v>
      </c>
      <c r="AQ13" t="s">
        <v>12533</v>
      </c>
      <c r="AR13" t="s">
        <v>12534</v>
      </c>
      <c r="AS13" t="s">
        <v>12535</v>
      </c>
      <c r="AT13" t="s">
        <v>12536</v>
      </c>
      <c r="AU13" t="s">
        <v>12537</v>
      </c>
      <c r="AV13" t="s">
        <v>12538</v>
      </c>
      <c r="AW13" t="s">
        <v>12539</v>
      </c>
      <c r="AX13" t="s">
        <v>12540</v>
      </c>
      <c r="AY13" t="s">
        <v>12541</v>
      </c>
      <c r="AZ13" t="s">
        <v>12542</v>
      </c>
      <c r="BA13" t="s">
        <v>12543</v>
      </c>
      <c r="BB13" t="s">
        <v>12544</v>
      </c>
      <c r="BC13" t="s">
        <v>12545</v>
      </c>
      <c r="BD13" t="s">
        <v>12546</v>
      </c>
      <c r="BE13" t="s">
        <v>12547</v>
      </c>
      <c r="BF13" t="s">
        <v>12548</v>
      </c>
      <c r="BG13" t="s">
        <v>12549</v>
      </c>
      <c r="BH13" t="s">
        <v>12550</v>
      </c>
      <c r="BI13" t="s">
        <v>12551</v>
      </c>
      <c r="BJ13" t="s">
        <v>12552</v>
      </c>
      <c r="BK13" t="s">
        <v>12553</v>
      </c>
      <c r="BL13" t="s">
        <v>12554</v>
      </c>
      <c r="BM13" t="s">
        <v>12555</v>
      </c>
      <c r="BN13" t="s">
        <v>12556</v>
      </c>
      <c r="BO13" t="s">
        <v>12557</v>
      </c>
      <c r="BP13" t="s">
        <v>12558</v>
      </c>
      <c r="BQ13" t="s">
        <v>12559</v>
      </c>
      <c r="BR13" t="s">
        <v>12560</v>
      </c>
      <c r="BS13" t="s">
        <v>12561</v>
      </c>
      <c r="BT13" t="s">
        <v>12562</v>
      </c>
      <c r="BU13" t="s">
        <v>12563</v>
      </c>
      <c r="BV13" t="s">
        <v>12564</v>
      </c>
    </row>
    <row r="14" spans="2:74" x14ac:dyDescent="0.25">
      <c r="B14" t="s">
        <v>9953</v>
      </c>
      <c r="C14" t="s">
        <v>12565</v>
      </c>
      <c r="D14" t="s">
        <v>12566</v>
      </c>
      <c r="E14" t="s">
        <v>12567</v>
      </c>
      <c r="F14" t="s">
        <v>12568</v>
      </c>
      <c r="G14" t="s">
        <v>12569</v>
      </c>
      <c r="H14" t="s">
        <v>12570</v>
      </c>
      <c r="I14" t="s">
        <v>12571</v>
      </c>
      <c r="J14" t="s">
        <v>12572</v>
      </c>
      <c r="K14" t="s">
        <v>12573</v>
      </c>
      <c r="L14" t="s">
        <v>12574</v>
      </c>
      <c r="M14" t="s">
        <v>12575</v>
      </c>
      <c r="N14" t="s">
        <v>12576</v>
      </c>
      <c r="O14" t="s">
        <v>12577</v>
      </c>
      <c r="P14" t="s">
        <v>12578</v>
      </c>
      <c r="Q14" t="s">
        <v>12579</v>
      </c>
      <c r="R14" t="s">
        <v>12580</v>
      </c>
      <c r="S14" t="s">
        <v>12581</v>
      </c>
      <c r="T14" t="s">
        <v>12582</v>
      </c>
      <c r="U14" t="s">
        <v>12583</v>
      </c>
      <c r="V14" t="s">
        <v>12584</v>
      </c>
      <c r="W14" t="s">
        <v>12585</v>
      </c>
      <c r="X14" t="s">
        <v>12586</v>
      </c>
      <c r="Y14" t="s">
        <v>12587</v>
      </c>
      <c r="Z14" t="s">
        <v>12588</v>
      </c>
      <c r="AA14" t="s">
        <v>12589</v>
      </c>
      <c r="AB14" t="s">
        <v>12590</v>
      </c>
      <c r="AC14" t="s">
        <v>12591</v>
      </c>
      <c r="AD14" t="s">
        <v>12592</v>
      </c>
      <c r="AE14" t="s">
        <v>12593</v>
      </c>
      <c r="AF14" t="s">
        <v>12594</v>
      </c>
      <c r="AG14" t="s">
        <v>12595</v>
      </c>
      <c r="AH14" t="s">
        <v>12596</v>
      </c>
      <c r="AI14" t="s">
        <v>12597</v>
      </c>
      <c r="AJ14" t="s">
        <v>12598</v>
      </c>
      <c r="AK14" t="s">
        <v>12599</v>
      </c>
      <c r="AL14" t="s">
        <v>12600</v>
      </c>
      <c r="AM14" t="s">
        <v>12601</v>
      </c>
      <c r="AN14" t="s">
        <v>12602</v>
      </c>
      <c r="AO14" t="s">
        <v>12603</v>
      </c>
      <c r="AP14" t="s">
        <v>12604</v>
      </c>
      <c r="AQ14" t="s">
        <v>12605</v>
      </c>
      <c r="AR14" t="s">
        <v>12606</v>
      </c>
      <c r="AS14" t="s">
        <v>12607</v>
      </c>
      <c r="AT14" t="s">
        <v>12608</v>
      </c>
      <c r="AU14" t="s">
        <v>12609</v>
      </c>
      <c r="AV14" t="s">
        <v>12610</v>
      </c>
      <c r="AW14" t="s">
        <v>12611</v>
      </c>
      <c r="AX14" t="s">
        <v>12612</v>
      </c>
      <c r="AY14" t="s">
        <v>12613</v>
      </c>
      <c r="AZ14" t="s">
        <v>12614</v>
      </c>
      <c r="BA14" t="s">
        <v>12615</v>
      </c>
      <c r="BB14" t="s">
        <v>12616</v>
      </c>
      <c r="BC14" t="s">
        <v>12617</v>
      </c>
      <c r="BD14" t="s">
        <v>12618</v>
      </c>
      <c r="BE14" t="s">
        <v>12619</v>
      </c>
      <c r="BF14" t="s">
        <v>12620</v>
      </c>
      <c r="BG14" t="s">
        <v>12621</v>
      </c>
      <c r="BH14" t="s">
        <v>12622</v>
      </c>
      <c r="BI14" t="s">
        <v>12623</v>
      </c>
      <c r="BJ14" t="s">
        <v>12624</v>
      </c>
      <c r="BK14" t="s">
        <v>12625</v>
      </c>
      <c r="BL14" t="s">
        <v>12626</v>
      </c>
      <c r="BM14" t="s">
        <v>12627</v>
      </c>
      <c r="BN14" t="s">
        <v>12628</v>
      </c>
      <c r="BO14" t="s">
        <v>12629</v>
      </c>
      <c r="BP14" t="s">
        <v>12630</v>
      </c>
      <c r="BQ14" t="s">
        <v>12631</v>
      </c>
      <c r="BR14" t="s">
        <v>12632</v>
      </c>
      <c r="BS14" t="s">
        <v>12633</v>
      </c>
      <c r="BT14" t="s">
        <v>12634</v>
      </c>
      <c r="BU14" t="s">
        <v>12635</v>
      </c>
      <c r="BV14" t="s">
        <v>12636</v>
      </c>
    </row>
    <row r="15" spans="2:74" x14ac:dyDescent="0.25">
      <c r="B15" t="s">
        <v>9758</v>
      </c>
      <c r="C15" t="s">
        <v>12637</v>
      </c>
      <c r="D15" t="s">
        <v>12638</v>
      </c>
      <c r="E15" t="s">
        <v>12639</v>
      </c>
      <c r="F15" t="s">
        <v>12640</v>
      </c>
      <c r="G15" t="s">
        <v>12641</v>
      </c>
      <c r="H15" t="s">
        <v>12642</v>
      </c>
      <c r="I15" t="s">
        <v>12643</v>
      </c>
      <c r="J15" t="s">
        <v>12644</v>
      </c>
      <c r="K15" t="s">
        <v>12645</v>
      </c>
      <c r="L15" t="s">
        <v>12646</v>
      </c>
      <c r="M15" t="s">
        <v>12647</v>
      </c>
      <c r="N15" t="s">
        <v>12648</v>
      </c>
      <c r="O15" t="s">
        <v>12649</v>
      </c>
      <c r="P15" t="s">
        <v>12650</v>
      </c>
      <c r="Q15" t="s">
        <v>12651</v>
      </c>
      <c r="R15" t="s">
        <v>12652</v>
      </c>
      <c r="S15" t="s">
        <v>12653</v>
      </c>
      <c r="T15" t="s">
        <v>12654</v>
      </c>
      <c r="U15" t="s">
        <v>12655</v>
      </c>
      <c r="V15" t="s">
        <v>12656</v>
      </c>
      <c r="W15" t="s">
        <v>12657</v>
      </c>
      <c r="X15" t="s">
        <v>12658</v>
      </c>
      <c r="Y15" t="s">
        <v>12659</v>
      </c>
      <c r="Z15" t="s">
        <v>12658</v>
      </c>
      <c r="AA15" t="s">
        <v>12660</v>
      </c>
      <c r="AB15" t="s">
        <v>12661</v>
      </c>
      <c r="AC15" t="s">
        <v>12661</v>
      </c>
      <c r="AD15" t="s">
        <v>12662</v>
      </c>
      <c r="AE15" t="s">
        <v>12663</v>
      </c>
      <c r="AF15" t="s">
        <v>12664</v>
      </c>
      <c r="AG15" t="s">
        <v>12665</v>
      </c>
      <c r="AH15" t="s">
        <v>12666</v>
      </c>
      <c r="AI15" t="s">
        <v>12667</v>
      </c>
      <c r="AJ15" t="s">
        <v>12668</v>
      </c>
      <c r="AK15" t="s">
        <v>12669</v>
      </c>
      <c r="AL15" t="s">
        <v>12670</v>
      </c>
      <c r="AM15" t="s">
        <v>12671</v>
      </c>
      <c r="AN15" t="s">
        <v>12672</v>
      </c>
      <c r="AO15" t="s">
        <v>12673</v>
      </c>
      <c r="AP15" t="s">
        <v>12674</v>
      </c>
      <c r="AQ15" t="s">
        <v>12674</v>
      </c>
      <c r="AR15" t="s">
        <v>12675</v>
      </c>
      <c r="AS15" t="s">
        <v>12676</v>
      </c>
      <c r="AT15" t="s">
        <v>12677</v>
      </c>
      <c r="AU15" t="s">
        <v>12678</v>
      </c>
      <c r="AV15" t="s">
        <v>12679</v>
      </c>
      <c r="AW15" t="s">
        <v>12679</v>
      </c>
      <c r="AX15" t="s">
        <v>12680</v>
      </c>
      <c r="AY15" t="s">
        <v>12681</v>
      </c>
      <c r="AZ15" t="s">
        <v>12682</v>
      </c>
      <c r="BA15" t="s">
        <v>12683</v>
      </c>
      <c r="BB15" t="s">
        <v>12684</v>
      </c>
      <c r="BC15" t="s">
        <v>12685</v>
      </c>
      <c r="BD15" t="s">
        <v>12686</v>
      </c>
      <c r="BE15" t="s">
        <v>12687</v>
      </c>
      <c r="BF15" t="s">
        <v>12688</v>
      </c>
      <c r="BG15" t="s">
        <v>12689</v>
      </c>
      <c r="BH15" t="s">
        <v>12690</v>
      </c>
      <c r="BI15" t="s">
        <v>12691</v>
      </c>
      <c r="BJ15" t="s">
        <v>12692</v>
      </c>
      <c r="BK15" t="s">
        <v>12693</v>
      </c>
      <c r="BL15" t="s">
        <v>12694</v>
      </c>
      <c r="BM15" t="s">
        <v>12695</v>
      </c>
      <c r="BN15" t="s">
        <v>12696</v>
      </c>
      <c r="BO15" t="s">
        <v>12697</v>
      </c>
      <c r="BP15" t="s">
        <v>12698</v>
      </c>
      <c r="BQ15" t="s">
        <v>12699</v>
      </c>
      <c r="BR15" t="s">
        <v>12700</v>
      </c>
      <c r="BS15" t="s">
        <v>12701</v>
      </c>
      <c r="BT15" t="s">
        <v>12702</v>
      </c>
      <c r="BU15" t="s">
        <v>12703</v>
      </c>
      <c r="BV15" t="s">
        <v>12704</v>
      </c>
    </row>
    <row r="16" spans="2:74" x14ac:dyDescent="0.25">
      <c r="B16" t="s">
        <v>9766</v>
      </c>
      <c r="C16" t="s">
        <v>12705</v>
      </c>
      <c r="D16" t="s">
        <v>12706</v>
      </c>
      <c r="E16" t="s">
        <v>12707</v>
      </c>
      <c r="F16" t="s">
        <v>12708</v>
      </c>
      <c r="G16" t="s">
        <v>12709</v>
      </c>
      <c r="H16" t="s">
        <v>12710</v>
      </c>
      <c r="I16" t="s">
        <v>12711</v>
      </c>
      <c r="J16" t="s">
        <v>12712</v>
      </c>
      <c r="K16" t="s">
        <v>12713</v>
      </c>
      <c r="L16" t="s">
        <v>12714</v>
      </c>
      <c r="M16" t="s">
        <v>12715</v>
      </c>
      <c r="N16" t="s">
        <v>12716</v>
      </c>
      <c r="O16" t="s">
        <v>12717</v>
      </c>
      <c r="P16" t="s">
        <v>12718</v>
      </c>
      <c r="Q16" t="s">
        <v>12719</v>
      </c>
      <c r="R16" t="s">
        <v>12720</v>
      </c>
      <c r="S16" t="s">
        <v>12721</v>
      </c>
      <c r="T16" t="s">
        <v>12722</v>
      </c>
      <c r="U16" t="s">
        <v>12723</v>
      </c>
      <c r="V16" t="s">
        <v>12724</v>
      </c>
      <c r="W16" t="s">
        <v>12725</v>
      </c>
      <c r="X16" t="s">
        <v>12726</v>
      </c>
      <c r="Y16" t="s">
        <v>12727</v>
      </c>
      <c r="Z16" t="s">
        <v>12728</v>
      </c>
      <c r="AA16" t="s">
        <v>12729</v>
      </c>
      <c r="AB16" t="s">
        <v>12730</v>
      </c>
      <c r="AC16" t="s">
        <v>12731</v>
      </c>
      <c r="AD16" t="s">
        <v>12732</v>
      </c>
      <c r="AE16" t="s">
        <v>12733</v>
      </c>
      <c r="AF16" t="s">
        <v>12734</v>
      </c>
      <c r="AG16" t="s">
        <v>12735</v>
      </c>
      <c r="AH16" t="s">
        <v>12736</v>
      </c>
      <c r="AI16" t="s">
        <v>12737</v>
      </c>
      <c r="AJ16" t="s">
        <v>12738</v>
      </c>
      <c r="AK16" t="s">
        <v>12739</v>
      </c>
      <c r="AL16" t="s">
        <v>12740</v>
      </c>
      <c r="AM16" t="s">
        <v>12741</v>
      </c>
      <c r="AN16" t="s">
        <v>12742</v>
      </c>
      <c r="AO16" t="s">
        <v>12743</v>
      </c>
      <c r="AP16" t="s">
        <v>12744</v>
      </c>
      <c r="AQ16" t="s">
        <v>12745</v>
      </c>
      <c r="AR16" t="s">
        <v>12746</v>
      </c>
      <c r="AS16" t="s">
        <v>12747</v>
      </c>
      <c r="AT16" t="s">
        <v>12748</v>
      </c>
      <c r="AU16" t="s">
        <v>12749</v>
      </c>
      <c r="AV16" t="s">
        <v>12750</v>
      </c>
      <c r="AW16" t="s">
        <v>12751</v>
      </c>
      <c r="AX16" t="s">
        <v>12752</v>
      </c>
      <c r="AY16" t="s">
        <v>12753</v>
      </c>
      <c r="AZ16" t="s">
        <v>12754</v>
      </c>
      <c r="BA16" t="s">
        <v>12755</v>
      </c>
      <c r="BB16" t="s">
        <v>12756</v>
      </c>
      <c r="BC16" t="s">
        <v>12757</v>
      </c>
      <c r="BD16" t="s">
        <v>12758</v>
      </c>
      <c r="BE16" t="s">
        <v>12759</v>
      </c>
      <c r="BF16" t="s">
        <v>12760</v>
      </c>
      <c r="BG16" t="s">
        <v>12761</v>
      </c>
      <c r="BH16" t="s">
        <v>12762</v>
      </c>
      <c r="BI16" t="s">
        <v>12763</v>
      </c>
      <c r="BJ16" t="s">
        <v>12764</v>
      </c>
      <c r="BK16" t="s">
        <v>12765</v>
      </c>
      <c r="BL16" t="s">
        <v>12766</v>
      </c>
      <c r="BM16" t="s">
        <v>12767</v>
      </c>
      <c r="BN16" t="s">
        <v>12768</v>
      </c>
      <c r="BO16" t="s">
        <v>12769</v>
      </c>
      <c r="BP16" t="s">
        <v>12770</v>
      </c>
      <c r="BQ16" t="s">
        <v>12771</v>
      </c>
      <c r="BR16" t="s">
        <v>12772</v>
      </c>
      <c r="BS16" t="s">
        <v>12773</v>
      </c>
      <c r="BT16" t="s">
        <v>12774</v>
      </c>
      <c r="BU16" t="s">
        <v>12775</v>
      </c>
      <c r="BV16" t="s">
        <v>12776</v>
      </c>
    </row>
    <row r="17" spans="2:74" x14ac:dyDescent="0.25">
      <c r="B17" t="s">
        <v>9777</v>
      </c>
      <c r="C17" t="s">
        <v>12777</v>
      </c>
      <c r="D17" t="s">
        <v>12778</v>
      </c>
      <c r="E17" t="s">
        <v>12779</v>
      </c>
      <c r="F17" t="s">
        <v>12779</v>
      </c>
      <c r="G17" t="s">
        <v>12780</v>
      </c>
      <c r="H17" t="s">
        <v>12778</v>
      </c>
      <c r="I17" t="s">
        <v>12778</v>
      </c>
      <c r="J17" t="s">
        <v>12780</v>
      </c>
      <c r="K17" t="s">
        <v>12781</v>
      </c>
      <c r="L17" t="s">
        <v>12782</v>
      </c>
      <c r="M17" t="s">
        <v>12783</v>
      </c>
      <c r="N17" t="s">
        <v>12784</v>
      </c>
      <c r="O17" t="s">
        <v>12784</v>
      </c>
      <c r="P17" t="s">
        <v>12785</v>
      </c>
      <c r="Q17" t="s">
        <v>12783</v>
      </c>
      <c r="R17" t="s">
        <v>12786</v>
      </c>
      <c r="S17" t="s">
        <v>12783</v>
      </c>
      <c r="T17" t="s">
        <v>12787</v>
      </c>
      <c r="U17" t="s">
        <v>12788</v>
      </c>
      <c r="V17" t="s">
        <v>12789</v>
      </c>
      <c r="W17" t="s">
        <v>12778</v>
      </c>
      <c r="X17" t="s">
        <v>12788</v>
      </c>
      <c r="Y17" t="s">
        <v>12789</v>
      </c>
      <c r="Z17" t="s">
        <v>12779</v>
      </c>
      <c r="AA17" t="s">
        <v>12790</v>
      </c>
      <c r="AB17" t="s">
        <v>12790</v>
      </c>
      <c r="AC17" t="s">
        <v>12790</v>
      </c>
      <c r="AD17" t="s">
        <v>12790</v>
      </c>
      <c r="AE17" t="s">
        <v>12790</v>
      </c>
      <c r="AF17" t="s">
        <v>12790</v>
      </c>
      <c r="AG17" t="s">
        <v>12790</v>
      </c>
      <c r="AH17" t="s">
        <v>12790</v>
      </c>
      <c r="AI17" t="s">
        <v>12790</v>
      </c>
      <c r="AJ17" t="s">
        <v>12790</v>
      </c>
      <c r="AK17" t="s">
        <v>12790</v>
      </c>
      <c r="AL17" t="s">
        <v>12791</v>
      </c>
      <c r="AM17" t="s">
        <v>12792</v>
      </c>
      <c r="AN17" t="s">
        <v>12793</v>
      </c>
      <c r="AO17" t="s">
        <v>12794</v>
      </c>
      <c r="AP17" t="s">
        <v>12790</v>
      </c>
      <c r="AQ17" t="s">
        <v>12790</v>
      </c>
      <c r="AR17" t="s">
        <v>12790</v>
      </c>
      <c r="AS17" t="s">
        <v>12795</v>
      </c>
      <c r="AT17" t="s">
        <v>12796</v>
      </c>
      <c r="AU17" t="s">
        <v>12797</v>
      </c>
      <c r="AV17" t="s">
        <v>12796</v>
      </c>
      <c r="AW17" t="s">
        <v>12790</v>
      </c>
      <c r="AX17" t="s">
        <v>12790</v>
      </c>
      <c r="AY17" t="s">
        <v>12798</v>
      </c>
      <c r="AZ17" t="s">
        <v>12799</v>
      </c>
      <c r="BA17" t="s">
        <v>12800</v>
      </c>
      <c r="BB17" t="s">
        <v>12801</v>
      </c>
      <c r="BC17" t="s">
        <v>12802</v>
      </c>
      <c r="BD17" t="s">
        <v>12803</v>
      </c>
      <c r="BE17" t="s">
        <v>12804</v>
      </c>
      <c r="BF17" t="s">
        <v>12805</v>
      </c>
      <c r="BG17" t="s">
        <v>12806</v>
      </c>
      <c r="BH17" t="s">
        <v>12807</v>
      </c>
      <c r="BI17" t="s">
        <v>12808</v>
      </c>
      <c r="BJ17" t="s">
        <v>12809</v>
      </c>
      <c r="BK17" t="s">
        <v>12810</v>
      </c>
      <c r="BL17" t="s">
        <v>12811</v>
      </c>
      <c r="BM17" t="s">
        <v>12812</v>
      </c>
      <c r="BN17" t="s">
        <v>12813</v>
      </c>
      <c r="BO17" t="s">
        <v>12814</v>
      </c>
      <c r="BP17" t="s">
        <v>12815</v>
      </c>
      <c r="BQ17" t="s">
        <v>12816</v>
      </c>
      <c r="BR17" t="s">
        <v>12817</v>
      </c>
      <c r="BS17" t="s">
        <v>12818</v>
      </c>
      <c r="BT17" t="s">
        <v>12819</v>
      </c>
      <c r="BU17" t="s">
        <v>12820</v>
      </c>
      <c r="BV17" t="s">
        <v>12821</v>
      </c>
    </row>
    <row r="18" spans="2:74" x14ac:dyDescent="0.25">
      <c r="B18" t="s">
        <v>388</v>
      </c>
      <c r="C18" t="s">
        <v>12822</v>
      </c>
      <c r="D18" t="s">
        <v>12823</v>
      </c>
      <c r="E18" t="s">
        <v>12824</v>
      </c>
      <c r="F18" t="s">
        <v>12825</v>
      </c>
      <c r="G18" t="s">
        <v>12826</v>
      </c>
      <c r="H18" t="s">
        <v>12827</v>
      </c>
      <c r="I18" t="s">
        <v>12828</v>
      </c>
      <c r="J18" t="s">
        <v>12829</v>
      </c>
      <c r="K18" t="s">
        <v>12830</v>
      </c>
      <c r="L18" t="s">
        <v>12831</v>
      </c>
      <c r="M18" t="s">
        <v>12832</v>
      </c>
      <c r="N18" t="s">
        <v>12833</v>
      </c>
      <c r="O18" t="s">
        <v>12834</v>
      </c>
      <c r="P18" t="s">
        <v>12835</v>
      </c>
      <c r="Q18" t="s">
        <v>12836</v>
      </c>
      <c r="R18" t="s">
        <v>12837</v>
      </c>
      <c r="S18" t="s">
        <v>12838</v>
      </c>
      <c r="T18" t="s">
        <v>12839</v>
      </c>
      <c r="U18" t="s">
        <v>12840</v>
      </c>
      <c r="V18" t="s">
        <v>12841</v>
      </c>
      <c r="W18" t="s">
        <v>12842</v>
      </c>
      <c r="X18" t="s">
        <v>12843</v>
      </c>
      <c r="Y18" t="s">
        <v>12844</v>
      </c>
      <c r="Z18" t="s">
        <v>12845</v>
      </c>
      <c r="AA18" t="s">
        <v>12846</v>
      </c>
      <c r="AB18" t="s">
        <v>12847</v>
      </c>
      <c r="AC18" t="s">
        <v>12848</v>
      </c>
      <c r="AD18" t="s">
        <v>12849</v>
      </c>
      <c r="AE18" t="s">
        <v>12850</v>
      </c>
      <c r="AF18" t="s">
        <v>12851</v>
      </c>
      <c r="AG18" t="s">
        <v>12852</v>
      </c>
      <c r="AH18" t="s">
        <v>12853</v>
      </c>
      <c r="AI18" t="s">
        <v>12854</v>
      </c>
      <c r="AJ18" t="s">
        <v>12855</v>
      </c>
      <c r="AK18" t="s">
        <v>12856</v>
      </c>
      <c r="AL18" t="s">
        <v>12857</v>
      </c>
      <c r="AM18" t="s">
        <v>12858</v>
      </c>
      <c r="AN18" t="s">
        <v>12859</v>
      </c>
      <c r="AO18" t="s">
        <v>12860</v>
      </c>
      <c r="AP18" t="s">
        <v>12861</v>
      </c>
      <c r="AQ18" t="s">
        <v>12862</v>
      </c>
      <c r="AR18" t="s">
        <v>12863</v>
      </c>
      <c r="AS18" t="s">
        <v>12864</v>
      </c>
      <c r="AT18" t="s">
        <v>12865</v>
      </c>
      <c r="AU18" t="s">
        <v>12866</v>
      </c>
      <c r="AV18" t="s">
        <v>12867</v>
      </c>
      <c r="AW18" t="s">
        <v>12868</v>
      </c>
      <c r="AX18" t="s">
        <v>12869</v>
      </c>
      <c r="AY18" t="s">
        <v>12870</v>
      </c>
      <c r="AZ18" t="s">
        <v>12871</v>
      </c>
      <c r="BA18" t="s">
        <v>12872</v>
      </c>
      <c r="BB18" t="s">
        <v>12873</v>
      </c>
      <c r="BC18" t="s">
        <v>12874</v>
      </c>
      <c r="BD18" t="s">
        <v>12875</v>
      </c>
      <c r="BE18" t="s">
        <v>12876</v>
      </c>
      <c r="BF18" t="s">
        <v>12877</v>
      </c>
      <c r="BG18" t="s">
        <v>12878</v>
      </c>
      <c r="BH18" t="s">
        <v>12879</v>
      </c>
      <c r="BI18" t="s">
        <v>12880</v>
      </c>
      <c r="BJ18" t="s">
        <v>12881</v>
      </c>
      <c r="BK18" t="s">
        <v>12882</v>
      </c>
      <c r="BL18" t="s">
        <v>12883</v>
      </c>
      <c r="BM18" t="s">
        <v>12884</v>
      </c>
      <c r="BN18" t="s">
        <v>12885</v>
      </c>
      <c r="BO18" t="s">
        <v>12886</v>
      </c>
      <c r="BP18" t="s">
        <v>12887</v>
      </c>
      <c r="BQ18" t="s">
        <v>12888</v>
      </c>
      <c r="BR18" t="s">
        <v>12889</v>
      </c>
      <c r="BS18" t="s">
        <v>12890</v>
      </c>
      <c r="BT18" t="s">
        <v>12891</v>
      </c>
      <c r="BU18" t="s">
        <v>12892</v>
      </c>
      <c r="BV18" t="s">
        <v>12893</v>
      </c>
    </row>
    <row r="19" spans="2:74" x14ac:dyDescent="0.25">
      <c r="B19" t="s">
        <v>1211</v>
      </c>
      <c r="C19" t="s">
        <v>12894</v>
      </c>
      <c r="D19" t="s">
        <v>12895</v>
      </c>
      <c r="E19" t="s">
        <v>12896</v>
      </c>
      <c r="F19" t="s">
        <v>12897</v>
      </c>
      <c r="G19" t="s">
        <v>12898</v>
      </c>
      <c r="H19" t="s">
        <v>12899</v>
      </c>
      <c r="I19" t="s">
        <v>12900</v>
      </c>
      <c r="J19" t="s">
        <v>12901</v>
      </c>
      <c r="K19" t="s">
        <v>12902</v>
      </c>
      <c r="L19" t="s">
        <v>12903</v>
      </c>
      <c r="M19" t="s">
        <v>12904</v>
      </c>
      <c r="N19" t="s">
        <v>12905</v>
      </c>
      <c r="O19" t="s">
        <v>12906</v>
      </c>
      <c r="P19" t="s">
        <v>12907</v>
      </c>
      <c r="Q19" t="s">
        <v>12908</v>
      </c>
      <c r="R19" t="s">
        <v>12909</v>
      </c>
      <c r="S19" t="s">
        <v>12910</v>
      </c>
      <c r="T19" t="s">
        <v>12911</v>
      </c>
      <c r="U19" t="s">
        <v>12912</v>
      </c>
      <c r="V19" t="s">
        <v>12913</v>
      </c>
      <c r="W19" t="s">
        <v>12914</v>
      </c>
      <c r="X19" t="s">
        <v>12915</v>
      </c>
      <c r="Y19" t="s">
        <v>12916</v>
      </c>
      <c r="Z19" t="s">
        <v>12917</v>
      </c>
      <c r="AA19" t="s">
        <v>12918</v>
      </c>
      <c r="AB19" t="s">
        <v>12919</v>
      </c>
      <c r="AC19" t="s">
        <v>12920</v>
      </c>
      <c r="AD19" t="s">
        <v>12921</v>
      </c>
      <c r="AE19" t="s">
        <v>12922</v>
      </c>
      <c r="AF19" t="s">
        <v>12923</v>
      </c>
      <c r="AG19" t="s">
        <v>12924</v>
      </c>
      <c r="AH19" t="s">
        <v>12925</v>
      </c>
      <c r="AI19" t="s">
        <v>12926</v>
      </c>
      <c r="AJ19" t="s">
        <v>12927</v>
      </c>
      <c r="AK19" t="s">
        <v>12928</v>
      </c>
      <c r="AL19" t="s">
        <v>12929</v>
      </c>
      <c r="AM19" t="s">
        <v>12930</v>
      </c>
      <c r="AN19" t="s">
        <v>12931</v>
      </c>
      <c r="AO19" t="s">
        <v>12932</v>
      </c>
      <c r="AP19" t="s">
        <v>12933</v>
      </c>
      <c r="AQ19" t="s">
        <v>12934</v>
      </c>
      <c r="AR19" t="s">
        <v>12935</v>
      </c>
      <c r="AS19" t="s">
        <v>12936</v>
      </c>
      <c r="AT19" t="s">
        <v>12937</v>
      </c>
      <c r="AU19" t="s">
        <v>12938</v>
      </c>
      <c r="AV19" t="s">
        <v>12939</v>
      </c>
      <c r="AW19" t="s">
        <v>12940</v>
      </c>
      <c r="AX19" t="s">
        <v>12941</v>
      </c>
      <c r="AY19" t="s">
        <v>12942</v>
      </c>
      <c r="AZ19" t="s">
        <v>12943</v>
      </c>
      <c r="BA19" t="s">
        <v>12944</v>
      </c>
      <c r="BB19" t="s">
        <v>12945</v>
      </c>
      <c r="BC19" t="s">
        <v>12946</v>
      </c>
      <c r="BD19" t="s">
        <v>12947</v>
      </c>
      <c r="BE19" t="s">
        <v>12948</v>
      </c>
      <c r="BF19" t="s">
        <v>12949</v>
      </c>
      <c r="BG19" t="s">
        <v>12950</v>
      </c>
      <c r="BH19" t="s">
        <v>12951</v>
      </c>
      <c r="BI19" t="s">
        <v>12952</v>
      </c>
      <c r="BJ19" t="s">
        <v>12953</v>
      </c>
      <c r="BK19" t="s">
        <v>12954</v>
      </c>
      <c r="BL19" t="s">
        <v>12955</v>
      </c>
      <c r="BM19" t="s">
        <v>12956</v>
      </c>
      <c r="BN19" t="s">
        <v>12957</v>
      </c>
      <c r="BO19" t="s">
        <v>12958</v>
      </c>
      <c r="BP19" t="s">
        <v>12959</v>
      </c>
      <c r="BQ19" t="s">
        <v>12960</v>
      </c>
      <c r="BR19" t="s">
        <v>12961</v>
      </c>
      <c r="BS19" t="s">
        <v>12962</v>
      </c>
      <c r="BT19" t="s">
        <v>12963</v>
      </c>
      <c r="BU19" t="s">
        <v>12964</v>
      </c>
      <c r="BV19" t="s">
        <v>12965</v>
      </c>
    </row>
  </sheetData>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CF1175"/>
  <sheetViews>
    <sheetView workbookViewId="0"/>
  </sheetViews>
  <sheetFormatPr defaultColWidth="11.42578125" defaultRowHeight="15" x14ac:dyDescent="0.25"/>
  <sheetData>
    <row r="2" spans="2:84" x14ac:dyDescent="0.25">
      <c r="B2" t="s">
        <v>1</v>
      </c>
      <c r="C2" t="s">
        <v>42</v>
      </c>
    </row>
    <row r="3" spans="2:84" x14ac:dyDescent="0.25">
      <c r="B3" t="s">
        <v>2</v>
      </c>
      <c r="C3" t="s">
        <v>52</v>
      </c>
    </row>
    <row r="4" spans="2:84" x14ac:dyDescent="0.25">
      <c r="B4" t="s">
        <v>3</v>
      </c>
      <c r="C4" t="s">
        <v>18</v>
      </c>
    </row>
    <row r="5" spans="2:84" x14ac:dyDescent="0.25">
      <c r="B5" s="4" t="str">
        <f>HYPERLINK("[NZAu_Publiclaunch_20231116.xlsx]'TOC'!A1","(Click to return to TOC)")</f>
        <v>(Click to return to TOC)</v>
      </c>
    </row>
    <row r="7" spans="2:84" x14ac:dyDescent="0.25">
      <c r="G7" t="s">
        <v>9619</v>
      </c>
      <c r="H7" t="s">
        <v>9619</v>
      </c>
      <c r="I7" t="s">
        <v>9619</v>
      </c>
      <c r="J7" t="s">
        <v>9619</v>
      </c>
      <c r="K7" t="s">
        <v>9619</v>
      </c>
      <c r="L7" t="s">
        <v>9619</v>
      </c>
      <c r="M7" t="s">
        <v>9619</v>
      </c>
      <c r="N7" t="s">
        <v>9619</v>
      </c>
      <c r="O7" t="s">
        <v>9619</v>
      </c>
      <c r="P7" t="s">
        <v>9619</v>
      </c>
      <c r="Q7" t="s">
        <v>9619</v>
      </c>
      <c r="R7" t="s">
        <v>9619</v>
      </c>
      <c r="S7" t="s">
        <v>9619</v>
      </c>
      <c r="T7" t="s">
        <v>9619</v>
      </c>
      <c r="U7" t="s">
        <v>9619</v>
      </c>
      <c r="V7" t="s">
        <v>9619</v>
      </c>
      <c r="W7" t="s">
        <v>9619</v>
      </c>
      <c r="X7" t="s">
        <v>9619</v>
      </c>
      <c r="Y7" t="s">
        <v>9619</v>
      </c>
      <c r="Z7" t="s">
        <v>9619</v>
      </c>
      <c r="AA7" t="s">
        <v>9619</v>
      </c>
      <c r="AB7" t="s">
        <v>9619</v>
      </c>
      <c r="AC7" t="s">
        <v>9619</v>
      </c>
      <c r="AD7" t="s">
        <v>9619</v>
      </c>
      <c r="AE7" t="s">
        <v>9619</v>
      </c>
      <c r="AF7" t="s">
        <v>9619</v>
      </c>
      <c r="AG7" t="s">
        <v>9619</v>
      </c>
      <c r="AH7" t="s">
        <v>9619</v>
      </c>
      <c r="AI7" t="s">
        <v>9619</v>
      </c>
      <c r="AJ7" t="s">
        <v>9619</v>
      </c>
      <c r="AK7" t="s">
        <v>9619</v>
      </c>
      <c r="AL7" t="s">
        <v>9757</v>
      </c>
      <c r="AM7" t="s">
        <v>9757</v>
      </c>
      <c r="AN7" t="s">
        <v>9757</v>
      </c>
      <c r="AO7" t="s">
        <v>9757</v>
      </c>
      <c r="AP7" t="s">
        <v>9757</v>
      </c>
      <c r="AQ7" t="s">
        <v>9757</v>
      </c>
      <c r="AR7" t="s">
        <v>9757</v>
      </c>
      <c r="AS7" t="s">
        <v>9757</v>
      </c>
      <c r="AT7" t="s">
        <v>9757</v>
      </c>
      <c r="AU7" t="s">
        <v>9757</v>
      </c>
      <c r="AV7" t="s">
        <v>9757</v>
      </c>
      <c r="AW7" t="s">
        <v>9757</v>
      </c>
      <c r="AX7" t="s">
        <v>9757</v>
      </c>
      <c r="AY7" t="s">
        <v>9757</v>
      </c>
      <c r="AZ7" t="s">
        <v>9757</v>
      </c>
      <c r="BA7" t="s">
        <v>9757</v>
      </c>
      <c r="BB7" t="s">
        <v>9757</v>
      </c>
      <c r="BC7" t="s">
        <v>9757</v>
      </c>
      <c r="BD7" t="s">
        <v>9757</v>
      </c>
      <c r="BE7" t="s">
        <v>9757</v>
      </c>
      <c r="BF7" t="s">
        <v>9757</v>
      </c>
      <c r="BG7" t="s">
        <v>9757</v>
      </c>
      <c r="BH7" t="s">
        <v>9757</v>
      </c>
      <c r="BI7" t="s">
        <v>9757</v>
      </c>
      <c r="BJ7" t="s">
        <v>9757</v>
      </c>
      <c r="BK7" t="s">
        <v>9757</v>
      </c>
      <c r="BL7" t="s">
        <v>9757</v>
      </c>
      <c r="BM7" t="s">
        <v>9757</v>
      </c>
      <c r="BN7" t="s">
        <v>9757</v>
      </c>
      <c r="BO7" t="s">
        <v>9757</v>
      </c>
      <c r="BP7" t="s">
        <v>9757</v>
      </c>
      <c r="BQ7" t="s">
        <v>2601</v>
      </c>
      <c r="BR7" t="s">
        <v>2601</v>
      </c>
      <c r="BS7" t="s">
        <v>2601</v>
      </c>
      <c r="BT7" t="s">
        <v>2601</v>
      </c>
      <c r="BU7" t="s">
        <v>2601</v>
      </c>
      <c r="BV7" t="s">
        <v>2601</v>
      </c>
      <c r="BW7" t="s">
        <v>2601</v>
      </c>
      <c r="BX7" t="s">
        <v>2601</v>
      </c>
      <c r="BY7" t="s">
        <v>2601</v>
      </c>
      <c r="BZ7" t="s">
        <v>2601</v>
      </c>
      <c r="CA7" t="s">
        <v>2601</v>
      </c>
      <c r="CB7" t="s">
        <v>2601</v>
      </c>
      <c r="CC7" t="s">
        <v>2601</v>
      </c>
      <c r="CD7" t="s">
        <v>2601</v>
      </c>
      <c r="CE7" t="s">
        <v>2601</v>
      </c>
      <c r="CF7" t="s">
        <v>2601</v>
      </c>
    </row>
    <row r="8" spans="2:84" x14ac:dyDescent="0.25">
      <c r="G8" t="s">
        <v>790</v>
      </c>
      <c r="H8" t="s">
        <v>790</v>
      </c>
      <c r="I8" t="s">
        <v>790</v>
      </c>
      <c r="J8" t="s">
        <v>790</v>
      </c>
      <c r="K8" t="s">
        <v>790</v>
      </c>
      <c r="L8" t="s">
        <v>790</v>
      </c>
      <c r="M8" t="s">
        <v>790</v>
      </c>
      <c r="N8" t="s">
        <v>833</v>
      </c>
      <c r="O8" t="s">
        <v>833</v>
      </c>
      <c r="P8" t="s">
        <v>833</v>
      </c>
      <c r="Q8" t="s">
        <v>833</v>
      </c>
      <c r="R8" t="s">
        <v>833</v>
      </c>
      <c r="S8" t="s">
        <v>833</v>
      </c>
      <c r="T8" t="s">
        <v>833</v>
      </c>
      <c r="U8" t="s">
        <v>833</v>
      </c>
      <c r="V8" t="s">
        <v>735</v>
      </c>
      <c r="W8" t="s">
        <v>735</v>
      </c>
      <c r="X8" t="s">
        <v>735</v>
      </c>
      <c r="Y8" t="s">
        <v>735</v>
      </c>
      <c r="Z8" t="s">
        <v>735</v>
      </c>
      <c r="AA8" t="s">
        <v>735</v>
      </c>
      <c r="AB8" t="s">
        <v>735</v>
      </c>
      <c r="AC8" t="s">
        <v>735</v>
      </c>
      <c r="AD8" t="s">
        <v>680</v>
      </c>
      <c r="AE8" t="s">
        <v>680</v>
      </c>
      <c r="AF8" t="s">
        <v>680</v>
      </c>
      <c r="AG8" t="s">
        <v>680</v>
      </c>
      <c r="AH8" t="s">
        <v>680</v>
      </c>
      <c r="AI8" t="s">
        <v>680</v>
      </c>
      <c r="AJ8" t="s">
        <v>680</v>
      </c>
      <c r="AK8" t="s">
        <v>680</v>
      </c>
      <c r="AL8" t="s">
        <v>9758</v>
      </c>
      <c r="AM8" t="s">
        <v>9758</v>
      </c>
      <c r="AN8" t="s">
        <v>9758</v>
      </c>
      <c r="AO8" t="s">
        <v>9758</v>
      </c>
      <c r="AP8" t="s">
        <v>9758</v>
      </c>
      <c r="AQ8" t="s">
        <v>9758</v>
      </c>
      <c r="AR8" t="s">
        <v>9758</v>
      </c>
      <c r="AS8" t="s">
        <v>9758</v>
      </c>
      <c r="AT8" t="s">
        <v>9766</v>
      </c>
      <c r="AU8" t="s">
        <v>9766</v>
      </c>
      <c r="AV8" t="s">
        <v>9766</v>
      </c>
      <c r="AW8" t="s">
        <v>9766</v>
      </c>
      <c r="AX8" t="s">
        <v>9766</v>
      </c>
      <c r="AY8" t="s">
        <v>9766</v>
      </c>
      <c r="AZ8" t="s">
        <v>9766</v>
      </c>
      <c r="BA8" t="s">
        <v>9766</v>
      </c>
      <c r="BB8" t="s">
        <v>9764</v>
      </c>
      <c r="BC8" t="s">
        <v>9764</v>
      </c>
      <c r="BD8" t="s">
        <v>9764</v>
      </c>
      <c r="BE8" t="s">
        <v>9764</v>
      </c>
      <c r="BF8" t="s">
        <v>9764</v>
      </c>
      <c r="BG8" t="s">
        <v>9764</v>
      </c>
      <c r="BH8" t="s">
        <v>9764</v>
      </c>
      <c r="BI8" t="s">
        <v>12966</v>
      </c>
      <c r="BJ8" t="s">
        <v>12966</v>
      </c>
      <c r="BK8" t="s">
        <v>12966</v>
      </c>
      <c r="BL8" t="s">
        <v>12966</v>
      </c>
      <c r="BM8" t="s">
        <v>12966</v>
      </c>
      <c r="BN8" t="s">
        <v>12966</v>
      </c>
      <c r="BO8" t="s">
        <v>12966</v>
      </c>
      <c r="BP8" t="s">
        <v>12966</v>
      </c>
      <c r="BQ8" t="s">
        <v>10414</v>
      </c>
      <c r="BR8" t="s">
        <v>10414</v>
      </c>
      <c r="BS8" t="s">
        <v>10414</v>
      </c>
      <c r="BT8" t="s">
        <v>10414</v>
      </c>
      <c r="BU8" t="s">
        <v>10414</v>
      </c>
      <c r="BV8" t="s">
        <v>10414</v>
      </c>
      <c r="BW8" t="s">
        <v>10414</v>
      </c>
      <c r="BX8" t="s">
        <v>10414</v>
      </c>
      <c r="BY8" t="s">
        <v>10393</v>
      </c>
      <c r="BZ8" t="s">
        <v>10393</v>
      </c>
      <c r="CA8" t="s">
        <v>10393</v>
      </c>
      <c r="CB8" t="s">
        <v>10393</v>
      </c>
      <c r="CC8" t="s">
        <v>10393</v>
      </c>
      <c r="CD8" t="s">
        <v>10393</v>
      </c>
      <c r="CE8" t="s">
        <v>10393</v>
      </c>
      <c r="CF8" t="s">
        <v>10393</v>
      </c>
    </row>
    <row r="9" spans="2:84" x14ac:dyDescent="0.25">
      <c r="G9" t="s">
        <v>160</v>
      </c>
      <c r="H9" t="s">
        <v>161</v>
      </c>
      <c r="I9" t="s">
        <v>162</v>
      </c>
      <c r="J9" t="s">
        <v>163</v>
      </c>
      <c r="K9" t="s">
        <v>164</v>
      </c>
      <c r="L9" t="s">
        <v>165</v>
      </c>
      <c r="M9" t="s">
        <v>166</v>
      </c>
      <c r="N9" t="s">
        <v>159</v>
      </c>
      <c r="O9" t="s">
        <v>160</v>
      </c>
      <c r="P9" t="s">
        <v>161</v>
      </c>
      <c r="Q9" t="s">
        <v>162</v>
      </c>
      <c r="R9" t="s">
        <v>163</v>
      </c>
      <c r="S9" t="s">
        <v>164</v>
      </c>
      <c r="T9" t="s">
        <v>165</v>
      </c>
      <c r="U9" t="s">
        <v>166</v>
      </c>
      <c r="V9" t="s">
        <v>159</v>
      </c>
      <c r="W9" t="s">
        <v>160</v>
      </c>
      <c r="X9" t="s">
        <v>161</v>
      </c>
      <c r="Y9" t="s">
        <v>162</v>
      </c>
      <c r="Z9" t="s">
        <v>163</v>
      </c>
      <c r="AA9" t="s">
        <v>164</v>
      </c>
      <c r="AB9" t="s">
        <v>165</v>
      </c>
      <c r="AC9" t="s">
        <v>166</v>
      </c>
      <c r="AD9" t="s">
        <v>159</v>
      </c>
      <c r="AE9" t="s">
        <v>160</v>
      </c>
      <c r="AF9" t="s">
        <v>161</v>
      </c>
      <c r="AG9" t="s">
        <v>162</v>
      </c>
      <c r="AH9" t="s">
        <v>163</v>
      </c>
      <c r="AI9" t="s">
        <v>164</v>
      </c>
      <c r="AJ9" t="s">
        <v>165</v>
      </c>
      <c r="AK9" t="s">
        <v>166</v>
      </c>
      <c r="AL9" t="s">
        <v>159</v>
      </c>
      <c r="AM9" t="s">
        <v>160</v>
      </c>
      <c r="AN9" t="s">
        <v>161</v>
      </c>
      <c r="AO9" t="s">
        <v>162</v>
      </c>
      <c r="AP9" t="s">
        <v>163</v>
      </c>
      <c r="AQ9" t="s">
        <v>164</v>
      </c>
      <c r="AR9" t="s">
        <v>165</v>
      </c>
      <c r="AS9" t="s">
        <v>166</v>
      </c>
      <c r="AT9" t="s">
        <v>159</v>
      </c>
      <c r="AU9" t="s">
        <v>160</v>
      </c>
      <c r="AV9" t="s">
        <v>161</v>
      </c>
      <c r="AW9" t="s">
        <v>162</v>
      </c>
      <c r="AX9" t="s">
        <v>163</v>
      </c>
      <c r="AY9" t="s">
        <v>164</v>
      </c>
      <c r="AZ9" t="s">
        <v>165</v>
      </c>
      <c r="BA9" t="s">
        <v>166</v>
      </c>
      <c r="BB9" t="s">
        <v>160</v>
      </c>
      <c r="BC9" t="s">
        <v>161</v>
      </c>
      <c r="BD9" t="s">
        <v>162</v>
      </c>
      <c r="BE9" t="s">
        <v>163</v>
      </c>
      <c r="BF9" t="s">
        <v>164</v>
      </c>
      <c r="BG9" t="s">
        <v>165</v>
      </c>
      <c r="BH9" t="s">
        <v>166</v>
      </c>
      <c r="BI9" t="s">
        <v>159</v>
      </c>
      <c r="BJ9" t="s">
        <v>160</v>
      </c>
      <c r="BK9" t="s">
        <v>161</v>
      </c>
      <c r="BL9" t="s">
        <v>162</v>
      </c>
      <c r="BM9" t="s">
        <v>163</v>
      </c>
      <c r="BN9" t="s">
        <v>164</v>
      </c>
      <c r="BO9" t="s">
        <v>165</v>
      </c>
      <c r="BP9" t="s">
        <v>166</v>
      </c>
      <c r="BQ9" t="s">
        <v>159</v>
      </c>
      <c r="BR9" t="s">
        <v>160</v>
      </c>
      <c r="BS9" t="s">
        <v>161</v>
      </c>
      <c r="BT9" t="s">
        <v>162</v>
      </c>
      <c r="BU9" t="s">
        <v>163</v>
      </c>
      <c r="BV9" t="s">
        <v>164</v>
      </c>
      <c r="BW9" t="s">
        <v>165</v>
      </c>
      <c r="BX9" t="s">
        <v>166</v>
      </c>
      <c r="BY9" t="s">
        <v>159</v>
      </c>
      <c r="BZ9" t="s">
        <v>160</v>
      </c>
      <c r="CA9" t="s">
        <v>161</v>
      </c>
      <c r="CB9" t="s">
        <v>162</v>
      </c>
      <c r="CC9" t="s">
        <v>163</v>
      </c>
      <c r="CD9" t="s">
        <v>164</v>
      </c>
      <c r="CE9" t="s">
        <v>165</v>
      </c>
      <c r="CF9" t="s">
        <v>166</v>
      </c>
    </row>
    <row r="10" spans="2:84" x14ac:dyDescent="0.25">
      <c r="B10" t="s">
        <v>12967</v>
      </c>
      <c r="C10" t="s">
        <v>153</v>
      </c>
      <c r="D10" t="s">
        <v>790</v>
      </c>
      <c r="E10" t="s">
        <v>12968</v>
      </c>
      <c r="F10" t="s">
        <v>12969</v>
      </c>
      <c r="G10" t="s">
        <v>12970</v>
      </c>
      <c r="H10" t="s">
        <v>12971</v>
      </c>
      <c r="I10" t="s">
        <v>12972</v>
      </c>
      <c r="J10" t="s">
        <v>12973</v>
      </c>
      <c r="K10" t="s">
        <v>12974</v>
      </c>
      <c r="L10" t="s">
        <v>12975</v>
      </c>
      <c r="M10" t="s">
        <v>12976</v>
      </c>
    </row>
    <row r="11" spans="2:84" x14ac:dyDescent="0.25">
      <c r="B11" t="s">
        <v>12967</v>
      </c>
      <c r="C11" t="s">
        <v>153</v>
      </c>
      <c r="D11" t="s">
        <v>790</v>
      </c>
      <c r="E11" t="s">
        <v>12968</v>
      </c>
      <c r="F11" t="s">
        <v>12977</v>
      </c>
      <c r="G11" t="s">
        <v>12978</v>
      </c>
      <c r="H11" t="s">
        <v>12979</v>
      </c>
      <c r="I11" t="s">
        <v>12980</v>
      </c>
      <c r="J11" t="s">
        <v>12981</v>
      </c>
      <c r="K11" t="s">
        <v>12982</v>
      </c>
      <c r="L11" t="s">
        <v>12983</v>
      </c>
      <c r="M11" t="s">
        <v>12984</v>
      </c>
    </row>
    <row r="12" spans="2:84" x14ac:dyDescent="0.25">
      <c r="B12" t="s">
        <v>12967</v>
      </c>
      <c r="C12" t="s">
        <v>153</v>
      </c>
      <c r="D12" t="s">
        <v>790</v>
      </c>
      <c r="E12" t="s">
        <v>12968</v>
      </c>
      <c r="F12" t="s">
        <v>12985</v>
      </c>
      <c r="G12" t="s">
        <v>12986</v>
      </c>
      <c r="H12" t="s">
        <v>12987</v>
      </c>
      <c r="I12" t="s">
        <v>12988</v>
      </c>
      <c r="J12" t="s">
        <v>12989</v>
      </c>
      <c r="K12" t="s">
        <v>12990</v>
      </c>
      <c r="L12" t="s">
        <v>12991</v>
      </c>
      <c r="M12" t="s">
        <v>12992</v>
      </c>
    </row>
    <row r="13" spans="2:84" x14ac:dyDescent="0.25">
      <c r="B13" t="s">
        <v>12967</v>
      </c>
      <c r="C13" t="s">
        <v>153</v>
      </c>
      <c r="D13" t="s">
        <v>790</v>
      </c>
      <c r="E13" t="s">
        <v>12968</v>
      </c>
      <c r="F13" t="s">
        <v>12993</v>
      </c>
      <c r="G13" t="s">
        <v>12994</v>
      </c>
      <c r="H13" t="s">
        <v>12995</v>
      </c>
      <c r="I13" t="s">
        <v>12996</v>
      </c>
      <c r="J13" t="s">
        <v>9792</v>
      </c>
      <c r="K13" t="s">
        <v>12997</v>
      </c>
      <c r="L13" t="s">
        <v>12998</v>
      </c>
      <c r="M13" t="s">
        <v>12999</v>
      </c>
    </row>
    <row r="14" spans="2:84" x14ac:dyDescent="0.25">
      <c r="B14" t="s">
        <v>12967</v>
      </c>
      <c r="C14" t="s">
        <v>153</v>
      </c>
      <c r="D14" t="s">
        <v>790</v>
      </c>
      <c r="E14" t="s">
        <v>12968</v>
      </c>
      <c r="F14" t="s">
        <v>13000</v>
      </c>
      <c r="G14" t="s">
        <v>13001</v>
      </c>
      <c r="H14" t="s">
        <v>13002</v>
      </c>
      <c r="I14" t="s">
        <v>13003</v>
      </c>
      <c r="J14" t="s">
        <v>13004</v>
      </c>
      <c r="K14" t="s">
        <v>13005</v>
      </c>
      <c r="L14" t="s">
        <v>13006</v>
      </c>
      <c r="M14" t="s">
        <v>13007</v>
      </c>
    </row>
    <row r="15" spans="2:84" x14ac:dyDescent="0.25">
      <c r="B15" t="s">
        <v>12967</v>
      </c>
      <c r="C15" t="s">
        <v>153</v>
      </c>
      <c r="D15" t="s">
        <v>790</v>
      </c>
      <c r="E15" t="s">
        <v>12968</v>
      </c>
      <c r="F15" t="s">
        <v>13008</v>
      </c>
      <c r="G15" t="s">
        <v>13009</v>
      </c>
      <c r="H15" t="s">
        <v>13010</v>
      </c>
      <c r="I15" t="s">
        <v>13011</v>
      </c>
      <c r="J15" t="s">
        <v>13012</v>
      </c>
      <c r="K15" t="s">
        <v>13013</v>
      </c>
      <c r="L15" t="s">
        <v>13014</v>
      </c>
      <c r="M15" t="s">
        <v>13015</v>
      </c>
    </row>
    <row r="16" spans="2:84" x14ac:dyDescent="0.25">
      <c r="B16" t="s">
        <v>12967</v>
      </c>
      <c r="C16" t="s">
        <v>153</v>
      </c>
      <c r="D16" t="s">
        <v>790</v>
      </c>
      <c r="E16" t="s">
        <v>12968</v>
      </c>
      <c r="F16" t="s">
        <v>13016</v>
      </c>
      <c r="G16" t="s">
        <v>13017</v>
      </c>
      <c r="H16" t="s">
        <v>13018</v>
      </c>
      <c r="I16" t="s">
        <v>13019</v>
      </c>
      <c r="J16" t="s">
        <v>13020</v>
      </c>
      <c r="K16" t="s">
        <v>13021</v>
      </c>
      <c r="L16" t="s">
        <v>13022</v>
      </c>
      <c r="M16" t="s">
        <v>13023</v>
      </c>
    </row>
    <row r="17" spans="2:13" x14ac:dyDescent="0.25">
      <c r="B17" t="s">
        <v>12967</v>
      </c>
      <c r="C17" t="s">
        <v>153</v>
      </c>
      <c r="D17" t="s">
        <v>790</v>
      </c>
      <c r="E17" t="s">
        <v>13024</v>
      </c>
      <c r="F17" t="s">
        <v>12969</v>
      </c>
      <c r="G17" t="s">
        <v>13025</v>
      </c>
      <c r="H17" t="s">
        <v>13026</v>
      </c>
      <c r="I17" t="s">
        <v>13027</v>
      </c>
      <c r="J17" t="s">
        <v>13028</v>
      </c>
      <c r="K17" t="s">
        <v>13029</v>
      </c>
      <c r="L17" t="s">
        <v>13030</v>
      </c>
      <c r="M17" t="s">
        <v>13031</v>
      </c>
    </row>
    <row r="18" spans="2:13" x14ac:dyDescent="0.25">
      <c r="B18" t="s">
        <v>12967</v>
      </c>
      <c r="C18" t="s">
        <v>153</v>
      </c>
      <c r="D18" t="s">
        <v>790</v>
      </c>
      <c r="E18" t="s">
        <v>13024</v>
      </c>
      <c r="F18" t="s">
        <v>12977</v>
      </c>
      <c r="G18" t="s">
        <v>13032</v>
      </c>
      <c r="H18" t="s">
        <v>13033</v>
      </c>
      <c r="I18" t="s">
        <v>13034</v>
      </c>
      <c r="J18" t="s">
        <v>13035</v>
      </c>
      <c r="K18" t="s">
        <v>13036</v>
      </c>
      <c r="L18" t="s">
        <v>13037</v>
      </c>
      <c r="M18" t="s">
        <v>13038</v>
      </c>
    </row>
    <row r="19" spans="2:13" x14ac:dyDescent="0.25">
      <c r="B19" t="s">
        <v>12967</v>
      </c>
      <c r="C19" t="s">
        <v>153</v>
      </c>
      <c r="D19" t="s">
        <v>790</v>
      </c>
      <c r="E19" t="s">
        <v>13024</v>
      </c>
      <c r="F19" t="s">
        <v>13039</v>
      </c>
      <c r="G19" t="s">
        <v>13040</v>
      </c>
      <c r="H19" t="s">
        <v>13041</v>
      </c>
      <c r="I19" t="s">
        <v>13042</v>
      </c>
      <c r="J19" t="s">
        <v>13043</v>
      </c>
      <c r="K19" t="s">
        <v>13044</v>
      </c>
      <c r="L19" t="s">
        <v>13045</v>
      </c>
      <c r="M19" t="s">
        <v>13046</v>
      </c>
    </row>
    <row r="20" spans="2:13" x14ac:dyDescent="0.25">
      <c r="B20" t="s">
        <v>12967</v>
      </c>
      <c r="C20" t="s">
        <v>153</v>
      </c>
      <c r="D20" t="s">
        <v>790</v>
      </c>
      <c r="E20" t="s">
        <v>13024</v>
      </c>
      <c r="F20" t="s">
        <v>12985</v>
      </c>
      <c r="G20" t="s">
        <v>13047</v>
      </c>
      <c r="H20" t="s">
        <v>13048</v>
      </c>
      <c r="I20" t="s">
        <v>13049</v>
      </c>
      <c r="J20" t="s">
        <v>13050</v>
      </c>
      <c r="K20" t="s">
        <v>13051</v>
      </c>
      <c r="L20" t="s">
        <v>13052</v>
      </c>
      <c r="M20" t="s">
        <v>13053</v>
      </c>
    </row>
    <row r="21" spans="2:13" x14ac:dyDescent="0.25">
      <c r="B21" t="s">
        <v>12967</v>
      </c>
      <c r="C21" t="s">
        <v>153</v>
      </c>
      <c r="D21" t="s">
        <v>790</v>
      </c>
      <c r="E21" t="s">
        <v>13024</v>
      </c>
      <c r="F21" t="s">
        <v>12993</v>
      </c>
      <c r="G21" t="s">
        <v>13054</v>
      </c>
      <c r="H21" t="s">
        <v>13055</v>
      </c>
      <c r="I21" t="s">
        <v>13056</v>
      </c>
      <c r="J21" t="s">
        <v>13057</v>
      </c>
      <c r="K21" t="s">
        <v>13058</v>
      </c>
      <c r="L21" t="s">
        <v>13059</v>
      </c>
      <c r="M21" t="s">
        <v>13060</v>
      </c>
    </row>
    <row r="22" spans="2:13" x14ac:dyDescent="0.25">
      <c r="B22" t="s">
        <v>12967</v>
      </c>
      <c r="C22" t="s">
        <v>153</v>
      </c>
      <c r="D22" t="s">
        <v>790</v>
      </c>
      <c r="E22" t="s">
        <v>13024</v>
      </c>
      <c r="F22" t="s">
        <v>13000</v>
      </c>
      <c r="G22" t="s">
        <v>13061</v>
      </c>
      <c r="H22" t="s">
        <v>13062</v>
      </c>
      <c r="I22" t="s">
        <v>13063</v>
      </c>
      <c r="J22" t="s">
        <v>13064</v>
      </c>
      <c r="K22" t="s">
        <v>13065</v>
      </c>
      <c r="L22" t="s">
        <v>13066</v>
      </c>
      <c r="M22" t="s">
        <v>13067</v>
      </c>
    </row>
    <row r="23" spans="2:13" x14ac:dyDescent="0.25">
      <c r="B23" t="s">
        <v>12967</v>
      </c>
      <c r="C23" t="s">
        <v>153</v>
      </c>
      <c r="D23" t="s">
        <v>790</v>
      </c>
      <c r="E23" t="s">
        <v>13024</v>
      </c>
      <c r="F23" t="s">
        <v>13008</v>
      </c>
      <c r="G23" t="s">
        <v>13068</v>
      </c>
      <c r="H23" t="s">
        <v>13069</v>
      </c>
      <c r="I23" t="s">
        <v>13070</v>
      </c>
      <c r="J23" t="s">
        <v>13071</v>
      </c>
      <c r="K23" t="s">
        <v>13072</v>
      </c>
      <c r="L23" t="s">
        <v>13073</v>
      </c>
      <c r="M23" t="s">
        <v>13074</v>
      </c>
    </row>
    <row r="24" spans="2:13" x14ac:dyDescent="0.25">
      <c r="B24" t="s">
        <v>12967</v>
      </c>
      <c r="C24" t="s">
        <v>153</v>
      </c>
      <c r="D24" t="s">
        <v>790</v>
      </c>
      <c r="E24" t="s">
        <v>13024</v>
      </c>
      <c r="F24" t="s">
        <v>13016</v>
      </c>
      <c r="G24" t="s">
        <v>13075</v>
      </c>
      <c r="H24" t="s">
        <v>13076</v>
      </c>
      <c r="I24" t="s">
        <v>13077</v>
      </c>
      <c r="J24" t="s">
        <v>13078</v>
      </c>
      <c r="K24" t="s">
        <v>13079</v>
      </c>
      <c r="L24" t="s">
        <v>13080</v>
      </c>
      <c r="M24" t="s">
        <v>13081</v>
      </c>
    </row>
    <row r="25" spans="2:13" x14ac:dyDescent="0.25">
      <c r="B25" t="s">
        <v>12967</v>
      </c>
      <c r="C25" t="s">
        <v>153</v>
      </c>
      <c r="D25" t="s">
        <v>790</v>
      </c>
      <c r="E25" t="s">
        <v>13082</v>
      </c>
      <c r="F25" t="s">
        <v>13083</v>
      </c>
      <c r="G25" t="s">
        <v>13084</v>
      </c>
      <c r="H25" t="s">
        <v>13085</v>
      </c>
      <c r="I25" t="s">
        <v>13086</v>
      </c>
      <c r="J25" t="s">
        <v>13087</v>
      </c>
      <c r="K25" t="s">
        <v>13088</v>
      </c>
      <c r="L25" t="s">
        <v>13089</v>
      </c>
      <c r="M25" t="s">
        <v>13090</v>
      </c>
    </row>
    <row r="26" spans="2:13" x14ac:dyDescent="0.25">
      <c r="B26" t="s">
        <v>12967</v>
      </c>
      <c r="C26" t="s">
        <v>153</v>
      </c>
      <c r="D26" t="s">
        <v>790</v>
      </c>
      <c r="E26" t="s">
        <v>13082</v>
      </c>
      <c r="F26" t="s">
        <v>12969</v>
      </c>
      <c r="G26" t="s">
        <v>13091</v>
      </c>
      <c r="H26" t="s">
        <v>13092</v>
      </c>
      <c r="I26" t="s">
        <v>13093</v>
      </c>
      <c r="J26" t="s">
        <v>13094</v>
      </c>
      <c r="K26" t="s">
        <v>13095</v>
      </c>
      <c r="L26" t="s">
        <v>13096</v>
      </c>
      <c r="M26" t="s">
        <v>13097</v>
      </c>
    </row>
    <row r="27" spans="2:13" x14ac:dyDescent="0.25">
      <c r="B27" t="s">
        <v>12967</v>
      </c>
      <c r="C27" t="s">
        <v>153</v>
      </c>
      <c r="D27" t="s">
        <v>790</v>
      </c>
      <c r="E27" t="s">
        <v>13082</v>
      </c>
      <c r="F27" t="s">
        <v>13098</v>
      </c>
      <c r="G27" t="s">
        <v>13099</v>
      </c>
      <c r="H27" t="s">
        <v>13100</v>
      </c>
      <c r="I27" t="s">
        <v>13101</v>
      </c>
      <c r="J27" t="s">
        <v>13102</v>
      </c>
      <c r="K27" t="s">
        <v>13103</v>
      </c>
      <c r="L27" t="s">
        <v>13104</v>
      </c>
      <c r="M27" t="s">
        <v>13105</v>
      </c>
    </row>
    <row r="28" spans="2:13" x14ac:dyDescent="0.25">
      <c r="B28" t="s">
        <v>12967</v>
      </c>
      <c r="C28" t="s">
        <v>153</v>
      </c>
      <c r="D28" t="s">
        <v>790</v>
      </c>
      <c r="E28" t="s">
        <v>13082</v>
      </c>
      <c r="F28" t="s">
        <v>12977</v>
      </c>
      <c r="G28" t="s">
        <v>13106</v>
      </c>
      <c r="H28" t="s">
        <v>13107</v>
      </c>
      <c r="I28" t="s">
        <v>13108</v>
      </c>
      <c r="J28" t="s">
        <v>13109</v>
      </c>
      <c r="K28" t="s">
        <v>13110</v>
      </c>
      <c r="L28" t="s">
        <v>13111</v>
      </c>
      <c r="M28" t="s">
        <v>13112</v>
      </c>
    </row>
    <row r="29" spans="2:13" x14ac:dyDescent="0.25">
      <c r="B29" t="s">
        <v>12967</v>
      </c>
      <c r="C29" t="s">
        <v>153</v>
      </c>
      <c r="D29" t="s">
        <v>790</v>
      </c>
      <c r="E29" t="s">
        <v>13082</v>
      </c>
      <c r="F29" t="s">
        <v>13113</v>
      </c>
      <c r="G29" t="s">
        <v>13114</v>
      </c>
      <c r="H29" t="s">
        <v>13115</v>
      </c>
      <c r="I29" t="s">
        <v>12970</v>
      </c>
      <c r="J29" t="s">
        <v>13116</v>
      </c>
      <c r="K29" t="s">
        <v>13117</v>
      </c>
      <c r="L29" t="s">
        <v>13118</v>
      </c>
      <c r="M29" t="s">
        <v>13119</v>
      </c>
    </row>
    <row r="30" spans="2:13" x14ac:dyDescent="0.25">
      <c r="B30" t="s">
        <v>12967</v>
      </c>
      <c r="C30" t="s">
        <v>153</v>
      </c>
      <c r="D30" t="s">
        <v>790</v>
      </c>
      <c r="E30" t="s">
        <v>13082</v>
      </c>
      <c r="F30" t="s">
        <v>13120</v>
      </c>
      <c r="G30" t="s">
        <v>13121</v>
      </c>
      <c r="H30" t="s">
        <v>13122</v>
      </c>
      <c r="I30" t="s">
        <v>13123</v>
      </c>
      <c r="J30" t="s">
        <v>13124</v>
      </c>
      <c r="K30" t="s">
        <v>13125</v>
      </c>
      <c r="L30" t="s">
        <v>13126</v>
      </c>
      <c r="M30" t="s">
        <v>13127</v>
      </c>
    </row>
    <row r="31" spans="2:13" x14ac:dyDescent="0.25">
      <c r="B31" t="s">
        <v>12967</v>
      </c>
      <c r="C31" t="s">
        <v>153</v>
      </c>
      <c r="D31" t="s">
        <v>790</v>
      </c>
      <c r="E31" t="s">
        <v>13082</v>
      </c>
      <c r="F31" t="s">
        <v>12985</v>
      </c>
      <c r="G31" t="s">
        <v>13128</v>
      </c>
      <c r="H31" t="s">
        <v>13129</v>
      </c>
      <c r="I31" t="s">
        <v>13130</v>
      </c>
      <c r="J31" t="s">
        <v>13131</v>
      </c>
      <c r="K31" t="s">
        <v>13132</v>
      </c>
      <c r="L31" t="s">
        <v>13133</v>
      </c>
      <c r="M31" t="s">
        <v>13134</v>
      </c>
    </row>
    <row r="32" spans="2:13" x14ac:dyDescent="0.25">
      <c r="B32" t="s">
        <v>12967</v>
      </c>
      <c r="C32" t="s">
        <v>153</v>
      </c>
      <c r="D32" t="s">
        <v>790</v>
      </c>
      <c r="E32" t="s">
        <v>13082</v>
      </c>
      <c r="F32" t="s">
        <v>12993</v>
      </c>
      <c r="G32" t="s">
        <v>13135</v>
      </c>
      <c r="H32" t="s">
        <v>13136</v>
      </c>
      <c r="I32" t="s">
        <v>13137</v>
      </c>
      <c r="J32" t="s">
        <v>13138</v>
      </c>
      <c r="K32" t="s">
        <v>13139</v>
      </c>
      <c r="L32" t="s">
        <v>13140</v>
      </c>
      <c r="M32" t="s">
        <v>13141</v>
      </c>
    </row>
    <row r="33" spans="2:13" x14ac:dyDescent="0.25">
      <c r="B33" t="s">
        <v>12967</v>
      </c>
      <c r="C33" t="s">
        <v>153</v>
      </c>
      <c r="D33" t="s">
        <v>790</v>
      </c>
      <c r="E33" t="s">
        <v>13082</v>
      </c>
      <c r="F33" t="s">
        <v>13000</v>
      </c>
      <c r="G33" t="s">
        <v>13142</v>
      </c>
      <c r="H33" t="s">
        <v>13143</v>
      </c>
      <c r="I33" t="s">
        <v>13144</v>
      </c>
      <c r="J33" t="s">
        <v>9977</v>
      </c>
      <c r="K33" t="s">
        <v>13145</v>
      </c>
      <c r="L33" t="s">
        <v>13146</v>
      </c>
      <c r="M33" t="s">
        <v>13147</v>
      </c>
    </row>
    <row r="34" spans="2:13" x14ac:dyDescent="0.25">
      <c r="B34" t="s">
        <v>12967</v>
      </c>
      <c r="C34" t="s">
        <v>153</v>
      </c>
      <c r="D34" t="s">
        <v>790</v>
      </c>
      <c r="E34" t="s">
        <v>13082</v>
      </c>
      <c r="F34" t="s">
        <v>13008</v>
      </c>
      <c r="G34" t="s">
        <v>13148</v>
      </c>
      <c r="H34" t="s">
        <v>13149</v>
      </c>
      <c r="I34" t="s">
        <v>13150</v>
      </c>
      <c r="J34" t="s">
        <v>13151</v>
      </c>
      <c r="K34" t="s">
        <v>13152</v>
      </c>
      <c r="L34" t="s">
        <v>13153</v>
      </c>
      <c r="M34" t="s">
        <v>13154</v>
      </c>
    </row>
    <row r="35" spans="2:13" x14ac:dyDescent="0.25">
      <c r="B35" t="s">
        <v>12967</v>
      </c>
      <c r="C35" t="s">
        <v>153</v>
      </c>
      <c r="D35" t="s">
        <v>790</v>
      </c>
      <c r="E35" t="s">
        <v>13082</v>
      </c>
      <c r="F35" t="s">
        <v>13016</v>
      </c>
      <c r="G35" t="s">
        <v>13155</v>
      </c>
      <c r="H35" t="s">
        <v>13156</v>
      </c>
      <c r="I35" t="s">
        <v>13157</v>
      </c>
      <c r="J35" t="s">
        <v>13158</v>
      </c>
      <c r="K35" t="s">
        <v>13159</v>
      </c>
      <c r="L35" t="s">
        <v>13160</v>
      </c>
      <c r="M35" t="s">
        <v>13161</v>
      </c>
    </row>
    <row r="36" spans="2:13" x14ac:dyDescent="0.25">
      <c r="B36" t="s">
        <v>12967</v>
      </c>
      <c r="C36" t="s">
        <v>153</v>
      </c>
      <c r="D36" t="s">
        <v>790</v>
      </c>
      <c r="E36" t="s">
        <v>13162</v>
      </c>
      <c r="F36" t="s">
        <v>13083</v>
      </c>
      <c r="G36" t="s">
        <v>13163</v>
      </c>
      <c r="H36" t="s">
        <v>13164</v>
      </c>
      <c r="I36" t="s">
        <v>13165</v>
      </c>
      <c r="J36" t="s">
        <v>13166</v>
      </c>
      <c r="K36" t="s">
        <v>13167</v>
      </c>
      <c r="L36" t="s">
        <v>13168</v>
      </c>
      <c r="M36" t="s">
        <v>13169</v>
      </c>
    </row>
    <row r="37" spans="2:13" x14ac:dyDescent="0.25">
      <c r="B37" t="s">
        <v>12967</v>
      </c>
      <c r="C37" t="s">
        <v>153</v>
      </c>
      <c r="D37" t="s">
        <v>790</v>
      </c>
      <c r="E37" t="s">
        <v>13162</v>
      </c>
      <c r="F37" t="s">
        <v>12969</v>
      </c>
      <c r="G37" t="s">
        <v>13170</v>
      </c>
      <c r="H37" t="s">
        <v>13171</v>
      </c>
      <c r="I37" t="s">
        <v>13172</v>
      </c>
      <c r="J37" t="s">
        <v>13173</v>
      </c>
      <c r="K37" t="s">
        <v>13174</v>
      </c>
      <c r="L37" t="s">
        <v>13175</v>
      </c>
      <c r="M37" t="s">
        <v>13176</v>
      </c>
    </row>
    <row r="38" spans="2:13" x14ac:dyDescent="0.25">
      <c r="B38" t="s">
        <v>12967</v>
      </c>
      <c r="C38" t="s">
        <v>153</v>
      </c>
      <c r="D38" t="s">
        <v>790</v>
      </c>
      <c r="E38" t="s">
        <v>13162</v>
      </c>
      <c r="F38" t="s">
        <v>12977</v>
      </c>
      <c r="G38" t="s">
        <v>13177</v>
      </c>
      <c r="H38" t="s">
        <v>13178</v>
      </c>
      <c r="I38" t="s">
        <v>13179</v>
      </c>
      <c r="J38" t="s">
        <v>13180</v>
      </c>
      <c r="K38" t="s">
        <v>13138</v>
      </c>
      <c r="L38" t="s">
        <v>13181</v>
      </c>
      <c r="M38" t="s">
        <v>13182</v>
      </c>
    </row>
    <row r="39" spans="2:13" x14ac:dyDescent="0.25">
      <c r="B39" t="s">
        <v>12967</v>
      </c>
      <c r="C39" t="s">
        <v>153</v>
      </c>
      <c r="D39" t="s">
        <v>790</v>
      </c>
      <c r="E39" t="s">
        <v>13162</v>
      </c>
      <c r="F39" t="s">
        <v>13113</v>
      </c>
      <c r="G39" t="s">
        <v>13183</v>
      </c>
      <c r="H39" t="s">
        <v>13184</v>
      </c>
      <c r="I39" t="s">
        <v>13185</v>
      </c>
      <c r="J39" t="s">
        <v>13186</v>
      </c>
      <c r="K39" t="s">
        <v>13187</v>
      </c>
      <c r="L39" t="s">
        <v>13188</v>
      </c>
      <c r="M39" t="s">
        <v>13189</v>
      </c>
    </row>
    <row r="40" spans="2:13" x14ac:dyDescent="0.25">
      <c r="B40" t="s">
        <v>12967</v>
      </c>
      <c r="C40" t="s">
        <v>153</v>
      </c>
      <c r="D40" t="s">
        <v>790</v>
      </c>
      <c r="E40" t="s">
        <v>13162</v>
      </c>
      <c r="F40" t="s">
        <v>13039</v>
      </c>
      <c r="G40" t="s">
        <v>13190</v>
      </c>
      <c r="H40" t="s">
        <v>13125</v>
      </c>
      <c r="I40" t="s">
        <v>13191</v>
      </c>
      <c r="J40" t="s">
        <v>2123</v>
      </c>
      <c r="K40" t="s">
        <v>13192</v>
      </c>
      <c r="L40" t="s">
        <v>13193</v>
      </c>
      <c r="M40" t="s">
        <v>13194</v>
      </c>
    </row>
    <row r="41" spans="2:13" x14ac:dyDescent="0.25">
      <c r="B41" t="s">
        <v>12967</v>
      </c>
      <c r="C41" t="s">
        <v>153</v>
      </c>
      <c r="D41" t="s">
        <v>790</v>
      </c>
      <c r="E41" t="s">
        <v>13162</v>
      </c>
      <c r="F41" t="s">
        <v>13120</v>
      </c>
      <c r="G41" t="s">
        <v>13195</v>
      </c>
      <c r="H41" t="s">
        <v>13196</v>
      </c>
      <c r="I41" t="s">
        <v>13197</v>
      </c>
      <c r="J41" t="s">
        <v>13198</v>
      </c>
      <c r="K41" t="s">
        <v>13199</v>
      </c>
      <c r="L41" t="s">
        <v>13200</v>
      </c>
      <c r="M41" t="s">
        <v>13201</v>
      </c>
    </row>
    <row r="42" spans="2:13" x14ac:dyDescent="0.25">
      <c r="B42" t="s">
        <v>12967</v>
      </c>
      <c r="C42" t="s">
        <v>153</v>
      </c>
      <c r="D42" t="s">
        <v>790</v>
      </c>
      <c r="E42" t="s">
        <v>13162</v>
      </c>
      <c r="F42" t="s">
        <v>12985</v>
      </c>
      <c r="G42" t="s">
        <v>13202</v>
      </c>
      <c r="H42" t="s">
        <v>13203</v>
      </c>
      <c r="I42" t="s">
        <v>13204</v>
      </c>
      <c r="J42" t="s">
        <v>13205</v>
      </c>
      <c r="K42" t="s">
        <v>13206</v>
      </c>
      <c r="L42" t="s">
        <v>13207</v>
      </c>
      <c r="M42" t="s">
        <v>13208</v>
      </c>
    </row>
    <row r="43" spans="2:13" x14ac:dyDescent="0.25">
      <c r="B43" t="s">
        <v>12967</v>
      </c>
      <c r="C43" t="s">
        <v>153</v>
      </c>
      <c r="D43" t="s">
        <v>790</v>
      </c>
      <c r="E43" t="s">
        <v>13162</v>
      </c>
      <c r="F43" t="s">
        <v>12993</v>
      </c>
      <c r="G43" t="s">
        <v>13166</v>
      </c>
      <c r="H43" t="s">
        <v>13209</v>
      </c>
      <c r="I43" t="s">
        <v>13210</v>
      </c>
      <c r="J43" t="s">
        <v>13211</v>
      </c>
      <c r="K43" t="s">
        <v>13201</v>
      </c>
      <c r="L43" t="s">
        <v>13212</v>
      </c>
      <c r="M43" t="s">
        <v>13213</v>
      </c>
    </row>
    <row r="44" spans="2:13" x14ac:dyDescent="0.25">
      <c r="B44" t="s">
        <v>12967</v>
      </c>
      <c r="C44" t="s">
        <v>153</v>
      </c>
      <c r="D44" t="s">
        <v>790</v>
      </c>
      <c r="E44" t="s">
        <v>13162</v>
      </c>
      <c r="F44" t="s">
        <v>13000</v>
      </c>
      <c r="G44" t="s">
        <v>13214</v>
      </c>
      <c r="H44" t="s">
        <v>13215</v>
      </c>
      <c r="I44" t="s">
        <v>13216</v>
      </c>
      <c r="J44" t="s">
        <v>13217</v>
      </c>
      <c r="K44" t="s">
        <v>13218</v>
      </c>
      <c r="L44" t="s">
        <v>13219</v>
      </c>
      <c r="M44" t="s">
        <v>13220</v>
      </c>
    </row>
    <row r="45" spans="2:13" x14ac:dyDescent="0.25">
      <c r="B45" t="s">
        <v>12967</v>
      </c>
      <c r="C45" t="s">
        <v>153</v>
      </c>
      <c r="D45" t="s">
        <v>790</v>
      </c>
      <c r="E45" t="s">
        <v>13162</v>
      </c>
      <c r="F45" t="s">
        <v>13008</v>
      </c>
      <c r="G45" t="s">
        <v>13221</v>
      </c>
      <c r="H45" t="s">
        <v>13222</v>
      </c>
      <c r="I45" t="s">
        <v>13223</v>
      </c>
      <c r="J45" t="s">
        <v>10454</v>
      </c>
      <c r="K45" t="s">
        <v>13224</v>
      </c>
      <c r="L45" t="s">
        <v>13225</v>
      </c>
      <c r="M45" t="s">
        <v>13220</v>
      </c>
    </row>
    <row r="46" spans="2:13" x14ac:dyDescent="0.25">
      <c r="B46" t="s">
        <v>12967</v>
      </c>
      <c r="C46" t="s">
        <v>153</v>
      </c>
      <c r="D46" t="s">
        <v>790</v>
      </c>
      <c r="E46" t="s">
        <v>13162</v>
      </c>
      <c r="F46" t="s">
        <v>13016</v>
      </c>
      <c r="G46" t="s">
        <v>13226</v>
      </c>
      <c r="H46" t="s">
        <v>13227</v>
      </c>
      <c r="I46" t="s">
        <v>13228</v>
      </c>
      <c r="J46" t="s">
        <v>13229</v>
      </c>
      <c r="K46" t="s">
        <v>13230</v>
      </c>
      <c r="L46" t="s">
        <v>13231</v>
      </c>
      <c r="M46" t="s">
        <v>13232</v>
      </c>
    </row>
    <row r="47" spans="2:13" x14ac:dyDescent="0.25">
      <c r="B47" t="s">
        <v>12967</v>
      </c>
      <c r="C47" t="s">
        <v>153</v>
      </c>
      <c r="D47" t="s">
        <v>790</v>
      </c>
      <c r="E47" t="s">
        <v>13233</v>
      </c>
      <c r="F47" t="s">
        <v>12977</v>
      </c>
      <c r="G47" t="s">
        <v>13234</v>
      </c>
      <c r="H47" t="s">
        <v>13106</v>
      </c>
      <c r="I47" t="s">
        <v>13235</v>
      </c>
      <c r="J47" t="s">
        <v>13236</v>
      </c>
      <c r="K47" t="s">
        <v>13237</v>
      </c>
      <c r="L47" t="s">
        <v>13191</v>
      </c>
      <c r="M47" t="s">
        <v>13238</v>
      </c>
    </row>
    <row r="48" spans="2:13" x14ac:dyDescent="0.25">
      <c r="B48" t="s">
        <v>12967</v>
      </c>
      <c r="C48" t="s">
        <v>153</v>
      </c>
      <c r="D48" t="s">
        <v>790</v>
      </c>
      <c r="E48" t="s">
        <v>13233</v>
      </c>
      <c r="F48" t="s">
        <v>13113</v>
      </c>
      <c r="G48" t="s">
        <v>13239</v>
      </c>
      <c r="H48" t="s">
        <v>13240</v>
      </c>
      <c r="I48" t="s">
        <v>13241</v>
      </c>
      <c r="J48" t="s">
        <v>13242</v>
      </c>
      <c r="K48" t="s">
        <v>13243</v>
      </c>
      <c r="L48" t="s">
        <v>13244</v>
      </c>
      <c r="M48" t="s">
        <v>13245</v>
      </c>
    </row>
    <row r="49" spans="2:20" x14ac:dyDescent="0.25">
      <c r="B49" t="s">
        <v>12967</v>
      </c>
      <c r="C49" t="s">
        <v>153</v>
      </c>
      <c r="D49" t="s">
        <v>790</v>
      </c>
      <c r="E49" t="s">
        <v>13233</v>
      </c>
      <c r="F49" t="s">
        <v>13039</v>
      </c>
      <c r="G49" t="s">
        <v>13246</v>
      </c>
      <c r="H49" t="s">
        <v>13247</v>
      </c>
      <c r="I49" t="s">
        <v>13248</v>
      </c>
      <c r="J49" t="s">
        <v>13249</v>
      </c>
      <c r="K49" t="s">
        <v>13250</v>
      </c>
      <c r="L49" t="s">
        <v>13251</v>
      </c>
      <c r="M49" t="s">
        <v>13252</v>
      </c>
    </row>
    <row r="50" spans="2:20" x14ac:dyDescent="0.25">
      <c r="B50" t="s">
        <v>12967</v>
      </c>
      <c r="C50" t="s">
        <v>153</v>
      </c>
      <c r="D50" t="s">
        <v>790</v>
      </c>
      <c r="E50" t="s">
        <v>13233</v>
      </c>
      <c r="F50" t="s">
        <v>13120</v>
      </c>
      <c r="G50" t="s">
        <v>13253</v>
      </c>
      <c r="H50" t="s">
        <v>13254</v>
      </c>
      <c r="I50" t="s">
        <v>13255</v>
      </c>
      <c r="J50" t="s">
        <v>13256</v>
      </c>
      <c r="K50" t="s">
        <v>13257</v>
      </c>
      <c r="L50" t="s">
        <v>13258</v>
      </c>
      <c r="M50" t="s">
        <v>13259</v>
      </c>
    </row>
    <row r="51" spans="2:20" x14ac:dyDescent="0.25">
      <c r="B51" t="s">
        <v>12967</v>
      </c>
      <c r="C51" t="s">
        <v>153</v>
      </c>
      <c r="D51" t="s">
        <v>790</v>
      </c>
      <c r="E51" t="s">
        <v>13233</v>
      </c>
      <c r="F51" t="s">
        <v>12985</v>
      </c>
      <c r="G51" t="s">
        <v>13260</v>
      </c>
      <c r="H51" t="s">
        <v>13261</v>
      </c>
      <c r="I51" t="s">
        <v>13262</v>
      </c>
      <c r="J51" t="s">
        <v>13263</v>
      </c>
      <c r="K51" t="s">
        <v>13264</v>
      </c>
      <c r="L51" t="s">
        <v>13265</v>
      </c>
      <c r="M51" t="s">
        <v>13266</v>
      </c>
    </row>
    <row r="52" spans="2:20" x14ac:dyDescent="0.25">
      <c r="B52" t="s">
        <v>12967</v>
      </c>
      <c r="C52" t="s">
        <v>153</v>
      </c>
      <c r="D52" t="s">
        <v>790</v>
      </c>
      <c r="E52" t="s">
        <v>13233</v>
      </c>
      <c r="F52" t="s">
        <v>12993</v>
      </c>
      <c r="G52" t="s">
        <v>13267</v>
      </c>
      <c r="H52" t="s">
        <v>13268</v>
      </c>
      <c r="I52" t="s">
        <v>13269</v>
      </c>
      <c r="J52" t="s">
        <v>13270</v>
      </c>
      <c r="K52" t="s">
        <v>13271</v>
      </c>
      <c r="L52" t="s">
        <v>13272</v>
      </c>
      <c r="M52" t="s">
        <v>13273</v>
      </c>
    </row>
    <row r="53" spans="2:20" x14ac:dyDescent="0.25">
      <c r="B53" t="s">
        <v>12967</v>
      </c>
      <c r="C53" t="s">
        <v>153</v>
      </c>
      <c r="D53" t="s">
        <v>790</v>
      </c>
      <c r="E53" t="s">
        <v>13233</v>
      </c>
      <c r="F53" t="s">
        <v>13000</v>
      </c>
      <c r="G53" t="s">
        <v>13274</v>
      </c>
      <c r="H53" t="s">
        <v>13275</v>
      </c>
      <c r="I53" t="s">
        <v>13276</v>
      </c>
      <c r="J53" t="s">
        <v>13277</v>
      </c>
      <c r="K53" t="s">
        <v>13278</v>
      </c>
      <c r="L53" t="s">
        <v>13279</v>
      </c>
      <c r="M53" t="s">
        <v>13280</v>
      </c>
    </row>
    <row r="54" spans="2:20" x14ac:dyDescent="0.25">
      <c r="B54" t="s">
        <v>12967</v>
      </c>
      <c r="C54" t="s">
        <v>153</v>
      </c>
      <c r="D54" t="s">
        <v>790</v>
      </c>
      <c r="E54" t="s">
        <v>13233</v>
      </c>
      <c r="F54" t="s">
        <v>13281</v>
      </c>
      <c r="G54" t="s">
        <v>13282</v>
      </c>
      <c r="H54" t="s">
        <v>13283</v>
      </c>
      <c r="I54" t="s">
        <v>13284</v>
      </c>
      <c r="J54" t="s">
        <v>13285</v>
      </c>
      <c r="K54" t="s">
        <v>13286</v>
      </c>
      <c r="L54" t="s">
        <v>13287</v>
      </c>
      <c r="M54" t="s">
        <v>13288</v>
      </c>
    </row>
    <row r="55" spans="2:20" x14ac:dyDescent="0.25">
      <c r="B55" t="s">
        <v>12967</v>
      </c>
      <c r="C55" t="s">
        <v>153</v>
      </c>
      <c r="D55" t="s">
        <v>790</v>
      </c>
      <c r="E55" t="s">
        <v>13233</v>
      </c>
      <c r="F55" t="s">
        <v>13016</v>
      </c>
      <c r="G55" t="s">
        <v>13289</v>
      </c>
      <c r="H55" t="s">
        <v>13290</v>
      </c>
      <c r="I55" t="s">
        <v>13291</v>
      </c>
      <c r="J55" t="s">
        <v>13292</v>
      </c>
      <c r="K55" t="s">
        <v>13293</v>
      </c>
      <c r="L55" t="s">
        <v>13294</v>
      </c>
      <c r="M55" t="s">
        <v>13295</v>
      </c>
    </row>
    <row r="56" spans="2:20" x14ac:dyDescent="0.25">
      <c r="B56" t="s">
        <v>12967</v>
      </c>
      <c r="C56" t="s">
        <v>153</v>
      </c>
      <c r="D56" t="s">
        <v>833</v>
      </c>
      <c r="E56" t="s">
        <v>13296</v>
      </c>
      <c r="F56" t="s">
        <v>13297</v>
      </c>
      <c r="N56" t="s">
        <v>13298</v>
      </c>
      <c r="O56" t="s">
        <v>13299</v>
      </c>
      <c r="P56" t="s">
        <v>13300</v>
      </c>
      <c r="Q56" t="s">
        <v>13301</v>
      </c>
      <c r="R56" t="s">
        <v>13302</v>
      </c>
      <c r="S56" t="s">
        <v>13303</v>
      </c>
    </row>
    <row r="57" spans="2:20" x14ac:dyDescent="0.25">
      <c r="B57" t="s">
        <v>12967</v>
      </c>
      <c r="C57" t="s">
        <v>153</v>
      </c>
      <c r="D57" t="s">
        <v>833</v>
      </c>
      <c r="E57" t="s">
        <v>13296</v>
      </c>
      <c r="F57" t="s">
        <v>13098</v>
      </c>
      <c r="N57" t="s">
        <v>13304</v>
      </c>
      <c r="O57" t="s">
        <v>13305</v>
      </c>
      <c r="P57" t="s">
        <v>13306</v>
      </c>
      <c r="Q57" t="s">
        <v>13307</v>
      </c>
    </row>
    <row r="58" spans="2:20" x14ac:dyDescent="0.25">
      <c r="B58" t="s">
        <v>12967</v>
      </c>
      <c r="C58" t="s">
        <v>153</v>
      </c>
      <c r="D58" t="s">
        <v>833</v>
      </c>
      <c r="E58" t="s">
        <v>13296</v>
      </c>
      <c r="F58" t="s">
        <v>13308</v>
      </c>
      <c r="N58" t="s">
        <v>13309</v>
      </c>
      <c r="O58" t="s">
        <v>13310</v>
      </c>
      <c r="P58" t="s">
        <v>13311</v>
      </c>
      <c r="Q58" t="s">
        <v>13312</v>
      </c>
    </row>
    <row r="59" spans="2:20" x14ac:dyDescent="0.25">
      <c r="B59" t="s">
        <v>12967</v>
      </c>
      <c r="C59" t="s">
        <v>153</v>
      </c>
      <c r="D59" t="s">
        <v>833</v>
      </c>
      <c r="E59" t="s">
        <v>13296</v>
      </c>
      <c r="F59" t="s">
        <v>12977</v>
      </c>
      <c r="N59" t="s">
        <v>13313</v>
      </c>
      <c r="O59" t="s">
        <v>13314</v>
      </c>
      <c r="P59" t="s">
        <v>13315</v>
      </c>
      <c r="Q59" t="s">
        <v>13277</v>
      </c>
      <c r="R59" t="s">
        <v>13316</v>
      </c>
    </row>
    <row r="60" spans="2:20" x14ac:dyDescent="0.25">
      <c r="B60" t="s">
        <v>12967</v>
      </c>
      <c r="C60" t="s">
        <v>153</v>
      </c>
      <c r="D60" t="s">
        <v>833</v>
      </c>
      <c r="E60" t="s">
        <v>13296</v>
      </c>
      <c r="F60" t="s">
        <v>13039</v>
      </c>
      <c r="N60" t="s">
        <v>13317</v>
      </c>
      <c r="O60" t="s">
        <v>13318</v>
      </c>
      <c r="P60" t="s">
        <v>13319</v>
      </c>
      <c r="Q60" t="s">
        <v>13320</v>
      </c>
      <c r="R60" t="s">
        <v>13321</v>
      </c>
      <c r="S60" t="s">
        <v>13322</v>
      </c>
    </row>
    <row r="61" spans="2:20" x14ac:dyDescent="0.25">
      <c r="B61" t="s">
        <v>12967</v>
      </c>
      <c r="C61" t="s">
        <v>153</v>
      </c>
      <c r="D61" t="s">
        <v>833</v>
      </c>
      <c r="E61" t="s">
        <v>13296</v>
      </c>
      <c r="F61" t="s">
        <v>13120</v>
      </c>
      <c r="N61" t="s">
        <v>13323</v>
      </c>
      <c r="O61" t="s">
        <v>13324</v>
      </c>
      <c r="P61" t="s">
        <v>13325</v>
      </c>
      <c r="Q61" t="s">
        <v>13326</v>
      </c>
    </row>
    <row r="62" spans="2:20" x14ac:dyDescent="0.25">
      <c r="B62" t="s">
        <v>12967</v>
      </c>
      <c r="C62" t="s">
        <v>153</v>
      </c>
      <c r="D62" t="s">
        <v>833</v>
      </c>
      <c r="E62" t="s">
        <v>13296</v>
      </c>
      <c r="F62" t="s">
        <v>12985</v>
      </c>
      <c r="N62" t="s">
        <v>13327</v>
      </c>
      <c r="O62" t="s">
        <v>13328</v>
      </c>
      <c r="P62" t="s">
        <v>13329</v>
      </c>
      <c r="Q62" t="s">
        <v>13330</v>
      </c>
      <c r="R62" t="s">
        <v>13331</v>
      </c>
      <c r="S62" t="s">
        <v>13332</v>
      </c>
      <c r="T62" t="s">
        <v>13333</v>
      </c>
    </row>
    <row r="63" spans="2:20" x14ac:dyDescent="0.25">
      <c r="B63" t="s">
        <v>12967</v>
      </c>
      <c r="C63" t="s">
        <v>153</v>
      </c>
      <c r="D63" t="s">
        <v>833</v>
      </c>
      <c r="E63" t="s">
        <v>13296</v>
      </c>
      <c r="F63" t="s">
        <v>12993</v>
      </c>
      <c r="N63" t="s">
        <v>13334</v>
      </c>
      <c r="O63" t="s">
        <v>13335</v>
      </c>
      <c r="P63" t="s">
        <v>10208</v>
      </c>
      <c r="Q63" t="s">
        <v>13336</v>
      </c>
      <c r="R63" t="s">
        <v>13337</v>
      </c>
      <c r="S63" t="s">
        <v>13338</v>
      </c>
    </row>
    <row r="64" spans="2:20" x14ac:dyDescent="0.25">
      <c r="B64" t="s">
        <v>12967</v>
      </c>
      <c r="C64" t="s">
        <v>153</v>
      </c>
      <c r="D64" t="s">
        <v>833</v>
      </c>
      <c r="E64" t="s">
        <v>13296</v>
      </c>
      <c r="F64" t="s">
        <v>13000</v>
      </c>
      <c r="N64" t="s">
        <v>13339</v>
      </c>
      <c r="O64" t="s">
        <v>13340</v>
      </c>
      <c r="P64" t="s">
        <v>13341</v>
      </c>
    </row>
    <row r="65" spans="2:21" x14ac:dyDescent="0.25">
      <c r="B65" t="s">
        <v>12967</v>
      </c>
      <c r="C65" t="s">
        <v>153</v>
      </c>
      <c r="D65" t="s">
        <v>833</v>
      </c>
      <c r="E65" t="s">
        <v>13296</v>
      </c>
      <c r="F65" t="s">
        <v>13008</v>
      </c>
      <c r="N65" t="s">
        <v>13342</v>
      </c>
      <c r="O65" t="s">
        <v>13343</v>
      </c>
      <c r="P65" t="s">
        <v>13344</v>
      </c>
      <c r="Q65" t="s">
        <v>13345</v>
      </c>
      <c r="R65" t="s">
        <v>13346</v>
      </c>
      <c r="S65" t="s">
        <v>13347</v>
      </c>
    </row>
    <row r="66" spans="2:21" x14ac:dyDescent="0.25">
      <c r="B66" t="s">
        <v>12967</v>
      </c>
      <c r="C66" t="s">
        <v>153</v>
      </c>
      <c r="D66" t="s">
        <v>833</v>
      </c>
      <c r="E66" t="s">
        <v>13296</v>
      </c>
      <c r="F66" t="s">
        <v>13016</v>
      </c>
      <c r="N66" t="s">
        <v>13348</v>
      </c>
      <c r="O66" t="s">
        <v>13349</v>
      </c>
      <c r="P66" t="s">
        <v>13350</v>
      </c>
      <c r="Q66" t="s">
        <v>13351</v>
      </c>
      <c r="R66" t="s">
        <v>13352</v>
      </c>
    </row>
    <row r="67" spans="2:21" x14ac:dyDescent="0.25">
      <c r="B67" t="s">
        <v>12967</v>
      </c>
      <c r="C67" t="s">
        <v>153</v>
      </c>
      <c r="D67" t="s">
        <v>833</v>
      </c>
      <c r="E67" t="s">
        <v>13353</v>
      </c>
      <c r="F67" t="s">
        <v>13354</v>
      </c>
      <c r="N67" t="s">
        <v>13355</v>
      </c>
      <c r="O67" t="s">
        <v>13356</v>
      </c>
      <c r="P67" t="s">
        <v>13357</v>
      </c>
      <c r="Q67" t="s">
        <v>13358</v>
      </c>
      <c r="R67" t="s">
        <v>13359</v>
      </c>
      <c r="S67" t="s">
        <v>13360</v>
      </c>
      <c r="T67" t="s">
        <v>13361</v>
      </c>
      <c r="U67" t="s">
        <v>13362</v>
      </c>
    </row>
    <row r="68" spans="2:21" x14ac:dyDescent="0.25">
      <c r="B68" t="s">
        <v>12967</v>
      </c>
      <c r="C68" t="s">
        <v>153</v>
      </c>
      <c r="D68" t="s">
        <v>833</v>
      </c>
      <c r="E68" t="s">
        <v>13353</v>
      </c>
      <c r="F68" t="s">
        <v>13363</v>
      </c>
      <c r="N68" t="s">
        <v>13364</v>
      </c>
      <c r="O68" t="s">
        <v>13365</v>
      </c>
      <c r="P68" t="s">
        <v>13366</v>
      </c>
      <c r="Q68" t="s">
        <v>13367</v>
      </c>
      <c r="R68" t="s">
        <v>13368</v>
      </c>
      <c r="S68" t="s">
        <v>13369</v>
      </c>
      <c r="T68" t="s">
        <v>13370</v>
      </c>
      <c r="U68" t="s">
        <v>13125</v>
      </c>
    </row>
    <row r="69" spans="2:21" x14ac:dyDescent="0.25">
      <c r="B69" t="s">
        <v>12967</v>
      </c>
      <c r="C69" t="s">
        <v>153</v>
      </c>
      <c r="D69" t="s">
        <v>833</v>
      </c>
      <c r="E69" t="s">
        <v>13353</v>
      </c>
      <c r="F69" t="s">
        <v>13371</v>
      </c>
      <c r="N69" t="s">
        <v>2071</v>
      </c>
      <c r="O69" t="s">
        <v>13372</v>
      </c>
      <c r="P69" t="s">
        <v>13373</v>
      </c>
      <c r="Q69" t="s">
        <v>13105</v>
      </c>
      <c r="R69" t="s">
        <v>13374</v>
      </c>
      <c r="S69" t="s">
        <v>13375</v>
      </c>
      <c r="T69" t="s">
        <v>13376</v>
      </c>
      <c r="U69" t="s">
        <v>13377</v>
      </c>
    </row>
    <row r="70" spans="2:21" x14ac:dyDescent="0.25">
      <c r="B70" t="s">
        <v>12967</v>
      </c>
      <c r="C70" t="s">
        <v>153</v>
      </c>
      <c r="D70" t="s">
        <v>833</v>
      </c>
      <c r="E70" t="s">
        <v>13353</v>
      </c>
      <c r="F70" t="s">
        <v>13083</v>
      </c>
      <c r="N70" t="s">
        <v>13378</v>
      </c>
      <c r="O70" t="s">
        <v>13379</v>
      </c>
      <c r="P70" t="s">
        <v>13380</v>
      </c>
      <c r="Q70" t="s">
        <v>13381</v>
      </c>
      <c r="R70" t="s">
        <v>13303</v>
      </c>
      <c r="S70" t="s">
        <v>13382</v>
      </c>
      <c r="T70" t="s">
        <v>13383</v>
      </c>
      <c r="U70" t="s">
        <v>13277</v>
      </c>
    </row>
    <row r="71" spans="2:21" x14ac:dyDescent="0.25">
      <c r="B71" t="s">
        <v>12967</v>
      </c>
      <c r="C71" t="s">
        <v>153</v>
      </c>
      <c r="D71" t="s">
        <v>833</v>
      </c>
      <c r="E71" t="s">
        <v>13353</v>
      </c>
      <c r="F71" t="s">
        <v>12969</v>
      </c>
      <c r="N71" t="s">
        <v>13384</v>
      </c>
      <c r="O71" t="s">
        <v>13385</v>
      </c>
      <c r="P71" t="s">
        <v>13386</v>
      </c>
      <c r="Q71" t="s">
        <v>13387</v>
      </c>
      <c r="R71" t="s">
        <v>13388</v>
      </c>
      <c r="S71" t="s">
        <v>13172</v>
      </c>
      <c r="T71" t="s">
        <v>13389</v>
      </c>
      <c r="U71" t="s">
        <v>13390</v>
      </c>
    </row>
    <row r="72" spans="2:21" x14ac:dyDescent="0.25">
      <c r="B72" t="s">
        <v>12967</v>
      </c>
      <c r="C72" t="s">
        <v>153</v>
      </c>
      <c r="D72" t="s">
        <v>833</v>
      </c>
      <c r="E72" t="s">
        <v>13353</v>
      </c>
      <c r="F72" t="s">
        <v>13297</v>
      </c>
      <c r="N72" t="s">
        <v>13391</v>
      </c>
      <c r="O72" t="s">
        <v>13392</v>
      </c>
      <c r="P72" t="s">
        <v>13393</v>
      </c>
      <c r="Q72" t="s">
        <v>13394</v>
      </c>
      <c r="R72" t="s">
        <v>13395</v>
      </c>
      <c r="S72" t="s">
        <v>13396</v>
      </c>
      <c r="T72" t="s">
        <v>13397</v>
      </c>
      <c r="U72" t="s">
        <v>13398</v>
      </c>
    </row>
    <row r="73" spans="2:21" x14ac:dyDescent="0.25">
      <c r="B73" t="s">
        <v>12967</v>
      </c>
      <c r="C73" t="s">
        <v>153</v>
      </c>
      <c r="D73" t="s">
        <v>833</v>
      </c>
      <c r="E73" t="s">
        <v>13353</v>
      </c>
      <c r="F73" t="s">
        <v>13098</v>
      </c>
      <c r="N73" t="s">
        <v>13399</v>
      </c>
      <c r="O73" t="s">
        <v>13400</v>
      </c>
      <c r="P73" t="s">
        <v>13401</v>
      </c>
      <c r="Q73" t="s">
        <v>13402</v>
      </c>
      <c r="R73" t="s">
        <v>13219</v>
      </c>
      <c r="S73" t="s">
        <v>13403</v>
      </c>
      <c r="T73" t="s">
        <v>13404</v>
      </c>
      <c r="U73" t="s">
        <v>13405</v>
      </c>
    </row>
    <row r="74" spans="2:21" x14ac:dyDescent="0.25">
      <c r="B74" t="s">
        <v>12967</v>
      </c>
      <c r="C74" t="s">
        <v>153</v>
      </c>
      <c r="D74" t="s">
        <v>833</v>
      </c>
      <c r="E74" t="s">
        <v>13353</v>
      </c>
      <c r="F74" t="s">
        <v>13308</v>
      </c>
      <c r="N74" t="s">
        <v>13406</v>
      </c>
      <c r="O74" t="s">
        <v>13407</v>
      </c>
      <c r="P74" t="s">
        <v>13408</v>
      </c>
      <c r="Q74" t="s">
        <v>13409</v>
      </c>
      <c r="R74" t="s">
        <v>13337</v>
      </c>
      <c r="S74" t="s">
        <v>13410</v>
      </c>
      <c r="T74" t="s">
        <v>13411</v>
      </c>
      <c r="U74" t="s">
        <v>13412</v>
      </c>
    </row>
    <row r="75" spans="2:21" x14ac:dyDescent="0.25">
      <c r="B75" t="s">
        <v>12967</v>
      </c>
      <c r="C75" t="s">
        <v>153</v>
      </c>
      <c r="D75" t="s">
        <v>833</v>
      </c>
      <c r="E75" t="s">
        <v>13353</v>
      </c>
      <c r="F75" t="s">
        <v>12977</v>
      </c>
      <c r="N75" t="s">
        <v>13413</v>
      </c>
      <c r="O75" t="s">
        <v>13414</v>
      </c>
      <c r="P75" t="s">
        <v>13415</v>
      </c>
      <c r="Q75" t="s">
        <v>13393</v>
      </c>
      <c r="R75" t="s">
        <v>13416</v>
      </c>
      <c r="S75" t="s">
        <v>13417</v>
      </c>
      <c r="T75" t="s">
        <v>13418</v>
      </c>
      <c r="U75" t="s">
        <v>13383</v>
      </c>
    </row>
    <row r="76" spans="2:21" x14ac:dyDescent="0.25">
      <c r="B76" t="s">
        <v>12967</v>
      </c>
      <c r="C76" t="s">
        <v>153</v>
      </c>
      <c r="D76" t="s">
        <v>833</v>
      </c>
      <c r="E76" t="s">
        <v>13353</v>
      </c>
      <c r="F76" t="s">
        <v>13039</v>
      </c>
      <c r="N76" t="s">
        <v>13419</v>
      </c>
      <c r="O76" t="s">
        <v>13420</v>
      </c>
      <c r="P76" t="s">
        <v>13304</v>
      </c>
      <c r="Q76" t="s">
        <v>13344</v>
      </c>
      <c r="R76" t="s">
        <v>13421</v>
      </c>
      <c r="S76" t="s">
        <v>13422</v>
      </c>
      <c r="T76" t="s">
        <v>13423</v>
      </c>
      <c r="U76" t="s">
        <v>13424</v>
      </c>
    </row>
    <row r="77" spans="2:21" x14ac:dyDescent="0.25">
      <c r="B77" t="s">
        <v>12967</v>
      </c>
      <c r="C77" t="s">
        <v>153</v>
      </c>
      <c r="D77" t="s">
        <v>833</v>
      </c>
      <c r="E77" t="s">
        <v>13353</v>
      </c>
      <c r="F77" t="s">
        <v>13425</v>
      </c>
      <c r="N77" t="s">
        <v>13387</v>
      </c>
      <c r="O77" t="s">
        <v>13426</v>
      </c>
      <c r="P77" t="s">
        <v>13427</v>
      </c>
      <c r="Q77" t="s">
        <v>13428</v>
      </c>
      <c r="R77" t="s">
        <v>13429</v>
      </c>
      <c r="S77" t="s">
        <v>13430</v>
      </c>
      <c r="T77" t="s">
        <v>13431</v>
      </c>
      <c r="U77" t="s">
        <v>13432</v>
      </c>
    </row>
    <row r="78" spans="2:21" x14ac:dyDescent="0.25">
      <c r="B78" t="s">
        <v>12967</v>
      </c>
      <c r="C78" t="s">
        <v>153</v>
      </c>
      <c r="D78" t="s">
        <v>833</v>
      </c>
      <c r="E78" t="s">
        <v>13353</v>
      </c>
      <c r="F78" t="s">
        <v>13120</v>
      </c>
      <c r="N78" t="s">
        <v>13433</v>
      </c>
      <c r="O78" t="s">
        <v>13434</v>
      </c>
      <c r="P78" t="s">
        <v>13211</v>
      </c>
      <c r="Q78" t="s">
        <v>13435</v>
      </c>
      <c r="R78" t="s">
        <v>13436</v>
      </c>
      <c r="S78" t="s">
        <v>13437</v>
      </c>
      <c r="T78" t="s">
        <v>13438</v>
      </c>
      <c r="U78" t="s">
        <v>13439</v>
      </c>
    </row>
    <row r="79" spans="2:21" x14ac:dyDescent="0.25">
      <c r="B79" t="s">
        <v>12967</v>
      </c>
      <c r="C79" t="s">
        <v>153</v>
      </c>
      <c r="D79" t="s">
        <v>833</v>
      </c>
      <c r="E79" t="s">
        <v>13353</v>
      </c>
      <c r="F79" t="s">
        <v>12985</v>
      </c>
      <c r="N79" t="s">
        <v>13440</v>
      </c>
      <c r="O79" t="s">
        <v>13441</v>
      </c>
      <c r="P79" t="s">
        <v>13238</v>
      </c>
      <c r="Q79" t="s">
        <v>13442</v>
      </c>
      <c r="R79" t="s">
        <v>13443</v>
      </c>
      <c r="S79" t="s">
        <v>13444</v>
      </c>
      <c r="T79" t="s">
        <v>13445</v>
      </c>
      <c r="U79" t="s">
        <v>13446</v>
      </c>
    </row>
    <row r="80" spans="2:21" x14ac:dyDescent="0.25">
      <c r="B80" t="s">
        <v>12967</v>
      </c>
      <c r="C80" t="s">
        <v>153</v>
      </c>
      <c r="D80" t="s">
        <v>833</v>
      </c>
      <c r="E80" t="s">
        <v>13353</v>
      </c>
      <c r="F80" t="s">
        <v>13000</v>
      </c>
      <c r="N80" t="s">
        <v>13114</v>
      </c>
      <c r="O80" t="s">
        <v>13447</v>
      </c>
      <c r="P80" t="s">
        <v>13448</v>
      </c>
      <c r="Q80" t="s">
        <v>13396</v>
      </c>
      <c r="R80" t="s">
        <v>13172</v>
      </c>
      <c r="S80" t="s">
        <v>13449</v>
      </c>
      <c r="T80" t="s">
        <v>13450</v>
      </c>
      <c r="U80" t="s">
        <v>13451</v>
      </c>
    </row>
    <row r="81" spans="2:21" x14ac:dyDescent="0.25">
      <c r="B81" t="s">
        <v>12967</v>
      </c>
      <c r="C81" t="s">
        <v>153</v>
      </c>
      <c r="D81" t="s">
        <v>833</v>
      </c>
      <c r="E81" t="s">
        <v>13353</v>
      </c>
      <c r="F81" t="s">
        <v>13008</v>
      </c>
      <c r="N81" t="s">
        <v>13452</v>
      </c>
      <c r="O81" t="s">
        <v>13453</v>
      </c>
      <c r="P81" t="s">
        <v>13438</v>
      </c>
      <c r="Q81" t="s">
        <v>13454</v>
      </c>
      <c r="R81" t="s">
        <v>13455</v>
      </c>
      <c r="S81" t="s">
        <v>13456</v>
      </c>
      <c r="T81" t="s">
        <v>13457</v>
      </c>
      <c r="U81" t="s">
        <v>13211</v>
      </c>
    </row>
    <row r="82" spans="2:21" x14ac:dyDescent="0.25">
      <c r="B82" t="s">
        <v>12967</v>
      </c>
      <c r="C82" t="s">
        <v>153</v>
      </c>
      <c r="D82" t="s">
        <v>833</v>
      </c>
      <c r="E82" t="s">
        <v>13353</v>
      </c>
      <c r="F82" t="s">
        <v>13458</v>
      </c>
      <c r="N82" t="s">
        <v>13459</v>
      </c>
      <c r="O82" t="s">
        <v>13460</v>
      </c>
      <c r="P82" t="s">
        <v>13461</v>
      </c>
      <c r="Q82" t="s">
        <v>13462</v>
      </c>
      <c r="R82" t="s">
        <v>13207</v>
      </c>
      <c r="S82" t="s">
        <v>13463</v>
      </c>
      <c r="T82" t="s">
        <v>13464</v>
      </c>
      <c r="U82" t="s">
        <v>13403</v>
      </c>
    </row>
    <row r="83" spans="2:21" x14ac:dyDescent="0.25">
      <c r="B83" t="s">
        <v>12967</v>
      </c>
      <c r="C83" t="s">
        <v>153</v>
      </c>
      <c r="D83" t="s">
        <v>833</v>
      </c>
      <c r="E83" t="s">
        <v>13353</v>
      </c>
      <c r="F83" t="s">
        <v>13281</v>
      </c>
      <c r="N83" t="s">
        <v>13465</v>
      </c>
      <c r="O83" t="s">
        <v>13466</v>
      </c>
      <c r="P83" t="s">
        <v>13467</v>
      </c>
      <c r="Q83" t="s">
        <v>13262</v>
      </c>
      <c r="R83" t="s">
        <v>13468</v>
      </c>
      <c r="S83" t="s">
        <v>13256</v>
      </c>
      <c r="T83" t="s">
        <v>13389</v>
      </c>
      <c r="U83" t="s">
        <v>13469</v>
      </c>
    </row>
    <row r="84" spans="2:21" x14ac:dyDescent="0.25">
      <c r="B84" t="s">
        <v>12967</v>
      </c>
      <c r="C84" t="s">
        <v>153</v>
      </c>
      <c r="D84" t="s">
        <v>833</v>
      </c>
      <c r="E84" t="s">
        <v>13353</v>
      </c>
      <c r="F84" t="s">
        <v>13016</v>
      </c>
      <c r="N84" t="s">
        <v>13470</v>
      </c>
      <c r="O84" t="s">
        <v>13471</v>
      </c>
      <c r="P84" t="s">
        <v>13472</v>
      </c>
      <c r="Q84" t="s">
        <v>13473</v>
      </c>
      <c r="R84" t="s">
        <v>13474</v>
      </c>
      <c r="S84" t="s">
        <v>13475</v>
      </c>
      <c r="T84" t="s">
        <v>13405</v>
      </c>
      <c r="U84" t="s">
        <v>13476</v>
      </c>
    </row>
    <row r="85" spans="2:21" x14ac:dyDescent="0.25">
      <c r="B85" t="s">
        <v>12967</v>
      </c>
      <c r="C85" t="s">
        <v>153</v>
      </c>
      <c r="D85" t="s">
        <v>833</v>
      </c>
      <c r="E85" t="s">
        <v>13477</v>
      </c>
      <c r="F85" t="s">
        <v>13363</v>
      </c>
      <c r="N85" t="s">
        <v>13478</v>
      </c>
      <c r="O85" t="s">
        <v>13479</v>
      </c>
      <c r="P85" t="s">
        <v>13480</v>
      </c>
      <c r="Q85" t="s">
        <v>13481</v>
      </c>
      <c r="R85" t="s">
        <v>13257</v>
      </c>
      <c r="S85" t="s">
        <v>13482</v>
      </c>
      <c r="T85" t="s">
        <v>13483</v>
      </c>
      <c r="U85" t="s">
        <v>13484</v>
      </c>
    </row>
    <row r="86" spans="2:21" x14ac:dyDescent="0.25">
      <c r="B86" t="s">
        <v>12967</v>
      </c>
      <c r="C86" t="s">
        <v>153</v>
      </c>
      <c r="D86" t="s">
        <v>833</v>
      </c>
      <c r="E86" t="s">
        <v>13477</v>
      </c>
      <c r="F86" t="s">
        <v>13371</v>
      </c>
      <c r="N86" t="s">
        <v>13485</v>
      </c>
      <c r="O86" t="s">
        <v>13486</v>
      </c>
      <c r="P86" t="s">
        <v>13487</v>
      </c>
      <c r="Q86" t="s">
        <v>13488</v>
      </c>
      <c r="R86" t="s">
        <v>13489</v>
      </c>
      <c r="S86" t="s">
        <v>13490</v>
      </c>
      <c r="T86" t="s">
        <v>13491</v>
      </c>
      <c r="U86" t="s">
        <v>13492</v>
      </c>
    </row>
    <row r="87" spans="2:21" x14ac:dyDescent="0.25">
      <c r="B87" t="s">
        <v>12967</v>
      </c>
      <c r="C87" t="s">
        <v>153</v>
      </c>
      <c r="D87" t="s">
        <v>833</v>
      </c>
      <c r="E87" t="s">
        <v>13477</v>
      </c>
      <c r="F87" t="s">
        <v>13083</v>
      </c>
      <c r="N87" t="s">
        <v>13493</v>
      </c>
      <c r="O87" t="s">
        <v>13494</v>
      </c>
      <c r="P87" t="s">
        <v>13495</v>
      </c>
      <c r="Q87" t="s">
        <v>13496</v>
      </c>
      <c r="R87" t="s">
        <v>13301</v>
      </c>
      <c r="S87" t="s">
        <v>13497</v>
      </c>
      <c r="T87" t="s">
        <v>13498</v>
      </c>
      <c r="U87" t="s">
        <v>13249</v>
      </c>
    </row>
    <row r="88" spans="2:21" x14ac:dyDescent="0.25">
      <c r="B88" t="s">
        <v>12967</v>
      </c>
      <c r="C88" t="s">
        <v>153</v>
      </c>
      <c r="D88" t="s">
        <v>833</v>
      </c>
      <c r="E88" t="s">
        <v>13477</v>
      </c>
      <c r="F88" t="s">
        <v>12969</v>
      </c>
      <c r="N88" t="s">
        <v>13499</v>
      </c>
      <c r="O88" t="s">
        <v>13500</v>
      </c>
      <c r="P88" t="s">
        <v>13501</v>
      </c>
      <c r="Q88" t="s">
        <v>13502</v>
      </c>
      <c r="R88" t="s">
        <v>13396</v>
      </c>
      <c r="S88" t="s">
        <v>13503</v>
      </c>
      <c r="T88" t="s">
        <v>13504</v>
      </c>
      <c r="U88" t="s">
        <v>13505</v>
      </c>
    </row>
    <row r="89" spans="2:21" x14ac:dyDescent="0.25">
      <c r="B89" t="s">
        <v>12967</v>
      </c>
      <c r="C89" t="s">
        <v>153</v>
      </c>
      <c r="D89" t="s">
        <v>833</v>
      </c>
      <c r="E89" t="s">
        <v>13477</v>
      </c>
      <c r="F89" t="s">
        <v>13297</v>
      </c>
      <c r="N89" t="s">
        <v>13506</v>
      </c>
      <c r="O89" t="s">
        <v>13507</v>
      </c>
      <c r="P89" t="s">
        <v>13508</v>
      </c>
      <c r="Q89" t="s">
        <v>13509</v>
      </c>
      <c r="R89" t="s">
        <v>13510</v>
      </c>
      <c r="S89" t="s">
        <v>13511</v>
      </c>
      <c r="T89" t="s">
        <v>13512</v>
      </c>
      <c r="U89" t="s">
        <v>13513</v>
      </c>
    </row>
    <row r="90" spans="2:21" x14ac:dyDescent="0.25">
      <c r="B90" t="s">
        <v>12967</v>
      </c>
      <c r="C90" t="s">
        <v>153</v>
      </c>
      <c r="D90" t="s">
        <v>833</v>
      </c>
      <c r="E90" t="s">
        <v>13477</v>
      </c>
      <c r="F90" t="s">
        <v>13098</v>
      </c>
      <c r="N90" t="s">
        <v>13514</v>
      </c>
      <c r="O90" t="s">
        <v>13515</v>
      </c>
      <c r="P90" t="s">
        <v>13516</v>
      </c>
      <c r="Q90" t="s">
        <v>13517</v>
      </c>
      <c r="R90" t="s">
        <v>13518</v>
      </c>
      <c r="S90" t="s">
        <v>13259</v>
      </c>
      <c r="T90" t="s">
        <v>13519</v>
      </c>
      <c r="U90" t="s">
        <v>13520</v>
      </c>
    </row>
    <row r="91" spans="2:21" x14ac:dyDescent="0.25">
      <c r="B91" t="s">
        <v>12967</v>
      </c>
      <c r="C91" t="s">
        <v>153</v>
      </c>
      <c r="D91" t="s">
        <v>833</v>
      </c>
      <c r="E91" t="s">
        <v>13477</v>
      </c>
      <c r="F91" t="s">
        <v>13308</v>
      </c>
      <c r="N91" t="s">
        <v>13521</v>
      </c>
      <c r="O91" t="s">
        <v>13522</v>
      </c>
      <c r="P91" t="s">
        <v>13523</v>
      </c>
      <c r="Q91" t="s">
        <v>13524</v>
      </c>
      <c r="R91" t="s">
        <v>13525</v>
      </c>
      <c r="S91" t="s">
        <v>13320</v>
      </c>
      <c r="T91" t="s">
        <v>13526</v>
      </c>
      <c r="U91" t="s">
        <v>13526</v>
      </c>
    </row>
    <row r="92" spans="2:21" x14ac:dyDescent="0.25">
      <c r="B92" t="s">
        <v>12967</v>
      </c>
      <c r="C92" t="s">
        <v>153</v>
      </c>
      <c r="D92" t="s">
        <v>833</v>
      </c>
      <c r="E92" t="s">
        <v>13477</v>
      </c>
      <c r="F92" t="s">
        <v>12977</v>
      </c>
      <c r="N92" t="s">
        <v>13527</v>
      </c>
      <c r="O92" t="s">
        <v>13528</v>
      </c>
      <c r="P92" t="s">
        <v>13529</v>
      </c>
      <c r="Q92" t="s">
        <v>13530</v>
      </c>
      <c r="R92" t="s">
        <v>13531</v>
      </c>
      <c r="S92" t="s">
        <v>13532</v>
      </c>
      <c r="T92" t="s">
        <v>10453</v>
      </c>
      <c r="U92" t="s">
        <v>13533</v>
      </c>
    </row>
    <row r="93" spans="2:21" x14ac:dyDescent="0.25">
      <c r="B93" t="s">
        <v>12967</v>
      </c>
      <c r="C93" t="s">
        <v>153</v>
      </c>
      <c r="D93" t="s">
        <v>833</v>
      </c>
      <c r="E93" t="s">
        <v>13477</v>
      </c>
      <c r="F93" t="s">
        <v>13113</v>
      </c>
      <c r="N93" t="s">
        <v>13534</v>
      </c>
      <c r="O93" t="s">
        <v>13535</v>
      </c>
      <c r="P93" t="s">
        <v>13536</v>
      </c>
      <c r="Q93" t="s">
        <v>13537</v>
      </c>
      <c r="R93" t="s">
        <v>13538</v>
      </c>
      <c r="S93" t="s">
        <v>2125</v>
      </c>
      <c r="T93" t="s">
        <v>13495</v>
      </c>
      <c r="U93" t="s">
        <v>13539</v>
      </c>
    </row>
    <row r="94" spans="2:21" x14ac:dyDescent="0.25">
      <c r="B94" t="s">
        <v>12967</v>
      </c>
      <c r="C94" t="s">
        <v>153</v>
      </c>
      <c r="D94" t="s">
        <v>833</v>
      </c>
      <c r="E94" t="s">
        <v>13477</v>
      </c>
      <c r="F94" t="s">
        <v>13039</v>
      </c>
      <c r="N94" t="s">
        <v>13540</v>
      </c>
      <c r="O94" t="s">
        <v>13541</v>
      </c>
      <c r="P94" t="s">
        <v>13542</v>
      </c>
      <c r="Q94" t="s">
        <v>13543</v>
      </c>
      <c r="R94" t="s">
        <v>13544</v>
      </c>
      <c r="S94" t="s">
        <v>13545</v>
      </c>
      <c r="T94" t="s">
        <v>13546</v>
      </c>
      <c r="U94" t="s">
        <v>13547</v>
      </c>
    </row>
    <row r="95" spans="2:21" x14ac:dyDescent="0.25">
      <c r="B95" t="s">
        <v>12967</v>
      </c>
      <c r="C95" t="s">
        <v>153</v>
      </c>
      <c r="D95" t="s">
        <v>833</v>
      </c>
      <c r="E95" t="s">
        <v>13477</v>
      </c>
      <c r="F95" t="s">
        <v>13425</v>
      </c>
      <c r="N95" t="s">
        <v>13548</v>
      </c>
      <c r="O95" t="s">
        <v>13549</v>
      </c>
      <c r="P95" t="s">
        <v>13550</v>
      </c>
      <c r="Q95" t="s">
        <v>13551</v>
      </c>
      <c r="R95" t="s">
        <v>13552</v>
      </c>
      <c r="S95" t="s">
        <v>13553</v>
      </c>
      <c r="T95" t="s">
        <v>13554</v>
      </c>
      <c r="U95" t="s">
        <v>13555</v>
      </c>
    </row>
    <row r="96" spans="2:21" x14ac:dyDescent="0.25">
      <c r="B96" t="s">
        <v>12967</v>
      </c>
      <c r="C96" t="s">
        <v>153</v>
      </c>
      <c r="D96" t="s">
        <v>833</v>
      </c>
      <c r="E96" t="s">
        <v>13477</v>
      </c>
      <c r="F96" t="s">
        <v>13120</v>
      </c>
      <c r="N96" t="s">
        <v>13556</v>
      </c>
      <c r="O96" t="s">
        <v>13557</v>
      </c>
      <c r="P96" t="s">
        <v>13558</v>
      </c>
      <c r="Q96" t="s">
        <v>13559</v>
      </c>
      <c r="R96" t="s">
        <v>13560</v>
      </c>
      <c r="S96" t="s">
        <v>13561</v>
      </c>
      <c r="T96" t="s">
        <v>13562</v>
      </c>
      <c r="U96" t="s">
        <v>13563</v>
      </c>
    </row>
    <row r="97" spans="2:21" x14ac:dyDescent="0.25">
      <c r="B97" t="s">
        <v>12967</v>
      </c>
      <c r="C97" t="s">
        <v>153</v>
      </c>
      <c r="D97" t="s">
        <v>833</v>
      </c>
      <c r="E97" t="s">
        <v>13477</v>
      </c>
      <c r="F97" t="s">
        <v>12985</v>
      </c>
      <c r="N97" t="s">
        <v>13564</v>
      </c>
      <c r="O97" t="s">
        <v>13565</v>
      </c>
      <c r="P97" t="s">
        <v>13566</v>
      </c>
      <c r="Q97" t="s">
        <v>13567</v>
      </c>
      <c r="R97" t="s">
        <v>13412</v>
      </c>
      <c r="S97" t="s">
        <v>13568</v>
      </c>
      <c r="T97" t="s">
        <v>13569</v>
      </c>
      <c r="U97" t="s">
        <v>13251</v>
      </c>
    </row>
    <row r="98" spans="2:21" x14ac:dyDescent="0.25">
      <c r="B98" t="s">
        <v>12967</v>
      </c>
      <c r="C98" t="s">
        <v>153</v>
      </c>
      <c r="D98" t="s">
        <v>833</v>
      </c>
      <c r="E98" t="s">
        <v>13477</v>
      </c>
      <c r="F98" t="s">
        <v>13008</v>
      </c>
      <c r="N98" t="s">
        <v>9844</v>
      </c>
      <c r="O98" t="s">
        <v>13570</v>
      </c>
      <c r="P98" t="s">
        <v>13571</v>
      </c>
      <c r="Q98" t="s">
        <v>13559</v>
      </c>
      <c r="R98" t="s">
        <v>13572</v>
      </c>
      <c r="S98" t="s">
        <v>13573</v>
      </c>
      <c r="T98" t="s">
        <v>13574</v>
      </c>
      <c r="U98" t="s">
        <v>13575</v>
      </c>
    </row>
    <row r="99" spans="2:21" x14ac:dyDescent="0.25">
      <c r="B99" t="s">
        <v>12967</v>
      </c>
      <c r="C99" t="s">
        <v>153</v>
      </c>
      <c r="D99" t="s">
        <v>833</v>
      </c>
      <c r="E99" t="s">
        <v>13477</v>
      </c>
      <c r="F99" t="s">
        <v>13281</v>
      </c>
      <c r="N99" t="s">
        <v>13576</v>
      </c>
      <c r="O99" t="s">
        <v>13577</v>
      </c>
      <c r="P99" t="s">
        <v>13578</v>
      </c>
      <c r="Q99" t="s">
        <v>13298</v>
      </c>
      <c r="R99" t="s">
        <v>13579</v>
      </c>
      <c r="S99" t="s">
        <v>13580</v>
      </c>
      <c r="T99" t="s">
        <v>13288</v>
      </c>
      <c r="U99" t="s">
        <v>13581</v>
      </c>
    </row>
    <row r="100" spans="2:21" x14ac:dyDescent="0.25">
      <c r="B100" t="s">
        <v>12967</v>
      </c>
      <c r="C100" t="s">
        <v>153</v>
      </c>
      <c r="D100" t="s">
        <v>833</v>
      </c>
      <c r="E100" t="s">
        <v>13477</v>
      </c>
      <c r="F100" t="s">
        <v>13016</v>
      </c>
      <c r="N100" t="s">
        <v>13582</v>
      </c>
      <c r="O100" t="s">
        <v>13583</v>
      </c>
      <c r="P100" t="s">
        <v>13584</v>
      </c>
      <c r="Q100" t="s">
        <v>13397</v>
      </c>
      <c r="R100" t="s">
        <v>13585</v>
      </c>
      <c r="S100" t="s">
        <v>13586</v>
      </c>
      <c r="T100" t="s">
        <v>13587</v>
      </c>
      <c r="U100" t="s">
        <v>13588</v>
      </c>
    </row>
    <row r="101" spans="2:21" x14ac:dyDescent="0.25">
      <c r="B101" t="s">
        <v>12967</v>
      </c>
      <c r="C101" t="s">
        <v>153</v>
      </c>
      <c r="D101" t="s">
        <v>833</v>
      </c>
      <c r="E101" t="s">
        <v>13589</v>
      </c>
      <c r="F101" t="s">
        <v>13354</v>
      </c>
      <c r="N101" t="s">
        <v>13590</v>
      </c>
      <c r="O101" t="s">
        <v>13591</v>
      </c>
      <c r="P101" t="s">
        <v>13592</v>
      </c>
      <c r="Q101" t="s">
        <v>13572</v>
      </c>
      <c r="R101" t="s">
        <v>13515</v>
      </c>
      <c r="S101" t="s">
        <v>13593</v>
      </c>
      <c r="T101" t="s">
        <v>13397</v>
      </c>
      <c r="U101" t="s">
        <v>13594</v>
      </c>
    </row>
    <row r="102" spans="2:21" x14ac:dyDescent="0.25">
      <c r="B102" t="s">
        <v>12967</v>
      </c>
      <c r="C102" t="s">
        <v>153</v>
      </c>
      <c r="D102" t="s">
        <v>833</v>
      </c>
      <c r="E102" t="s">
        <v>13589</v>
      </c>
      <c r="F102" t="s">
        <v>13363</v>
      </c>
      <c r="N102" t="s">
        <v>13595</v>
      </c>
      <c r="O102" t="s">
        <v>13596</v>
      </c>
      <c r="P102" t="s">
        <v>13597</v>
      </c>
      <c r="Q102" t="s">
        <v>13598</v>
      </c>
      <c r="R102" t="s">
        <v>13599</v>
      </c>
      <c r="S102" t="s">
        <v>13445</v>
      </c>
      <c r="T102" t="s">
        <v>13600</v>
      </c>
      <c r="U102" t="s">
        <v>13520</v>
      </c>
    </row>
    <row r="103" spans="2:21" x14ac:dyDescent="0.25">
      <c r="B103" t="s">
        <v>12967</v>
      </c>
      <c r="C103" t="s">
        <v>153</v>
      </c>
      <c r="D103" t="s">
        <v>833</v>
      </c>
      <c r="E103" t="s">
        <v>13589</v>
      </c>
      <c r="F103" t="s">
        <v>13371</v>
      </c>
      <c r="N103" t="s">
        <v>13601</v>
      </c>
      <c r="O103" t="s">
        <v>13602</v>
      </c>
      <c r="P103" t="s">
        <v>13603</v>
      </c>
      <c r="Q103" t="s">
        <v>13271</v>
      </c>
      <c r="R103" t="s">
        <v>13604</v>
      </c>
      <c r="S103" t="s">
        <v>13605</v>
      </c>
      <c r="T103" t="s">
        <v>13606</v>
      </c>
      <c r="U103" t="s">
        <v>13607</v>
      </c>
    </row>
    <row r="104" spans="2:21" x14ac:dyDescent="0.25">
      <c r="B104" t="s">
        <v>12967</v>
      </c>
      <c r="C104" t="s">
        <v>153</v>
      </c>
      <c r="D104" t="s">
        <v>833</v>
      </c>
      <c r="E104" t="s">
        <v>13589</v>
      </c>
      <c r="F104" t="s">
        <v>13083</v>
      </c>
      <c r="N104" t="s">
        <v>13608</v>
      </c>
      <c r="O104" t="s">
        <v>13609</v>
      </c>
      <c r="P104" t="s">
        <v>13581</v>
      </c>
      <c r="Q104" t="s">
        <v>13610</v>
      </c>
      <c r="R104" t="s">
        <v>13611</v>
      </c>
      <c r="S104" t="s">
        <v>13459</v>
      </c>
      <c r="T104" t="s">
        <v>13612</v>
      </c>
      <c r="U104" t="s">
        <v>13275</v>
      </c>
    </row>
    <row r="105" spans="2:21" x14ac:dyDescent="0.25">
      <c r="B105" t="s">
        <v>12967</v>
      </c>
      <c r="C105" t="s">
        <v>153</v>
      </c>
      <c r="D105" t="s">
        <v>833</v>
      </c>
      <c r="E105" t="s">
        <v>13589</v>
      </c>
      <c r="F105" t="s">
        <v>12969</v>
      </c>
      <c r="N105" t="s">
        <v>13613</v>
      </c>
      <c r="O105" t="s">
        <v>13614</v>
      </c>
      <c r="P105" t="s">
        <v>13615</v>
      </c>
      <c r="Q105" t="s">
        <v>13616</v>
      </c>
      <c r="R105" t="s">
        <v>13617</v>
      </c>
      <c r="S105" t="s">
        <v>13618</v>
      </c>
      <c r="T105" t="s">
        <v>13409</v>
      </c>
      <c r="U105" t="s">
        <v>13106</v>
      </c>
    </row>
    <row r="106" spans="2:21" x14ac:dyDescent="0.25">
      <c r="B106" t="s">
        <v>12967</v>
      </c>
      <c r="C106" t="s">
        <v>153</v>
      </c>
      <c r="D106" t="s">
        <v>833</v>
      </c>
      <c r="E106" t="s">
        <v>13589</v>
      </c>
      <c r="F106" t="s">
        <v>13297</v>
      </c>
      <c r="N106" t="s">
        <v>13619</v>
      </c>
      <c r="O106" t="s">
        <v>13620</v>
      </c>
      <c r="P106" t="s">
        <v>13621</v>
      </c>
      <c r="Q106" t="s">
        <v>13622</v>
      </c>
      <c r="R106" t="s">
        <v>13623</v>
      </c>
      <c r="S106" t="s">
        <v>13624</v>
      </c>
      <c r="T106" t="s">
        <v>13625</v>
      </c>
      <c r="U106" t="s">
        <v>13626</v>
      </c>
    </row>
    <row r="107" spans="2:21" x14ac:dyDescent="0.25">
      <c r="B107" t="s">
        <v>12967</v>
      </c>
      <c r="C107" t="s">
        <v>153</v>
      </c>
      <c r="D107" t="s">
        <v>833</v>
      </c>
      <c r="E107" t="s">
        <v>13589</v>
      </c>
      <c r="F107" t="s">
        <v>13098</v>
      </c>
      <c r="N107" t="s">
        <v>13627</v>
      </c>
      <c r="O107" t="s">
        <v>13628</v>
      </c>
      <c r="P107" t="s">
        <v>13460</v>
      </c>
      <c r="Q107" t="s">
        <v>13629</v>
      </c>
      <c r="R107" t="s">
        <v>13630</v>
      </c>
      <c r="S107" t="s">
        <v>13631</v>
      </c>
      <c r="T107" t="s">
        <v>13632</v>
      </c>
      <c r="U107" t="s">
        <v>13633</v>
      </c>
    </row>
    <row r="108" spans="2:21" x14ac:dyDescent="0.25">
      <c r="B108" t="s">
        <v>12967</v>
      </c>
      <c r="C108" t="s">
        <v>153</v>
      </c>
      <c r="D108" t="s">
        <v>833</v>
      </c>
      <c r="E108" t="s">
        <v>13589</v>
      </c>
      <c r="F108" t="s">
        <v>13308</v>
      </c>
      <c r="N108" t="s">
        <v>13634</v>
      </c>
      <c r="O108" t="s">
        <v>13635</v>
      </c>
      <c r="P108" t="s">
        <v>13593</v>
      </c>
      <c r="Q108" t="s">
        <v>13439</v>
      </c>
      <c r="R108" t="s">
        <v>13636</v>
      </c>
      <c r="S108" t="s">
        <v>13637</v>
      </c>
      <c r="T108" t="s">
        <v>13638</v>
      </c>
      <c r="U108" t="s">
        <v>13639</v>
      </c>
    </row>
    <row r="109" spans="2:21" x14ac:dyDescent="0.25">
      <c r="B109" t="s">
        <v>12967</v>
      </c>
      <c r="C109" t="s">
        <v>153</v>
      </c>
      <c r="D109" t="s">
        <v>833</v>
      </c>
      <c r="E109" t="s">
        <v>13589</v>
      </c>
      <c r="F109" t="s">
        <v>12977</v>
      </c>
      <c r="N109" t="s">
        <v>13640</v>
      </c>
      <c r="O109" t="s">
        <v>13641</v>
      </c>
      <c r="P109" t="s">
        <v>13642</v>
      </c>
      <c r="Q109" t="s">
        <v>13643</v>
      </c>
      <c r="R109" t="s">
        <v>13542</v>
      </c>
      <c r="S109" t="s">
        <v>13496</v>
      </c>
      <c r="T109" t="s">
        <v>13644</v>
      </c>
      <c r="U109" t="s">
        <v>13645</v>
      </c>
    </row>
    <row r="110" spans="2:21" x14ac:dyDescent="0.25">
      <c r="B110" t="s">
        <v>12967</v>
      </c>
      <c r="C110" t="s">
        <v>153</v>
      </c>
      <c r="D110" t="s">
        <v>833</v>
      </c>
      <c r="E110" t="s">
        <v>13589</v>
      </c>
      <c r="F110" t="s">
        <v>13113</v>
      </c>
      <c r="N110" t="s">
        <v>13646</v>
      </c>
      <c r="O110" t="s">
        <v>13647</v>
      </c>
      <c r="P110" t="s">
        <v>13648</v>
      </c>
      <c r="Q110" t="s">
        <v>13445</v>
      </c>
      <c r="R110" t="s">
        <v>13649</v>
      </c>
      <c r="S110" t="s">
        <v>13650</v>
      </c>
      <c r="T110" t="s">
        <v>13651</v>
      </c>
      <c r="U110" t="s">
        <v>13652</v>
      </c>
    </row>
    <row r="111" spans="2:21" x14ac:dyDescent="0.25">
      <c r="B111" t="s">
        <v>12967</v>
      </c>
      <c r="C111" t="s">
        <v>153</v>
      </c>
      <c r="D111" t="s">
        <v>833</v>
      </c>
      <c r="E111" t="s">
        <v>13589</v>
      </c>
      <c r="F111" t="s">
        <v>13039</v>
      </c>
      <c r="N111" t="s">
        <v>13653</v>
      </c>
      <c r="O111" t="s">
        <v>13654</v>
      </c>
      <c r="P111" t="s">
        <v>13314</v>
      </c>
      <c r="Q111" t="s">
        <v>13535</v>
      </c>
      <c r="R111" t="s">
        <v>13655</v>
      </c>
      <c r="S111" t="s">
        <v>13656</v>
      </c>
      <c r="T111" t="s">
        <v>13299</v>
      </c>
      <c r="U111" t="s">
        <v>13657</v>
      </c>
    </row>
    <row r="112" spans="2:21" x14ac:dyDescent="0.25">
      <c r="B112" t="s">
        <v>12967</v>
      </c>
      <c r="C112" t="s">
        <v>153</v>
      </c>
      <c r="D112" t="s">
        <v>833</v>
      </c>
      <c r="E112" t="s">
        <v>13589</v>
      </c>
      <c r="F112" t="s">
        <v>13425</v>
      </c>
      <c r="N112" t="s">
        <v>13349</v>
      </c>
      <c r="O112" t="s">
        <v>13658</v>
      </c>
      <c r="P112" t="s">
        <v>13659</v>
      </c>
      <c r="Q112" t="s">
        <v>13660</v>
      </c>
      <c r="R112" t="s">
        <v>13332</v>
      </c>
      <c r="S112" t="s">
        <v>13661</v>
      </c>
      <c r="T112" t="s">
        <v>13662</v>
      </c>
      <c r="U112" t="s">
        <v>13663</v>
      </c>
    </row>
    <row r="113" spans="2:21" x14ac:dyDescent="0.25">
      <c r="B113" t="s">
        <v>12967</v>
      </c>
      <c r="C113" t="s">
        <v>153</v>
      </c>
      <c r="D113" t="s">
        <v>833</v>
      </c>
      <c r="E113" t="s">
        <v>13589</v>
      </c>
      <c r="F113" t="s">
        <v>13120</v>
      </c>
      <c r="N113" t="s">
        <v>13664</v>
      </c>
      <c r="O113" t="s">
        <v>13665</v>
      </c>
      <c r="P113" t="s">
        <v>13666</v>
      </c>
      <c r="Q113" t="s">
        <v>13667</v>
      </c>
      <c r="R113" t="s">
        <v>13668</v>
      </c>
      <c r="S113" t="s">
        <v>13669</v>
      </c>
      <c r="T113" t="s">
        <v>13670</v>
      </c>
      <c r="U113" t="s">
        <v>13564</v>
      </c>
    </row>
    <row r="114" spans="2:21" x14ac:dyDescent="0.25">
      <c r="B114" t="s">
        <v>12967</v>
      </c>
      <c r="C114" t="s">
        <v>153</v>
      </c>
      <c r="D114" t="s">
        <v>833</v>
      </c>
      <c r="E114" t="s">
        <v>13589</v>
      </c>
      <c r="F114" t="s">
        <v>12985</v>
      </c>
      <c r="N114" t="s">
        <v>13671</v>
      </c>
      <c r="O114" t="s">
        <v>13672</v>
      </c>
      <c r="P114" t="s">
        <v>13247</v>
      </c>
      <c r="Q114" t="s">
        <v>13673</v>
      </c>
      <c r="R114" t="s">
        <v>13674</v>
      </c>
      <c r="S114" t="s">
        <v>13570</v>
      </c>
      <c r="T114" t="s">
        <v>13675</v>
      </c>
      <c r="U114" t="s">
        <v>13676</v>
      </c>
    </row>
    <row r="115" spans="2:21" x14ac:dyDescent="0.25">
      <c r="B115" t="s">
        <v>12967</v>
      </c>
      <c r="C115" t="s">
        <v>153</v>
      </c>
      <c r="D115" t="s">
        <v>833</v>
      </c>
      <c r="E115" t="s">
        <v>13589</v>
      </c>
      <c r="F115" t="s">
        <v>13008</v>
      </c>
      <c r="N115" t="s">
        <v>13677</v>
      </c>
      <c r="O115" t="s">
        <v>13678</v>
      </c>
      <c r="P115" t="s">
        <v>13336</v>
      </c>
      <c r="Q115" t="s">
        <v>13679</v>
      </c>
      <c r="R115" t="s">
        <v>13680</v>
      </c>
      <c r="S115" t="s">
        <v>13289</v>
      </c>
      <c r="T115" t="s">
        <v>13681</v>
      </c>
      <c r="U115" t="s">
        <v>13682</v>
      </c>
    </row>
    <row r="116" spans="2:21" x14ac:dyDescent="0.25">
      <c r="B116" t="s">
        <v>12967</v>
      </c>
      <c r="C116" t="s">
        <v>153</v>
      </c>
      <c r="D116" t="s">
        <v>833</v>
      </c>
      <c r="E116" t="s">
        <v>13589</v>
      </c>
      <c r="F116" t="s">
        <v>13458</v>
      </c>
      <c r="N116" t="s">
        <v>13683</v>
      </c>
      <c r="O116" t="s">
        <v>13684</v>
      </c>
      <c r="P116" t="s">
        <v>13685</v>
      </c>
      <c r="Q116" t="s">
        <v>13686</v>
      </c>
      <c r="R116" t="s">
        <v>13687</v>
      </c>
      <c r="S116" t="s">
        <v>13279</v>
      </c>
      <c r="T116" t="s">
        <v>13688</v>
      </c>
      <c r="U116" t="s">
        <v>13278</v>
      </c>
    </row>
    <row r="117" spans="2:21" x14ac:dyDescent="0.25">
      <c r="B117" t="s">
        <v>12967</v>
      </c>
      <c r="C117" t="s">
        <v>153</v>
      </c>
      <c r="D117" t="s">
        <v>833</v>
      </c>
      <c r="E117" t="s">
        <v>13589</v>
      </c>
      <c r="F117" t="s">
        <v>13281</v>
      </c>
      <c r="N117" t="s">
        <v>13689</v>
      </c>
      <c r="O117" t="s">
        <v>13690</v>
      </c>
      <c r="P117" t="s">
        <v>13691</v>
      </c>
      <c r="Q117" t="s">
        <v>13620</v>
      </c>
      <c r="R117" t="s">
        <v>13692</v>
      </c>
      <c r="S117" t="s">
        <v>13337</v>
      </c>
      <c r="T117" t="s">
        <v>13285</v>
      </c>
      <c r="U117" t="s">
        <v>13298</v>
      </c>
    </row>
    <row r="118" spans="2:21" x14ac:dyDescent="0.25">
      <c r="B118" t="s">
        <v>12967</v>
      </c>
      <c r="C118" t="s">
        <v>153</v>
      </c>
      <c r="D118" t="s">
        <v>833</v>
      </c>
      <c r="E118" t="s">
        <v>13589</v>
      </c>
      <c r="F118" t="s">
        <v>13016</v>
      </c>
      <c r="N118" t="s">
        <v>13569</v>
      </c>
      <c r="O118" t="s">
        <v>13588</v>
      </c>
      <c r="P118" t="s">
        <v>13581</v>
      </c>
      <c r="Q118" t="s">
        <v>13693</v>
      </c>
      <c r="R118" t="s">
        <v>10446</v>
      </c>
      <c r="S118" t="s">
        <v>13694</v>
      </c>
      <c r="T118" t="s">
        <v>13455</v>
      </c>
      <c r="U118" t="s">
        <v>13695</v>
      </c>
    </row>
    <row r="119" spans="2:21" x14ac:dyDescent="0.25">
      <c r="B119" t="s">
        <v>12967</v>
      </c>
      <c r="C119" t="s">
        <v>153</v>
      </c>
      <c r="D119" t="s">
        <v>833</v>
      </c>
      <c r="E119" t="s">
        <v>13696</v>
      </c>
      <c r="F119" t="s">
        <v>13354</v>
      </c>
      <c r="N119" t="s">
        <v>13697</v>
      </c>
      <c r="O119" t="s">
        <v>13698</v>
      </c>
      <c r="P119" t="s">
        <v>13699</v>
      </c>
      <c r="Q119" t="s">
        <v>13700</v>
      </c>
      <c r="R119" t="s">
        <v>13701</v>
      </c>
      <c r="S119" t="s">
        <v>13300</v>
      </c>
      <c r="T119" t="s">
        <v>13571</v>
      </c>
      <c r="U119" t="s">
        <v>13525</v>
      </c>
    </row>
    <row r="120" spans="2:21" x14ac:dyDescent="0.25">
      <c r="B120" t="s">
        <v>12967</v>
      </c>
      <c r="C120" t="s">
        <v>153</v>
      </c>
      <c r="D120" t="s">
        <v>833</v>
      </c>
      <c r="E120" t="s">
        <v>13696</v>
      </c>
      <c r="F120" t="s">
        <v>13363</v>
      </c>
      <c r="N120" t="s">
        <v>2151</v>
      </c>
      <c r="O120" t="s">
        <v>13702</v>
      </c>
      <c r="P120" t="s">
        <v>13325</v>
      </c>
      <c r="Q120" t="s">
        <v>2072</v>
      </c>
      <c r="R120" t="s">
        <v>13421</v>
      </c>
      <c r="S120" t="s">
        <v>13703</v>
      </c>
      <c r="T120" t="s">
        <v>13352</v>
      </c>
      <c r="U120" t="s">
        <v>13704</v>
      </c>
    </row>
    <row r="121" spans="2:21" x14ac:dyDescent="0.25">
      <c r="B121" t="s">
        <v>12967</v>
      </c>
      <c r="C121" t="s">
        <v>153</v>
      </c>
      <c r="D121" t="s">
        <v>833</v>
      </c>
      <c r="E121" t="s">
        <v>13696</v>
      </c>
      <c r="F121" t="s">
        <v>13371</v>
      </c>
      <c r="N121" t="s">
        <v>13705</v>
      </c>
      <c r="O121" t="s">
        <v>13706</v>
      </c>
      <c r="P121" t="s">
        <v>13707</v>
      </c>
      <c r="Q121" t="s">
        <v>13708</v>
      </c>
      <c r="R121" t="s">
        <v>13709</v>
      </c>
      <c r="S121" t="s">
        <v>13710</v>
      </c>
      <c r="T121" t="s">
        <v>13711</v>
      </c>
      <c r="U121" t="s">
        <v>13712</v>
      </c>
    </row>
    <row r="122" spans="2:21" x14ac:dyDescent="0.25">
      <c r="B122" t="s">
        <v>12967</v>
      </c>
      <c r="C122" t="s">
        <v>153</v>
      </c>
      <c r="D122" t="s">
        <v>833</v>
      </c>
      <c r="E122" t="s">
        <v>13696</v>
      </c>
      <c r="F122" t="s">
        <v>13083</v>
      </c>
      <c r="N122" t="s">
        <v>13713</v>
      </c>
      <c r="O122" t="s">
        <v>13714</v>
      </c>
      <c r="P122" t="s">
        <v>13715</v>
      </c>
      <c r="Q122" t="s">
        <v>13716</v>
      </c>
      <c r="R122" t="s">
        <v>13717</v>
      </c>
      <c r="S122" t="s">
        <v>13718</v>
      </c>
      <c r="T122" t="s">
        <v>13250</v>
      </c>
      <c r="U122" t="s">
        <v>13675</v>
      </c>
    </row>
    <row r="123" spans="2:21" x14ac:dyDescent="0.25">
      <c r="B123" t="s">
        <v>12967</v>
      </c>
      <c r="C123" t="s">
        <v>153</v>
      </c>
      <c r="D123" t="s">
        <v>833</v>
      </c>
      <c r="E123" t="s">
        <v>13696</v>
      </c>
      <c r="F123" t="s">
        <v>12969</v>
      </c>
      <c r="N123" t="s">
        <v>13719</v>
      </c>
      <c r="O123" t="s">
        <v>13720</v>
      </c>
      <c r="P123" t="s">
        <v>13518</v>
      </c>
      <c r="Q123" t="s">
        <v>13721</v>
      </c>
      <c r="R123" t="s">
        <v>13315</v>
      </c>
      <c r="S123" t="s">
        <v>13722</v>
      </c>
      <c r="T123" t="s">
        <v>13723</v>
      </c>
      <c r="U123" t="s">
        <v>13170</v>
      </c>
    </row>
    <row r="124" spans="2:21" x14ac:dyDescent="0.25">
      <c r="B124" t="s">
        <v>12967</v>
      </c>
      <c r="C124" t="s">
        <v>153</v>
      </c>
      <c r="D124" t="s">
        <v>833</v>
      </c>
      <c r="E124" t="s">
        <v>13696</v>
      </c>
      <c r="F124" t="s">
        <v>13297</v>
      </c>
      <c r="N124" t="s">
        <v>13724</v>
      </c>
      <c r="O124" t="s">
        <v>13725</v>
      </c>
      <c r="P124" t="s">
        <v>13726</v>
      </c>
      <c r="Q124" t="s">
        <v>13727</v>
      </c>
      <c r="R124" t="s">
        <v>13728</v>
      </c>
      <c r="S124" t="s">
        <v>13729</v>
      </c>
      <c r="T124" t="s">
        <v>13730</v>
      </c>
      <c r="U124" t="s">
        <v>13731</v>
      </c>
    </row>
    <row r="125" spans="2:21" x14ac:dyDescent="0.25">
      <c r="B125" t="s">
        <v>12967</v>
      </c>
      <c r="C125" t="s">
        <v>153</v>
      </c>
      <c r="D125" t="s">
        <v>833</v>
      </c>
      <c r="E125" t="s">
        <v>13696</v>
      </c>
      <c r="F125" t="s">
        <v>13098</v>
      </c>
      <c r="N125" t="s">
        <v>13732</v>
      </c>
      <c r="O125" t="s">
        <v>13733</v>
      </c>
      <c r="P125" t="s">
        <v>13734</v>
      </c>
      <c r="Q125" t="s">
        <v>13735</v>
      </c>
      <c r="R125" t="s">
        <v>13675</v>
      </c>
      <c r="S125" t="s">
        <v>13628</v>
      </c>
      <c r="T125" t="s">
        <v>13736</v>
      </c>
      <c r="U125" t="s">
        <v>13521</v>
      </c>
    </row>
    <row r="126" spans="2:21" x14ac:dyDescent="0.25">
      <c r="B126" t="s">
        <v>12967</v>
      </c>
      <c r="C126" t="s">
        <v>153</v>
      </c>
      <c r="D126" t="s">
        <v>833</v>
      </c>
      <c r="E126" t="s">
        <v>13696</v>
      </c>
      <c r="F126" t="s">
        <v>13308</v>
      </c>
      <c r="N126" t="s">
        <v>13737</v>
      </c>
      <c r="O126" t="s">
        <v>13738</v>
      </c>
      <c r="P126" t="s">
        <v>13347</v>
      </c>
      <c r="Q126" t="s">
        <v>13739</v>
      </c>
      <c r="R126" t="s">
        <v>13566</v>
      </c>
      <c r="S126" t="s">
        <v>13669</v>
      </c>
      <c r="T126" t="s">
        <v>13545</v>
      </c>
      <c r="U126" t="s">
        <v>13740</v>
      </c>
    </row>
    <row r="127" spans="2:21" x14ac:dyDescent="0.25">
      <c r="B127" t="s">
        <v>12967</v>
      </c>
      <c r="C127" t="s">
        <v>153</v>
      </c>
      <c r="D127" t="s">
        <v>833</v>
      </c>
      <c r="E127" t="s">
        <v>13696</v>
      </c>
      <c r="F127" t="s">
        <v>12977</v>
      </c>
      <c r="N127" t="s">
        <v>13741</v>
      </c>
      <c r="O127" t="s">
        <v>13742</v>
      </c>
      <c r="P127" t="s">
        <v>13659</v>
      </c>
      <c r="Q127" t="s">
        <v>13726</v>
      </c>
      <c r="R127" t="s">
        <v>13743</v>
      </c>
      <c r="S127" t="s">
        <v>13744</v>
      </c>
      <c r="T127" t="s">
        <v>10207</v>
      </c>
      <c r="U127" t="s">
        <v>13745</v>
      </c>
    </row>
    <row r="128" spans="2:21" x14ac:dyDescent="0.25">
      <c r="B128" t="s">
        <v>12967</v>
      </c>
      <c r="C128" t="s">
        <v>153</v>
      </c>
      <c r="D128" t="s">
        <v>833</v>
      </c>
      <c r="E128" t="s">
        <v>13696</v>
      </c>
      <c r="F128" t="s">
        <v>13113</v>
      </c>
      <c r="N128" t="s">
        <v>13746</v>
      </c>
      <c r="O128" t="s">
        <v>13747</v>
      </c>
      <c r="P128" t="s">
        <v>13748</v>
      </c>
      <c r="Q128" t="s">
        <v>13668</v>
      </c>
      <c r="R128" t="s">
        <v>13749</v>
      </c>
      <c r="S128" t="s">
        <v>13750</v>
      </c>
      <c r="T128" t="s">
        <v>13751</v>
      </c>
      <c r="U128" t="s">
        <v>13471</v>
      </c>
    </row>
    <row r="129" spans="2:21" x14ac:dyDescent="0.25">
      <c r="B129" t="s">
        <v>12967</v>
      </c>
      <c r="C129" t="s">
        <v>153</v>
      </c>
      <c r="D129" t="s">
        <v>833</v>
      </c>
      <c r="E129" t="s">
        <v>13696</v>
      </c>
      <c r="F129" t="s">
        <v>13039</v>
      </c>
      <c r="N129" t="s">
        <v>13313</v>
      </c>
      <c r="O129" t="s">
        <v>13752</v>
      </c>
      <c r="P129" t="s">
        <v>13753</v>
      </c>
      <c r="Q129" t="s">
        <v>13754</v>
      </c>
      <c r="R129" t="s">
        <v>13755</v>
      </c>
      <c r="S129" t="s">
        <v>13756</v>
      </c>
      <c r="T129" t="s">
        <v>13690</v>
      </c>
      <c r="U129" t="s">
        <v>13757</v>
      </c>
    </row>
    <row r="130" spans="2:21" x14ac:dyDescent="0.25">
      <c r="B130" t="s">
        <v>12967</v>
      </c>
      <c r="C130" t="s">
        <v>153</v>
      </c>
      <c r="D130" t="s">
        <v>833</v>
      </c>
      <c r="E130" t="s">
        <v>13696</v>
      </c>
      <c r="F130" t="s">
        <v>13425</v>
      </c>
      <c r="N130" t="s">
        <v>13758</v>
      </c>
      <c r="O130" t="s">
        <v>13759</v>
      </c>
      <c r="P130" t="s">
        <v>13760</v>
      </c>
      <c r="Q130" t="s">
        <v>13313</v>
      </c>
      <c r="R130" t="s">
        <v>13761</v>
      </c>
      <c r="S130" t="s">
        <v>13762</v>
      </c>
      <c r="T130" t="s">
        <v>13763</v>
      </c>
      <c r="U130" t="s">
        <v>13764</v>
      </c>
    </row>
    <row r="131" spans="2:21" x14ac:dyDescent="0.25">
      <c r="B131" t="s">
        <v>12967</v>
      </c>
      <c r="C131" t="s">
        <v>153</v>
      </c>
      <c r="D131" t="s">
        <v>833</v>
      </c>
      <c r="E131" t="s">
        <v>13696</v>
      </c>
      <c r="F131" t="s">
        <v>13120</v>
      </c>
      <c r="N131" t="s">
        <v>13765</v>
      </c>
      <c r="O131" t="s">
        <v>13766</v>
      </c>
      <c r="P131" t="s">
        <v>13767</v>
      </c>
      <c r="Q131" t="s">
        <v>13768</v>
      </c>
      <c r="R131" t="s">
        <v>13769</v>
      </c>
      <c r="S131" t="s">
        <v>13324</v>
      </c>
      <c r="T131" t="s">
        <v>13770</v>
      </c>
      <c r="U131" t="s">
        <v>13718</v>
      </c>
    </row>
    <row r="132" spans="2:21" x14ac:dyDescent="0.25">
      <c r="B132" t="s">
        <v>12967</v>
      </c>
      <c r="C132" t="s">
        <v>153</v>
      </c>
      <c r="D132" t="s">
        <v>833</v>
      </c>
      <c r="E132" t="s">
        <v>13696</v>
      </c>
      <c r="F132" t="s">
        <v>12985</v>
      </c>
      <c r="N132" t="s">
        <v>13771</v>
      </c>
      <c r="O132" t="s">
        <v>13772</v>
      </c>
      <c r="P132" t="s">
        <v>13309</v>
      </c>
      <c r="Q132" t="s">
        <v>13773</v>
      </c>
      <c r="R132" t="s">
        <v>13755</v>
      </c>
      <c r="S132" t="s">
        <v>13774</v>
      </c>
      <c r="T132" t="s">
        <v>13490</v>
      </c>
      <c r="U132" t="s">
        <v>13379</v>
      </c>
    </row>
    <row r="133" spans="2:21" x14ac:dyDescent="0.25">
      <c r="B133" t="s">
        <v>12967</v>
      </c>
      <c r="C133" t="s">
        <v>153</v>
      </c>
      <c r="D133" t="s">
        <v>833</v>
      </c>
      <c r="E133" t="s">
        <v>13696</v>
      </c>
      <c r="F133" t="s">
        <v>13008</v>
      </c>
      <c r="N133" t="s">
        <v>13523</v>
      </c>
      <c r="O133" t="s">
        <v>13775</v>
      </c>
      <c r="P133" t="s">
        <v>13659</v>
      </c>
      <c r="Q133" t="s">
        <v>13307</v>
      </c>
      <c r="R133" t="s">
        <v>13776</v>
      </c>
      <c r="S133" t="s">
        <v>13327</v>
      </c>
      <c r="T133" t="s">
        <v>13739</v>
      </c>
      <c r="U133" t="s">
        <v>13359</v>
      </c>
    </row>
    <row r="134" spans="2:21" x14ac:dyDescent="0.25">
      <c r="B134" t="s">
        <v>12967</v>
      </c>
      <c r="C134" t="s">
        <v>153</v>
      </c>
      <c r="D134" t="s">
        <v>833</v>
      </c>
      <c r="E134" t="s">
        <v>13696</v>
      </c>
      <c r="F134" t="s">
        <v>13458</v>
      </c>
      <c r="N134" t="s">
        <v>13777</v>
      </c>
      <c r="O134" t="s">
        <v>13778</v>
      </c>
      <c r="P134" t="s">
        <v>13779</v>
      </c>
      <c r="Q134" t="s">
        <v>9864</v>
      </c>
      <c r="R134" t="s">
        <v>13379</v>
      </c>
      <c r="S134" t="s">
        <v>13340</v>
      </c>
      <c r="T134" t="s">
        <v>13754</v>
      </c>
      <c r="U134" t="s">
        <v>13780</v>
      </c>
    </row>
    <row r="135" spans="2:21" x14ac:dyDescent="0.25">
      <c r="B135" t="s">
        <v>12967</v>
      </c>
      <c r="C135" t="s">
        <v>153</v>
      </c>
      <c r="D135" t="s">
        <v>833</v>
      </c>
      <c r="E135" t="s">
        <v>13696</v>
      </c>
      <c r="F135" t="s">
        <v>13281</v>
      </c>
      <c r="N135" t="s">
        <v>13781</v>
      </c>
      <c r="O135" t="s">
        <v>13778</v>
      </c>
      <c r="P135" t="s">
        <v>13782</v>
      </c>
      <c r="Q135" t="s">
        <v>13783</v>
      </c>
      <c r="R135" t="s">
        <v>13547</v>
      </c>
      <c r="S135" t="s">
        <v>13739</v>
      </c>
      <c r="T135" t="s">
        <v>13784</v>
      </c>
      <c r="U135" t="s">
        <v>13280</v>
      </c>
    </row>
    <row r="136" spans="2:21" x14ac:dyDescent="0.25">
      <c r="B136" t="s">
        <v>12967</v>
      </c>
      <c r="C136" t="s">
        <v>153</v>
      </c>
      <c r="D136" t="s">
        <v>833</v>
      </c>
      <c r="E136" t="s">
        <v>13696</v>
      </c>
      <c r="F136" t="s">
        <v>13016</v>
      </c>
      <c r="N136" t="s">
        <v>13785</v>
      </c>
      <c r="O136" t="s">
        <v>13655</v>
      </c>
      <c r="P136" t="s">
        <v>13786</v>
      </c>
      <c r="Q136" t="s">
        <v>13787</v>
      </c>
      <c r="R136" t="s">
        <v>13788</v>
      </c>
      <c r="S136" t="s">
        <v>13664</v>
      </c>
      <c r="T136" t="s">
        <v>13646</v>
      </c>
      <c r="U136" t="s">
        <v>13306</v>
      </c>
    </row>
    <row r="137" spans="2:21" x14ac:dyDescent="0.25">
      <c r="B137" t="s">
        <v>12967</v>
      </c>
      <c r="C137" t="s">
        <v>153</v>
      </c>
      <c r="D137" t="s">
        <v>833</v>
      </c>
      <c r="E137" t="s">
        <v>13789</v>
      </c>
      <c r="F137" t="s">
        <v>13354</v>
      </c>
      <c r="N137" t="s">
        <v>13790</v>
      </c>
      <c r="O137" t="s">
        <v>13791</v>
      </c>
      <c r="P137" t="s">
        <v>13792</v>
      </c>
      <c r="Q137" t="s">
        <v>13424</v>
      </c>
      <c r="R137" t="s">
        <v>13327</v>
      </c>
      <c r="S137" t="s">
        <v>13793</v>
      </c>
      <c r="T137" t="s">
        <v>13794</v>
      </c>
      <c r="U137" t="s">
        <v>13322</v>
      </c>
    </row>
    <row r="138" spans="2:21" x14ac:dyDescent="0.25">
      <c r="B138" t="s">
        <v>12967</v>
      </c>
      <c r="C138" t="s">
        <v>153</v>
      </c>
      <c r="D138" t="s">
        <v>833</v>
      </c>
      <c r="E138" t="s">
        <v>13789</v>
      </c>
      <c r="F138" t="s">
        <v>13363</v>
      </c>
      <c r="N138" t="s">
        <v>13795</v>
      </c>
      <c r="O138" t="s">
        <v>13796</v>
      </c>
      <c r="P138" t="s">
        <v>13797</v>
      </c>
      <c r="Q138" t="s">
        <v>13798</v>
      </c>
      <c r="R138" t="s">
        <v>13597</v>
      </c>
      <c r="S138" t="s">
        <v>13799</v>
      </c>
      <c r="T138" t="s">
        <v>13800</v>
      </c>
      <c r="U138" t="s">
        <v>13280</v>
      </c>
    </row>
    <row r="139" spans="2:21" x14ac:dyDescent="0.25">
      <c r="B139" t="s">
        <v>12967</v>
      </c>
      <c r="C139" t="s">
        <v>153</v>
      </c>
      <c r="D139" t="s">
        <v>833</v>
      </c>
      <c r="E139" t="s">
        <v>13789</v>
      </c>
      <c r="F139" t="s">
        <v>13371</v>
      </c>
      <c r="N139" t="s">
        <v>13801</v>
      </c>
      <c r="O139" t="s">
        <v>13802</v>
      </c>
      <c r="P139" t="s">
        <v>13803</v>
      </c>
      <c r="Q139" t="s">
        <v>13804</v>
      </c>
      <c r="R139" t="s">
        <v>13805</v>
      </c>
      <c r="S139" t="s">
        <v>13806</v>
      </c>
      <c r="T139" t="s">
        <v>13807</v>
      </c>
      <c r="U139" t="s">
        <v>13808</v>
      </c>
    </row>
    <row r="140" spans="2:21" x14ac:dyDescent="0.25">
      <c r="B140" t="s">
        <v>12967</v>
      </c>
      <c r="C140" t="s">
        <v>153</v>
      </c>
      <c r="D140" t="s">
        <v>833</v>
      </c>
      <c r="E140" t="s">
        <v>13789</v>
      </c>
      <c r="F140" t="s">
        <v>13083</v>
      </c>
      <c r="N140" t="s">
        <v>13809</v>
      </c>
      <c r="O140" t="s">
        <v>13810</v>
      </c>
      <c r="P140" t="s">
        <v>13811</v>
      </c>
      <c r="Q140" t="s">
        <v>13812</v>
      </c>
      <c r="R140" t="s">
        <v>13813</v>
      </c>
      <c r="S140" t="s">
        <v>13814</v>
      </c>
      <c r="T140" t="s">
        <v>13758</v>
      </c>
      <c r="U140" t="s">
        <v>13815</v>
      </c>
    </row>
    <row r="141" spans="2:21" x14ac:dyDescent="0.25">
      <c r="B141" t="s">
        <v>12967</v>
      </c>
      <c r="C141" t="s">
        <v>153</v>
      </c>
      <c r="D141" t="s">
        <v>833</v>
      </c>
      <c r="E141" t="s">
        <v>13789</v>
      </c>
      <c r="F141" t="s">
        <v>12969</v>
      </c>
      <c r="N141" t="s">
        <v>13816</v>
      </c>
      <c r="O141" t="s">
        <v>13817</v>
      </c>
      <c r="P141" t="s">
        <v>13818</v>
      </c>
      <c r="Q141" t="s">
        <v>13819</v>
      </c>
      <c r="R141" t="s">
        <v>13820</v>
      </c>
      <c r="S141" t="s">
        <v>13821</v>
      </c>
      <c r="T141" t="s">
        <v>13359</v>
      </c>
      <c r="U141" t="s">
        <v>13423</v>
      </c>
    </row>
    <row r="142" spans="2:21" x14ac:dyDescent="0.25">
      <c r="B142" t="s">
        <v>12967</v>
      </c>
      <c r="C142" t="s">
        <v>153</v>
      </c>
      <c r="D142" t="s">
        <v>833</v>
      </c>
      <c r="E142" t="s">
        <v>13789</v>
      </c>
      <c r="F142" t="s">
        <v>13297</v>
      </c>
      <c r="N142" t="s">
        <v>13301</v>
      </c>
      <c r="O142" t="s">
        <v>13822</v>
      </c>
      <c r="P142" t="s">
        <v>13758</v>
      </c>
      <c r="Q142" t="s">
        <v>13823</v>
      </c>
      <c r="R142" t="s">
        <v>13824</v>
      </c>
      <c r="S142" t="s">
        <v>13825</v>
      </c>
      <c r="T142" t="s">
        <v>13826</v>
      </c>
      <c r="U142" t="s">
        <v>13726</v>
      </c>
    </row>
    <row r="143" spans="2:21" x14ac:dyDescent="0.25">
      <c r="B143" t="s">
        <v>12967</v>
      </c>
      <c r="C143" t="s">
        <v>153</v>
      </c>
      <c r="D143" t="s">
        <v>833</v>
      </c>
      <c r="E143" t="s">
        <v>13789</v>
      </c>
      <c r="F143" t="s">
        <v>13098</v>
      </c>
      <c r="N143" t="s">
        <v>13827</v>
      </c>
      <c r="O143" t="s">
        <v>13828</v>
      </c>
      <c r="P143" t="s">
        <v>13829</v>
      </c>
      <c r="Q143" t="s">
        <v>13328</v>
      </c>
      <c r="R143" t="s">
        <v>13554</v>
      </c>
      <c r="S143" t="s">
        <v>13830</v>
      </c>
      <c r="T143" t="s">
        <v>13831</v>
      </c>
      <c r="U143" t="s">
        <v>13248</v>
      </c>
    </row>
    <row r="144" spans="2:21" x14ac:dyDescent="0.25">
      <c r="B144" t="s">
        <v>12967</v>
      </c>
      <c r="C144" t="s">
        <v>153</v>
      </c>
      <c r="D144" t="s">
        <v>833</v>
      </c>
      <c r="E144" t="s">
        <v>13789</v>
      </c>
      <c r="F144" t="s">
        <v>13308</v>
      </c>
      <c r="N144" t="s">
        <v>13832</v>
      </c>
      <c r="O144" t="s">
        <v>13833</v>
      </c>
      <c r="P144" t="s">
        <v>13545</v>
      </c>
      <c r="Q144" t="s">
        <v>13834</v>
      </c>
      <c r="R144" t="s">
        <v>13306</v>
      </c>
      <c r="S144" t="s">
        <v>13835</v>
      </c>
      <c r="T144" t="s">
        <v>13836</v>
      </c>
      <c r="U144" t="s">
        <v>13837</v>
      </c>
    </row>
    <row r="145" spans="2:33" x14ac:dyDescent="0.25">
      <c r="B145" t="s">
        <v>12967</v>
      </c>
      <c r="C145" t="s">
        <v>153</v>
      </c>
      <c r="D145" t="s">
        <v>833</v>
      </c>
      <c r="E145" t="s">
        <v>13789</v>
      </c>
      <c r="F145" t="s">
        <v>12977</v>
      </c>
      <c r="N145" t="s">
        <v>13838</v>
      </c>
      <c r="O145" t="s">
        <v>13839</v>
      </c>
      <c r="P145" t="s">
        <v>13768</v>
      </c>
      <c r="Q145" t="s">
        <v>13840</v>
      </c>
      <c r="R145" t="s">
        <v>13841</v>
      </c>
      <c r="S145" t="s">
        <v>13842</v>
      </c>
      <c r="T145" t="s">
        <v>13770</v>
      </c>
      <c r="U145" t="s">
        <v>13843</v>
      </c>
    </row>
    <row r="146" spans="2:33" x14ac:dyDescent="0.25">
      <c r="B146" t="s">
        <v>12967</v>
      </c>
      <c r="C146" t="s">
        <v>153</v>
      </c>
      <c r="D146" t="s">
        <v>833</v>
      </c>
      <c r="E146" t="s">
        <v>13789</v>
      </c>
      <c r="F146" t="s">
        <v>13113</v>
      </c>
      <c r="N146" t="s">
        <v>13844</v>
      </c>
      <c r="O146" t="s">
        <v>13845</v>
      </c>
      <c r="P146" t="s">
        <v>13846</v>
      </c>
      <c r="Q146" t="s">
        <v>13411</v>
      </c>
      <c r="R146" t="s">
        <v>13847</v>
      </c>
      <c r="S146" t="s">
        <v>13787</v>
      </c>
      <c r="T146" t="s">
        <v>13276</v>
      </c>
      <c r="U146" t="s">
        <v>13552</v>
      </c>
    </row>
    <row r="147" spans="2:33" x14ac:dyDescent="0.25">
      <c r="B147" t="s">
        <v>12967</v>
      </c>
      <c r="C147" t="s">
        <v>153</v>
      </c>
      <c r="D147" t="s">
        <v>833</v>
      </c>
      <c r="E147" t="s">
        <v>13789</v>
      </c>
      <c r="F147" t="s">
        <v>13039</v>
      </c>
      <c r="N147" t="s">
        <v>13848</v>
      </c>
      <c r="O147" t="s">
        <v>13849</v>
      </c>
      <c r="P147" t="s">
        <v>13850</v>
      </c>
      <c r="Q147" t="s">
        <v>13851</v>
      </c>
      <c r="R147" t="s">
        <v>13852</v>
      </c>
      <c r="S147" t="s">
        <v>13853</v>
      </c>
      <c r="T147" t="s">
        <v>13854</v>
      </c>
      <c r="U147" t="s">
        <v>13855</v>
      </c>
    </row>
    <row r="148" spans="2:33" x14ac:dyDescent="0.25">
      <c r="B148" t="s">
        <v>12967</v>
      </c>
      <c r="C148" t="s">
        <v>153</v>
      </c>
      <c r="D148" t="s">
        <v>833</v>
      </c>
      <c r="E148" t="s">
        <v>13789</v>
      </c>
      <c r="F148" t="s">
        <v>13425</v>
      </c>
      <c r="N148" t="s">
        <v>13856</v>
      </c>
      <c r="O148" t="s">
        <v>13857</v>
      </c>
      <c r="P148" t="s">
        <v>13858</v>
      </c>
      <c r="Q148" t="s">
        <v>13859</v>
      </c>
      <c r="R148" t="s">
        <v>13860</v>
      </c>
      <c r="S148" t="s">
        <v>13861</v>
      </c>
      <c r="T148" t="s">
        <v>13862</v>
      </c>
      <c r="U148" t="s">
        <v>13863</v>
      </c>
    </row>
    <row r="149" spans="2:33" x14ac:dyDescent="0.25">
      <c r="B149" t="s">
        <v>12967</v>
      </c>
      <c r="C149" t="s">
        <v>153</v>
      </c>
      <c r="D149" t="s">
        <v>833</v>
      </c>
      <c r="E149" t="s">
        <v>13789</v>
      </c>
      <c r="F149" t="s">
        <v>13120</v>
      </c>
      <c r="N149" t="s">
        <v>13568</v>
      </c>
      <c r="O149" t="s">
        <v>13864</v>
      </c>
      <c r="P149" t="s">
        <v>13865</v>
      </c>
      <c r="Q149" t="s">
        <v>13770</v>
      </c>
      <c r="R149" t="s">
        <v>13866</v>
      </c>
      <c r="S149" t="s">
        <v>13628</v>
      </c>
      <c r="T149" t="s">
        <v>13607</v>
      </c>
      <c r="U149" t="s">
        <v>13867</v>
      </c>
    </row>
    <row r="150" spans="2:33" x14ac:dyDescent="0.25">
      <c r="B150" t="s">
        <v>12967</v>
      </c>
      <c r="C150" t="s">
        <v>153</v>
      </c>
      <c r="D150" t="s">
        <v>833</v>
      </c>
      <c r="E150" t="s">
        <v>13789</v>
      </c>
      <c r="F150" t="s">
        <v>12985</v>
      </c>
      <c r="N150" t="s">
        <v>13868</v>
      </c>
      <c r="O150" t="s">
        <v>13869</v>
      </c>
      <c r="P150" t="s">
        <v>13870</v>
      </c>
      <c r="Q150" t="s">
        <v>13250</v>
      </c>
      <c r="R150" t="s">
        <v>13871</v>
      </c>
      <c r="S150" t="s">
        <v>13872</v>
      </c>
      <c r="T150" t="s">
        <v>13873</v>
      </c>
      <c r="U150" t="s">
        <v>13874</v>
      </c>
    </row>
    <row r="151" spans="2:33" x14ac:dyDescent="0.25">
      <c r="B151" t="s">
        <v>12967</v>
      </c>
      <c r="C151" t="s">
        <v>153</v>
      </c>
      <c r="D151" t="s">
        <v>833</v>
      </c>
      <c r="E151" t="s">
        <v>13789</v>
      </c>
      <c r="F151" t="s">
        <v>13008</v>
      </c>
      <c r="N151" t="s">
        <v>13739</v>
      </c>
      <c r="O151" t="s">
        <v>13875</v>
      </c>
      <c r="P151" t="s">
        <v>13671</v>
      </c>
      <c r="Q151" t="s">
        <v>13876</v>
      </c>
      <c r="R151" t="s">
        <v>13331</v>
      </c>
      <c r="S151" t="s">
        <v>13234</v>
      </c>
      <c r="T151" t="s">
        <v>13701</v>
      </c>
      <c r="U151" t="s">
        <v>13278</v>
      </c>
    </row>
    <row r="152" spans="2:33" x14ac:dyDescent="0.25">
      <c r="B152" t="s">
        <v>12967</v>
      </c>
      <c r="C152" t="s">
        <v>153</v>
      </c>
      <c r="D152" t="s">
        <v>833</v>
      </c>
      <c r="E152" t="s">
        <v>13789</v>
      </c>
      <c r="F152" t="s">
        <v>13458</v>
      </c>
      <c r="N152" t="s">
        <v>13815</v>
      </c>
      <c r="O152" t="s">
        <v>13877</v>
      </c>
      <c r="P152" t="s">
        <v>13878</v>
      </c>
      <c r="Q152" t="s">
        <v>13879</v>
      </c>
      <c r="R152" t="s">
        <v>13734</v>
      </c>
      <c r="S152" t="s">
        <v>13855</v>
      </c>
      <c r="T152" t="s">
        <v>13861</v>
      </c>
      <c r="U152" t="s">
        <v>13880</v>
      </c>
    </row>
    <row r="153" spans="2:33" x14ac:dyDescent="0.25">
      <c r="B153" t="s">
        <v>12967</v>
      </c>
      <c r="C153" t="s">
        <v>153</v>
      </c>
      <c r="D153" t="s">
        <v>833</v>
      </c>
      <c r="E153" t="s">
        <v>13789</v>
      </c>
      <c r="F153" t="s">
        <v>13281</v>
      </c>
      <c r="N153" t="s">
        <v>2152</v>
      </c>
      <c r="O153" t="s">
        <v>13881</v>
      </c>
      <c r="P153" t="s">
        <v>13882</v>
      </c>
      <c r="Q153" t="s">
        <v>13883</v>
      </c>
      <c r="R153" t="s">
        <v>13392</v>
      </c>
      <c r="S153" t="s">
        <v>13884</v>
      </c>
      <c r="T153" t="s">
        <v>13885</v>
      </c>
      <c r="U153" t="s">
        <v>13886</v>
      </c>
    </row>
    <row r="154" spans="2:33" x14ac:dyDescent="0.25">
      <c r="B154" t="s">
        <v>12967</v>
      </c>
      <c r="C154" t="s">
        <v>153</v>
      </c>
      <c r="D154" t="s">
        <v>680</v>
      </c>
      <c r="E154" t="s">
        <v>13887</v>
      </c>
      <c r="F154" t="s">
        <v>13297</v>
      </c>
      <c r="AD154" t="s">
        <v>13888</v>
      </c>
      <c r="AE154" t="s">
        <v>13889</v>
      </c>
      <c r="AF154" t="s">
        <v>13890</v>
      </c>
      <c r="AG154" t="s">
        <v>13891</v>
      </c>
    </row>
    <row r="155" spans="2:33" x14ac:dyDescent="0.25">
      <c r="B155" t="s">
        <v>12967</v>
      </c>
      <c r="C155" t="s">
        <v>153</v>
      </c>
      <c r="D155" t="s">
        <v>680</v>
      </c>
      <c r="E155" t="s">
        <v>13887</v>
      </c>
      <c r="F155" t="s">
        <v>13098</v>
      </c>
      <c r="AD155" t="s">
        <v>13892</v>
      </c>
      <c r="AE155" t="s">
        <v>13893</v>
      </c>
      <c r="AF155" t="s">
        <v>13894</v>
      </c>
      <c r="AG155" t="s">
        <v>13895</v>
      </c>
    </row>
    <row r="156" spans="2:33" x14ac:dyDescent="0.25">
      <c r="B156" t="s">
        <v>12967</v>
      </c>
      <c r="C156" t="s">
        <v>153</v>
      </c>
      <c r="D156" t="s">
        <v>680</v>
      </c>
      <c r="E156" t="s">
        <v>13887</v>
      </c>
      <c r="F156" t="s">
        <v>13308</v>
      </c>
      <c r="AD156" t="s">
        <v>13896</v>
      </c>
      <c r="AE156" t="s">
        <v>13897</v>
      </c>
      <c r="AF156" t="s">
        <v>13898</v>
      </c>
      <c r="AG156" t="s">
        <v>13899</v>
      </c>
    </row>
    <row r="157" spans="2:33" x14ac:dyDescent="0.25">
      <c r="B157" t="s">
        <v>12967</v>
      </c>
      <c r="C157" t="s">
        <v>153</v>
      </c>
      <c r="D157" t="s">
        <v>680</v>
      </c>
      <c r="E157" t="s">
        <v>13887</v>
      </c>
      <c r="F157" t="s">
        <v>12977</v>
      </c>
      <c r="AD157" t="s">
        <v>13900</v>
      </c>
      <c r="AE157" t="s">
        <v>13901</v>
      </c>
      <c r="AF157" t="s">
        <v>13902</v>
      </c>
      <c r="AG157" t="s">
        <v>13903</v>
      </c>
    </row>
    <row r="158" spans="2:33" x14ac:dyDescent="0.25">
      <c r="B158" t="s">
        <v>12967</v>
      </c>
      <c r="C158" t="s">
        <v>153</v>
      </c>
      <c r="D158" t="s">
        <v>680</v>
      </c>
      <c r="E158" t="s">
        <v>13887</v>
      </c>
      <c r="F158" t="s">
        <v>13113</v>
      </c>
      <c r="AD158" t="s">
        <v>13904</v>
      </c>
      <c r="AE158" t="s">
        <v>13905</v>
      </c>
      <c r="AF158" t="s">
        <v>13906</v>
      </c>
      <c r="AG158" t="s">
        <v>13907</v>
      </c>
    </row>
    <row r="159" spans="2:33" x14ac:dyDescent="0.25">
      <c r="B159" t="s">
        <v>12967</v>
      </c>
      <c r="C159" t="s">
        <v>153</v>
      </c>
      <c r="D159" t="s">
        <v>680</v>
      </c>
      <c r="E159" t="s">
        <v>13887</v>
      </c>
      <c r="F159" t="s">
        <v>13039</v>
      </c>
      <c r="AD159" t="s">
        <v>13908</v>
      </c>
      <c r="AE159" t="s">
        <v>13801</v>
      </c>
      <c r="AF159" t="s">
        <v>13909</v>
      </c>
      <c r="AG159" t="s">
        <v>13910</v>
      </c>
    </row>
    <row r="160" spans="2:33" x14ac:dyDescent="0.25">
      <c r="B160" t="s">
        <v>12967</v>
      </c>
      <c r="C160" t="s">
        <v>153</v>
      </c>
      <c r="D160" t="s">
        <v>680</v>
      </c>
      <c r="E160" t="s">
        <v>13887</v>
      </c>
      <c r="F160" t="s">
        <v>13425</v>
      </c>
      <c r="AD160" t="s">
        <v>13911</v>
      </c>
      <c r="AE160" t="s">
        <v>13912</v>
      </c>
      <c r="AF160" t="s">
        <v>13913</v>
      </c>
      <c r="AG160" t="s">
        <v>13914</v>
      </c>
    </row>
    <row r="161" spans="2:37" x14ac:dyDescent="0.25">
      <c r="B161" t="s">
        <v>12967</v>
      </c>
      <c r="C161" t="s">
        <v>153</v>
      </c>
      <c r="D161" t="s">
        <v>680</v>
      </c>
      <c r="E161" t="s">
        <v>13887</v>
      </c>
      <c r="F161" t="s">
        <v>13120</v>
      </c>
      <c r="AD161" t="s">
        <v>13915</v>
      </c>
      <c r="AE161" t="s">
        <v>13916</v>
      </c>
      <c r="AF161" t="s">
        <v>13903</v>
      </c>
      <c r="AG161" t="s">
        <v>13917</v>
      </c>
    </row>
    <row r="162" spans="2:37" x14ac:dyDescent="0.25">
      <c r="B162" t="s">
        <v>12967</v>
      </c>
      <c r="C162" t="s">
        <v>153</v>
      </c>
      <c r="D162" t="s">
        <v>680</v>
      </c>
      <c r="E162" t="s">
        <v>13887</v>
      </c>
      <c r="F162" t="s">
        <v>12985</v>
      </c>
      <c r="AD162" t="s">
        <v>13918</v>
      </c>
      <c r="AE162" t="s">
        <v>13919</v>
      </c>
      <c r="AF162" t="s">
        <v>13920</v>
      </c>
      <c r="AG162" t="s">
        <v>13921</v>
      </c>
    </row>
    <row r="163" spans="2:37" x14ac:dyDescent="0.25">
      <c r="B163" t="s">
        <v>12967</v>
      </c>
      <c r="C163" t="s">
        <v>153</v>
      </c>
      <c r="D163" t="s">
        <v>680</v>
      </c>
      <c r="E163" t="s">
        <v>13887</v>
      </c>
      <c r="F163" t="s">
        <v>12993</v>
      </c>
      <c r="AD163" t="s">
        <v>13922</v>
      </c>
      <c r="AE163" t="s">
        <v>13923</v>
      </c>
      <c r="AF163" t="s">
        <v>13924</v>
      </c>
      <c r="AG163" t="s">
        <v>13925</v>
      </c>
    </row>
    <row r="164" spans="2:37" x14ac:dyDescent="0.25">
      <c r="B164" t="s">
        <v>12967</v>
      </c>
      <c r="C164" t="s">
        <v>153</v>
      </c>
      <c r="D164" t="s">
        <v>680</v>
      </c>
      <c r="E164" t="s">
        <v>13887</v>
      </c>
      <c r="F164" t="s">
        <v>13000</v>
      </c>
      <c r="AD164" t="s">
        <v>13926</v>
      </c>
      <c r="AE164" t="s">
        <v>13927</v>
      </c>
      <c r="AF164" t="s">
        <v>13928</v>
      </c>
      <c r="AG164" t="s">
        <v>13929</v>
      </c>
    </row>
    <row r="165" spans="2:37" x14ac:dyDescent="0.25">
      <c r="B165" t="s">
        <v>12967</v>
      </c>
      <c r="C165" t="s">
        <v>153</v>
      </c>
      <c r="D165" t="s">
        <v>680</v>
      </c>
      <c r="E165" t="s">
        <v>13887</v>
      </c>
      <c r="F165" t="s">
        <v>13008</v>
      </c>
      <c r="AD165" t="s">
        <v>13930</v>
      </c>
      <c r="AE165" t="s">
        <v>13931</v>
      </c>
      <c r="AF165" t="s">
        <v>13932</v>
      </c>
      <c r="AG165" t="s">
        <v>13933</v>
      </c>
    </row>
    <row r="166" spans="2:37" x14ac:dyDescent="0.25">
      <c r="B166" t="s">
        <v>12967</v>
      </c>
      <c r="C166" t="s">
        <v>153</v>
      </c>
      <c r="D166" t="s">
        <v>680</v>
      </c>
      <c r="E166" t="s">
        <v>13887</v>
      </c>
      <c r="F166" t="s">
        <v>13458</v>
      </c>
      <c r="AD166" t="s">
        <v>13934</v>
      </c>
      <c r="AE166" t="s">
        <v>13935</v>
      </c>
      <c r="AF166" t="s">
        <v>13936</v>
      </c>
      <c r="AG166" t="s">
        <v>13937</v>
      </c>
    </row>
    <row r="167" spans="2:37" x14ac:dyDescent="0.25">
      <c r="B167" t="s">
        <v>12967</v>
      </c>
      <c r="C167" t="s">
        <v>153</v>
      </c>
      <c r="D167" t="s">
        <v>680</v>
      </c>
      <c r="E167" t="s">
        <v>13887</v>
      </c>
      <c r="F167" t="s">
        <v>13281</v>
      </c>
      <c r="AD167" t="s">
        <v>13938</v>
      </c>
      <c r="AE167" t="s">
        <v>13939</v>
      </c>
      <c r="AF167" t="s">
        <v>13940</v>
      </c>
      <c r="AG167" t="s">
        <v>13941</v>
      </c>
    </row>
    <row r="168" spans="2:37" x14ac:dyDescent="0.25">
      <c r="B168" t="s">
        <v>12967</v>
      </c>
      <c r="C168" t="s">
        <v>153</v>
      </c>
      <c r="D168" t="s">
        <v>680</v>
      </c>
      <c r="E168" t="s">
        <v>13887</v>
      </c>
      <c r="F168" t="s">
        <v>13016</v>
      </c>
      <c r="AD168" t="s">
        <v>13942</v>
      </c>
      <c r="AE168" t="s">
        <v>13943</v>
      </c>
      <c r="AF168" t="s">
        <v>13944</v>
      </c>
      <c r="AG168" t="s">
        <v>13945</v>
      </c>
    </row>
    <row r="169" spans="2:37" x14ac:dyDescent="0.25">
      <c r="B169" t="s">
        <v>12967</v>
      </c>
      <c r="C169" t="s">
        <v>153</v>
      </c>
      <c r="D169" t="s">
        <v>680</v>
      </c>
      <c r="E169" t="s">
        <v>13946</v>
      </c>
      <c r="F169" t="s">
        <v>13947</v>
      </c>
      <c r="AD169" t="s">
        <v>568</v>
      </c>
      <c r="AE169" t="s">
        <v>568</v>
      </c>
      <c r="AF169" t="s">
        <v>568</v>
      </c>
      <c r="AG169" t="s">
        <v>568</v>
      </c>
      <c r="AH169" t="s">
        <v>568</v>
      </c>
      <c r="AI169" t="s">
        <v>568</v>
      </c>
      <c r="AJ169" t="s">
        <v>568</v>
      </c>
      <c r="AK169" t="s">
        <v>568</v>
      </c>
    </row>
    <row r="170" spans="2:37" x14ac:dyDescent="0.25">
      <c r="B170" t="s">
        <v>12967</v>
      </c>
      <c r="C170" t="s">
        <v>153</v>
      </c>
      <c r="D170" t="s">
        <v>680</v>
      </c>
      <c r="E170" t="s">
        <v>13946</v>
      </c>
      <c r="F170" t="s">
        <v>13297</v>
      </c>
      <c r="AD170" t="s">
        <v>13948</v>
      </c>
      <c r="AE170" t="s">
        <v>13949</v>
      </c>
      <c r="AF170" t="s">
        <v>13950</v>
      </c>
      <c r="AG170" t="s">
        <v>13951</v>
      </c>
      <c r="AH170" t="s">
        <v>13952</v>
      </c>
      <c r="AI170" t="s">
        <v>13953</v>
      </c>
      <c r="AJ170" t="s">
        <v>13954</v>
      </c>
      <c r="AK170" t="s">
        <v>13955</v>
      </c>
    </row>
    <row r="171" spans="2:37" x14ac:dyDescent="0.25">
      <c r="B171" t="s">
        <v>12967</v>
      </c>
      <c r="C171" t="s">
        <v>153</v>
      </c>
      <c r="D171" t="s">
        <v>680</v>
      </c>
      <c r="E171" t="s">
        <v>13946</v>
      </c>
      <c r="F171" t="s">
        <v>13098</v>
      </c>
      <c r="AD171" t="s">
        <v>13956</v>
      </c>
      <c r="AE171" t="s">
        <v>13957</v>
      </c>
      <c r="AF171" t="s">
        <v>13958</v>
      </c>
      <c r="AG171" t="s">
        <v>13959</v>
      </c>
      <c r="AH171" t="s">
        <v>13960</v>
      </c>
      <c r="AI171" t="s">
        <v>13961</v>
      </c>
      <c r="AJ171" t="s">
        <v>13904</v>
      </c>
      <c r="AK171" t="s">
        <v>13962</v>
      </c>
    </row>
    <row r="172" spans="2:37" x14ac:dyDescent="0.25">
      <c r="B172" t="s">
        <v>12967</v>
      </c>
      <c r="C172" t="s">
        <v>153</v>
      </c>
      <c r="D172" t="s">
        <v>680</v>
      </c>
      <c r="E172" t="s">
        <v>13946</v>
      </c>
      <c r="F172" t="s">
        <v>13308</v>
      </c>
      <c r="AD172" t="s">
        <v>13963</v>
      </c>
      <c r="AE172" t="s">
        <v>13964</v>
      </c>
      <c r="AF172" t="s">
        <v>13965</v>
      </c>
      <c r="AG172" t="s">
        <v>13915</v>
      </c>
      <c r="AH172" t="s">
        <v>13966</v>
      </c>
      <c r="AI172" t="s">
        <v>13967</v>
      </c>
      <c r="AJ172" t="s">
        <v>13968</v>
      </c>
      <c r="AK172" t="s">
        <v>13969</v>
      </c>
    </row>
    <row r="173" spans="2:37" x14ac:dyDescent="0.25">
      <c r="B173" t="s">
        <v>12967</v>
      </c>
      <c r="C173" t="s">
        <v>153</v>
      </c>
      <c r="D173" t="s">
        <v>680</v>
      </c>
      <c r="E173" t="s">
        <v>13946</v>
      </c>
      <c r="F173" t="s">
        <v>12977</v>
      </c>
      <c r="AD173" t="s">
        <v>13970</v>
      </c>
      <c r="AE173" t="s">
        <v>13971</v>
      </c>
      <c r="AF173" t="s">
        <v>13972</v>
      </c>
      <c r="AG173" t="s">
        <v>13973</v>
      </c>
      <c r="AH173" t="s">
        <v>13974</v>
      </c>
      <c r="AI173" t="s">
        <v>13975</v>
      </c>
      <c r="AJ173" t="s">
        <v>13976</v>
      </c>
      <c r="AK173" t="s">
        <v>13909</v>
      </c>
    </row>
    <row r="174" spans="2:37" x14ac:dyDescent="0.25">
      <c r="B174" t="s">
        <v>12967</v>
      </c>
      <c r="C174" t="s">
        <v>153</v>
      </c>
      <c r="D174" t="s">
        <v>680</v>
      </c>
      <c r="E174" t="s">
        <v>13946</v>
      </c>
      <c r="F174" t="s">
        <v>13113</v>
      </c>
      <c r="AD174" t="s">
        <v>13977</v>
      </c>
      <c r="AE174" t="s">
        <v>13978</v>
      </c>
      <c r="AF174" t="s">
        <v>13979</v>
      </c>
      <c r="AG174" t="s">
        <v>13910</v>
      </c>
      <c r="AH174" t="s">
        <v>13980</v>
      </c>
      <c r="AI174" t="s">
        <v>13948</v>
      </c>
      <c r="AJ174" t="s">
        <v>13960</v>
      </c>
      <c r="AK174" t="s">
        <v>13981</v>
      </c>
    </row>
    <row r="175" spans="2:37" x14ac:dyDescent="0.25">
      <c r="B175" t="s">
        <v>12967</v>
      </c>
      <c r="C175" t="s">
        <v>153</v>
      </c>
      <c r="D175" t="s">
        <v>680</v>
      </c>
      <c r="E175" t="s">
        <v>13946</v>
      </c>
      <c r="F175" t="s">
        <v>13039</v>
      </c>
      <c r="AD175" t="s">
        <v>13982</v>
      </c>
      <c r="AE175" t="s">
        <v>13801</v>
      </c>
      <c r="AF175" t="s">
        <v>13983</v>
      </c>
      <c r="AG175" t="s">
        <v>13984</v>
      </c>
      <c r="AH175" t="s">
        <v>13985</v>
      </c>
      <c r="AI175" t="s">
        <v>13986</v>
      </c>
      <c r="AJ175" t="s">
        <v>13987</v>
      </c>
      <c r="AK175" t="s">
        <v>13988</v>
      </c>
    </row>
    <row r="176" spans="2:37" x14ac:dyDescent="0.25">
      <c r="B176" t="s">
        <v>12967</v>
      </c>
      <c r="C176" t="s">
        <v>153</v>
      </c>
      <c r="D176" t="s">
        <v>680</v>
      </c>
      <c r="E176" t="s">
        <v>13946</v>
      </c>
      <c r="F176" t="s">
        <v>13425</v>
      </c>
      <c r="AD176" t="s">
        <v>13989</v>
      </c>
      <c r="AE176" t="s">
        <v>13990</v>
      </c>
      <c r="AF176" t="s">
        <v>13948</v>
      </c>
      <c r="AG176" t="s">
        <v>13991</v>
      </c>
      <c r="AH176" t="s">
        <v>13921</v>
      </c>
      <c r="AI176" t="s">
        <v>13982</v>
      </c>
      <c r="AJ176" t="s">
        <v>13992</v>
      </c>
      <c r="AK176" t="s">
        <v>13989</v>
      </c>
    </row>
    <row r="177" spans="2:37" x14ac:dyDescent="0.25">
      <c r="B177" t="s">
        <v>12967</v>
      </c>
      <c r="C177" t="s">
        <v>153</v>
      </c>
      <c r="D177" t="s">
        <v>680</v>
      </c>
      <c r="E177" t="s">
        <v>13946</v>
      </c>
      <c r="F177" t="s">
        <v>13120</v>
      </c>
      <c r="AD177" t="s">
        <v>13993</v>
      </c>
      <c r="AE177" t="s">
        <v>13994</v>
      </c>
      <c r="AF177" t="s">
        <v>13995</v>
      </c>
      <c r="AG177" t="s">
        <v>13996</v>
      </c>
      <c r="AH177" t="s">
        <v>13914</v>
      </c>
      <c r="AI177" t="s">
        <v>13967</v>
      </c>
      <c r="AJ177" t="s">
        <v>13997</v>
      </c>
      <c r="AK177" t="s">
        <v>13938</v>
      </c>
    </row>
    <row r="178" spans="2:37" x14ac:dyDescent="0.25">
      <c r="B178" t="s">
        <v>12967</v>
      </c>
      <c r="C178" t="s">
        <v>153</v>
      </c>
      <c r="D178" t="s">
        <v>680</v>
      </c>
      <c r="E178" t="s">
        <v>13946</v>
      </c>
      <c r="F178" t="s">
        <v>12985</v>
      </c>
      <c r="AD178" t="s">
        <v>13998</v>
      </c>
      <c r="AE178" t="s">
        <v>13999</v>
      </c>
      <c r="AF178" t="s">
        <v>14000</v>
      </c>
      <c r="AG178" t="s">
        <v>13961</v>
      </c>
      <c r="AH178" t="s">
        <v>13945</v>
      </c>
      <c r="AI178" t="s">
        <v>14001</v>
      </c>
      <c r="AJ178" t="s">
        <v>13974</v>
      </c>
      <c r="AK178" t="s">
        <v>13944</v>
      </c>
    </row>
    <row r="179" spans="2:37" x14ac:dyDescent="0.25">
      <c r="B179" t="s">
        <v>12967</v>
      </c>
      <c r="C179" t="s">
        <v>153</v>
      </c>
      <c r="D179" t="s">
        <v>680</v>
      </c>
      <c r="E179" t="s">
        <v>13946</v>
      </c>
      <c r="F179" t="s">
        <v>12993</v>
      </c>
      <c r="AD179" t="s">
        <v>13922</v>
      </c>
      <c r="AE179" t="s">
        <v>14002</v>
      </c>
      <c r="AF179" t="s">
        <v>14003</v>
      </c>
      <c r="AG179" t="s">
        <v>2161</v>
      </c>
      <c r="AH179" t="s">
        <v>14004</v>
      </c>
      <c r="AI179" t="s">
        <v>14005</v>
      </c>
      <c r="AJ179" t="s">
        <v>14006</v>
      </c>
      <c r="AK179" t="s">
        <v>14007</v>
      </c>
    </row>
    <row r="180" spans="2:37" x14ac:dyDescent="0.25">
      <c r="B180" t="s">
        <v>12967</v>
      </c>
      <c r="C180" t="s">
        <v>153</v>
      </c>
      <c r="D180" t="s">
        <v>680</v>
      </c>
      <c r="E180" t="s">
        <v>13946</v>
      </c>
      <c r="F180" t="s">
        <v>13000</v>
      </c>
      <c r="AD180" t="s">
        <v>14008</v>
      </c>
      <c r="AE180" t="s">
        <v>14009</v>
      </c>
      <c r="AF180" t="s">
        <v>14010</v>
      </c>
      <c r="AG180" t="s">
        <v>2098</v>
      </c>
      <c r="AH180" t="s">
        <v>14011</v>
      </c>
      <c r="AI180" t="s">
        <v>14012</v>
      </c>
      <c r="AJ180" t="s">
        <v>14013</v>
      </c>
      <c r="AK180" t="s">
        <v>14014</v>
      </c>
    </row>
    <row r="181" spans="2:37" x14ac:dyDescent="0.25">
      <c r="B181" t="s">
        <v>12967</v>
      </c>
      <c r="C181" t="s">
        <v>153</v>
      </c>
      <c r="D181" t="s">
        <v>680</v>
      </c>
      <c r="E181" t="s">
        <v>13946</v>
      </c>
      <c r="F181" t="s">
        <v>13008</v>
      </c>
      <c r="AD181" t="s">
        <v>14015</v>
      </c>
      <c r="AE181" t="s">
        <v>14016</v>
      </c>
      <c r="AF181" t="s">
        <v>14017</v>
      </c>
      <c r="AG181" t="s">
        <v>14018</v>
      </c>
      <c r="AH181" t="s">
        <v>14019</v>
      </c>
      <c r="AI181" t="s">
        <v>14020</v>
      </c>
      <c r="AJ181" t="s">
        <v>14021</v>
      </c>
      <c r="AK181" t="s">
        <v>14022</v>
      </c>
    </row>
    <row r="182" spans="2:37" x14ac:dyDescent="0.25">
      <c r="B182" t="s">
        <v>12967</v>
      </c>
      <c r="C182" t="s">
        <v>153</v>
      </c>
      <c r="D182" t="s">
        <v>680</v>
      </c>
      <c r="E182" t="s">
        <v>13946</v>
      </c>
      <c r="F182" t="s">
        <v>13458</v>
      </c>
      <c r="AD182" t="s">
        <v>14023</v>
      </c>
      <c r="AE182" t="s">
        <v>14024</v>
      </c>
      <c r="AF182" t="s">
        <v>14025</v>
      </c>
      <c r="AG182" t="s">
        <v>14026</v>
      </c>
      <c r="AH182" t="s">
        <v>14027</v>
      </c>
      <c r="AI182" t="s">
        <v>14028</v>
      </c>
      <c r="AJ182" t="s">
        <v>13888</v>
      </c>
      <c r="AK182" t="s">
        <v>14029</v>
      </c>
    </row>
    <row r="183" spans="2:37" x14ac:dyDescent="0.25">
      <c r="B183" t="s">
        <v>12967</v>
      </c>
      <c r="C183" t="s">
        <v>153</v>
      </c>
      <c r="D183" t="s">
        <v>680</v>
      </c>
      <c r="E183" t="s">
        <v>13946</v>
      </c>
      <c r="F183" t="s">
        <v>13281</v>
      </c>
      <c r="AD183" t="s">
        <v>14030</v>
      </c>
      <c r="AE183" t="s">
        <v>14031</v>
      </c>
      <c r="AF183" t="s">
        <v>14032</v>
      </c>
      <c r="AG183" t="s">
        <v>14033</v>
      </c>
      <c r="AH183" t="s">
        <v>14034</v>
      </c>
      <c r="AI183" t="s">
        <v>14035</v>
      </c>
      <c r="AJ183" t="s">
        <v>14036</v>
      </c>
      <c r="AK183" t="s">
        <v>14037</v>
      </c>
    </row>
    <row r="184" spans="2:37" x14ac:dyDescent="0.25">
      <c r="B184" t="s">
        <v>12967</v>
      </c>
      <c r="C184" t="s">
        <v>153</v>
      </c>
      <c r="D184" t="s">
        <v>680</v>
      </c>
      <c r="E184" t="s">
        <v>13946</v>
      </c>
      <c r="F184" t="s">
        <v>13016</v>
      </c>
      <c r="AD184" t="s">
        <v>14038</v>
      </c>
      <c r="AE184" t="s">
        <v>14039</v>
      </c>
      <c r="AF184" t="s">
        <v>14029</v>
      </c>
      <c r="AG184" t="s">
        <v>14040</v>
      </c>
      <c r="AH184" t="s">
        <v>14041</v>
      </c>
      <c r="AI184" t="s">
        <v>14042</v>
      </c>
      <c r="AJ184" t="s">
        <v>13966</v>
      </c>
      <c r="AK184" t="s">
        <v>14023</v>
      </c>
    </row>
    <row r="185" spans="2:37" x14ac:dyDescent="0.25">
      <c r="B185" t="s">
        <v>12967</v>
      </c>
      <c r="C185" t="s">
        <v>153</v>
      </c>
      <c r="D185" t="s">
        <v>735</v>
      </c>
      <c r="E185" t="s">
        <v>14043</v>
      </c>
      <c r="F185" t="s">
        <v>13297</v>
      </c>
      <c r="V185" t="s">
        <v>14044</v>
      </c>
      <c r="W185" t="s">
        <v>14045</v>
      </c>
      <c r="X185" t="s">
        <v>14042</v>
      </c>
      <c r="Y185" t="s">
        <v>14046</v>
      </c>
      <c r="Z185" t="s">
        <v>14047</v>
      </c>
      <c r="AA185" t="s">
        <v>13752</v>
      </c>
      <c r="AB185" t="s">
        <v>14048</v>
      </c>
    </row>
    <row r="186" spans="2:37" x14ac:dyDescent="0.25">
      <c r="B186" t="s">
        <v>12967</v>
      </c>
      <c r="C186" t="s">
        <v>153</v>
      </c>
      <c r="D186" t="s">
        <v>735</v>
      </c>
      <c r="E186" t="s">
        <v>14043</v>
      </c>
      <c r="F186" t="s">
        <v>13098</v>
      </c>
      <c r="V186" t="s">
        <v>14049</v>
      </c>
      <c r="W186" t="s">
        <v>14050</v>
      </c>
      <c r="X186" t="s">
        <v>10428</v>
      </c>
      <c r="Y186" t="s">
        <v>14051</v>
      </c>
      <c r="Z186" t="s">
        <v>13733</v>
      </c>
      <c r="AA186" t="s">
        <v>14052</v>
      </c>
      <c r="AB186" t="s">
        <v>14053</v>
      </c>
    </row>
    <row r="187" spans="2:37" x14ac:dyDescent="0.25">
      <c r="B187" t="s">
        <v>12967</v>
      </c>
      <c r="C187" t="s">
        <v>153</v>
      </c>
      <c r="D187" t="s">
        <v>735</v>
      </c>
      <c r="E187" t="s">
        <v>14043</v>
      </c>
      <c r="F187" t="s">
        <v>13308</v>
      </c>
      <c r="V187" t="s">
        <v>14054</v>
      </c>
      <c r="W187" t="s">
        <v>14055</v>
      </c>
      <c r="X187" t="s">
        <v>14056</v>
      </c>
      <c r="Y187" t="s">
        <v>14057</v>
      </c>
      <c r="Z187" t="s">
        <v>14058</v>
      </c>
    </row>
    <row r="188" spans="2:37" x14ac:dyDescent="0.25">
      <c r="B188" t="s">
        <v>12967</v>
      </c>
      <c r="C188" t="s">
        <v>153</v>
      </c>
      <c r="D188" t="s">
        <v>735</v>
      </c>
      <c r="E188" t="s">
        <v>14043</v>
      </c>
      <c r="F188" t="s">
        <v>12977</v>
      </c>
      <c r="V188" t="s">
        <v>14059</v>
      </c>
      <c r="W188" t="s">
        <v>13955</v>
      </c>
      <c r="X188" t="s">
        <v>14060</v>
      </c>
      <c r="Y188" t="s">
        <v>13778</v>
      </c>
      <c r="Z188" t="s">
        <v>14061</v>
      </c>
      <c r="AA188" t="s">
        <v>14062</v>
      </c>
    </row>
    <row r="189" spans="2:37" x14ac:dyDescent="0.25">
      <c r="B189" t="s">
        <v>12967</v>
      </c>
      <c r="C189" t="s">
        <v>153</v>
      </c>
      <c r="D189" t="s">
        <v>735</v>
      </c>
      <c r="E189" t="s">
        <v>14043</v>
      </c>
      <c r="F189" t="s">
        <v>13113</v>
      </c>
      <c r="V189" t="s">
        <v>14063</v>
      </c>
      <c r="W189" t="s">
        <v>14064</v>
      </c>
      <c r="X189" t="s">
        <v>14023</v>
      </c>
      <c r="Y189" t="s">
        <v>14065</v>
      </c>
      <c r="Z189" t="s">
        <v>2150</v>
      </c>
    </row>
    <row r="190" spans="2:37" x14ac:dyDescent="0.25">
      <c r="B190" t="s">
        <v>12967</v>
      </c>
      <c r="C190" t="s">
        <v>153</v>
      </c>
      <c r="D190" t="s">
        <v>735</v>
      </c>
      <c r="E190" t="s">
        <v>14043</v>
      </c>
      <c r="F190" t="s">
        <v>13039</v>
      </c>
      <c r="V190" t="s">
        <v>14066</v>
      </c>
      <c r="W190" t="s">
        <v>14067</v>
      </c>
      <c r="X190" t="s">
        <v>14068</v>
      </c>
      <c r="Y190" t="s">
        <v>14069</v>
      </c>
      <c r="Z190" t="s">
        <v>14068</v>
      </c>
      <c r="AA190" t="s">
        <v>14070</v>
      </c>
    </row>
    <row r="191" spans="2:37" x14ac:dyDescent="0.25">
      <c r="B191" t="s">
        <v>12967</v>
      </c>
      <c r="C191" t="s">
        <v>153</v>
      </c>
      <c r="D191" t="s">
        <v>735</v>
      </c>
      <c r="E191" t="s">
        <v>14043</v>
      </c>
      <c r="F191" t="s">
        <v>13425</v>
      </c>
      <c r="V191" t="s">
        <v>14068</v>
      </c>
      <c r="W191" t="s">
        <v>14071</v>
      </c>
      <c r="X191" t="s">
        <v>14072</v>
      </c>
      <c r="Y191" t="s">
        <v>14073</v>
      </c>
      <c r="Z191" t="s">
        <v>14074</v>
      </c>
    </row>
    <row r="192" spans="2:37" x14ac:dyDescent="0.25">
      <c r="B192" t="s">
        <v>12967</v>
      </c>
      <c r="C192" t="s">
        <v>153</v>
      </c>
      <c r="D192" t="s">
        <v>735</v>
      </c>
      <c r="E192" t="s">
        <v>14043</v>
      </c>
      <c r="F192" t="s">
        <v>13120</v>
      </c>
      <c r="V192" t="s">
        <v>14075</v>
      </c>
      <c r="W192" t="s">
        <v>13984</v>
      </c>
      <c r="X192" t="s">
        <v>14076</v>
      </c>
      <c r="Y192" t="s">
        <v>14077</v>
      </c>
      <c r="Z192" t="s">
        <v>14078</v>
      </c>
      <c r="AA192" t="s">
        <v>14077</v>
      </c>
    </row>
    <row r="193" spans="2:29" x14ac:dyDescent="0.25">
      <c r="B193" t="s">
        <v>12967</v>
      </c>
      <c r="C193" t="s">
        <v>153</v>
      </c>
      <c r="D193" t="s">
        <v>735</v>
      </c>
      <c r="E193" t="s">
        <v>14043</v>
      </c>
      <c r="F193" t="s">
        <v>12985</v>
      </c>
      <c r="V193" t="s">
        <v>14079</v>
      </c>
      <c r="W193" t="s">
        <v>13908</v>
      </c>
      <c r="X193" t="s">
        <v>14080</v>
      </c>
      <c r="Y193" t="s">
        <v>14081</v>
      </c>
      <c r="Z193" t="s">
        <v>14075</v>
      </c>
      <c r="AA193" t="s">
        <v>14082</v>
      </c>
    </row>
    <row r="194" spans="2:29" x14ac:dyDescent="0.25">
      <c r="B194" t="s">
        <v>12967</v>
      </c>
      <c r="C194" t="s">
        <v>153</v>
      </c>
      <c r="D194" t="s">
        <v>735</v>
      </c>
      <c r="E194" t="s">
        <v>14043</v>
      </c>
      <c r="F194" t="s">
        <v>13008</v>
      </c>
      <c r="V194" t="s">
        <v>14083</v>
      </c>
      <c r="W194" t="s">
        <v>13980</v>
      </c>
      <c r="X194" t="s">
        <v>14084</v>
      </c>
      <c r="Y194" t="s">
        <v>14085</v>
      </c>
      <c r="Z194" t="s">
        <v>14086</v>
      </c>
      <c r="AA194" t="s">
        <v>14087</v>
      </c>
    </row>
    <row r="195" spans="2:29" x14ac:dyDescent="0.25">
      <c r="B195" t="s">
        <v>12967</v>
      </c>
      <c r="C195" t="s">
        <v>153</v>
      </c>
      <c r="D195" t="s">
        <v>735</v>
      </c>
      <c r="E195" t="s">
        <v>14043</v>
      </c>
      <c r="F195" t="s">
        <v>13016</v>
      </c>
      <c r="V195" t="s">
        <v>14088</v>
      </c>
      <c r="W195" t="s">
        <v>14089</v>
      </c>
      <c r="X195" t="s">
        <v>14090</v>
      </c>
      <c r="Y195" t="s">
        <v>14091</v>
      </c>
      <c r="Z195" t="s">
        <v>14092</v>
      </c>
    </row>
    <row r="196" spans="2:29" x14ac:dyDescent="0.25">
      <c r="B196" t="s">
        <v>12967</v>
      </c>
      <c r="C196" t="s">
        <v>153</v>
      </c>
      <c r="D196" t="s">
        <v>735</v>
      </c>
      <c r="E196" t="s">
        <v>14093</v>
      </c>
      <c r="F196" t="s">
        <v>13308</v>
      </c>
      <c r="V196" t="s">
        <v>14094</v>
      </c>
      <c r="W196" t="s">
        <v>14095</v>
      </c>
      <c r="X196" t="s">
        <v>13426</v>
      </c>
      <c r="Y196" t="s">
        <v>13798</v>
      </c>
      <c r="Z196" t="s">
        <v>14096</v>
      </c>
      <c r="AA196" t="s">
        <v>14097</v>
      </c>
      <c r="AB196" t="s">
        <v>13641</v>
      </c>
      <c r="AC196" t="s">
        <v>14098</v>
      </c>
    </row>
    <row r="197" spans="2:29" x14ac:dyDescent="0.25">
      <c r="B197" t="s">
        <v>12967</v>
      </c>
      <c r="C197" t="s">
        <v>153</v>
      </c>
      <c r="D197" t="s">
        <v>735</v>
      </c>
      <c r="E197" t="s">
        <v>14093</v>
      </c>
      <c r="F197" t="s">
        <v>13113</v>
      </c>
      <c r="V197" t="s">
        <v>14099</v>
      </c>
      <c r="W197" t="s">
        <v>14100</v>
      </c>
      <c r="X197" t="s">
        <v>14101</v>
      </c>
      <c r="Y197" t="s">
        <v>14102</v>
      </c>
      <c r="Z197" t="s">
        <v>13669</v>
      </c>
      <c r="AA197" t="s">
        <v>13770</v>
      </c>
      <c r="AB197" t="s">
        <v>14103</v>
      </c>
      <c r="AC197" t="s">
        <v>14104</v>
      </c>
    </row>
    <row r="198" spans="2:29" x14ac:dyDescent="0.25">
      <c r="B198" t="s">
        <v>12967</v>
      </c>
      <c r="C198" t="s">
        <v>153</v>
      </c>
      <c r="D198" t="s">
        <v>735</v>
      </c>
      <c r="E198" t="s">
        <v>14093</v>
      </c>
      <c r="F198" t="s">
        <v>13039</v>
      </c>
      <c r="V198" t="s">
        <v>13675</v>
      </c>
      <c r="W198" t="s">
        <v>14105</v>
      </c>
      <c r="X198" t="s">
        <v>14106</v>
      </c>
      <c r="Y198" t="s">
        <v>13331</v>
      </c>
      <c r="Z198" t="s">
        <v>14107</v>
      </c>
      <c r="AA198" t="s">
        <v>14108</v>
      </c>
      <c r="AB198" t="s">
        <v>14109</v>
      </c>
      <c r="AC198" t="s">
        <v>13250</v>
      </c>
    </row>
    <row r="199" spans="2:29" x14ac:dyDescent="0.25">
      <c r="B199" t="s">
        <v>12967</v>
      </c>
      <c r="C199" t="s">
        <v>153</v>
      </c>
      <c r="D199" t="s">
        <v>735</v>
      </c>
      <c r="E199" t="s">
        <v>14093</v>
      </c>
      <c r="F199" t="s">
        <v>13425</v>
      </c>
      <c r="V199" t="s">
        <v>14110</v>
      </c>
      <c r="W199" t="s">
        <v>14111</v>
      </c>
      <c r="X199" t="s">
        <v>13824</v>
      </c>
      <c r="Y199" t="s">
        <v>13559</v>
      </c>
      <c r="Z199" t="s">
        <v>13322</v>
      </c>
      <c r="AA199" t="s">
        <v>14112</v>
      </c>
      <c r="AB199" t="s">
        <v>14113</v>
      </c>
      <c r="AC199" t="s">
        <v>14114</v>
      </c>
    </row>
    <row r="200" spans="2:29" x14ac:dyDescent="0.25">
      <c r="B200" t="s">
        <v>12967</v>
      </c>
      <c r="C200" t="s">
        <v>153</v>
      </c>
      <c r="D200" t="s">
        <v>735</v>
      </c>
      <c r="E200" t="s">
        <v>14093</v>
      </c>
      <c r="F200" t="s">
        <v>13120</v>
      </c>
      <c r="V200" t="s">
        <v>13643</v>
      </c>
      <c r="W200" t="s">
        <v>14115</v>
      </c>
      <c r="X200" t="s">
        <v>14116</v>
      </c>
      <c r="Y200" t="s">
        <v>13331</v>
      </c>
      <c r="Z200" t="s">
        <v>14117</v>
      </c>
      <c r="AA200" t="s">
        <v>13797</v>
      </c>
      <c r="AB200" t="s">
        <v>14118</v>
      </c>
      <c r="AC200" t="s">
        <v>14119</v>
      </c>
    </row>
    <row r="201" spans="2:29" x14ac:dyDescent="0.25">
      <c r="B201" t="s">
        <v>12967</v>
      </c>
      <c r="C201" t="s">
        <v>153</v>
      </c>
      <c r="D201" t="s">
        <v>735</v>
      </c>
      <c r="E201" t="s">
        <v>14093</v>
      </c>
      <c r="F201" t="s">
        <v>13458</v>
      </c>
      <c r="V201" t="s">
        <v>14120</v>
      </c>
      <c r="W201" t="s">
        <v>14023</v>
      </c>
      <c r="X201" t="s">
        <v>13671</v>
      </c>
      <c r="Y201" t="s">
        <v>13319</v>
      </c>
      <c r="Z201" t="s">
        <v>13859</v>
      </c>
      <c r="AA201" t="s">
        <v>13648</v>
      </c>
      <c r="AB201" t="s">
        <v>14121</v>
      </c>
      <c r="AC201" t="s">
        <v>14122</v>
      </c>
    </row>
    <row r="202" spans="2:29" x14ac:dyDescent="0.25">
      <c r="B202" t="s">
        <v>12967</v>
      </c>
      <c r="C202" t="s">
        <v>153</v>
      </c>
      <c r="D202" t="s">
        <v>735</v>
      </c>
      <c r="E202" t="s">
        <v>14093</v>
      </c>
      <c r="F202" t="s">
        <v>13281</v>
      </c>
      <c r="V202" t="s">
        <v>13692</v>
      </c>
      <c r="W202" t="s">
        <v>14123</v>
      </c>
      <c r="X202" t="s">
        <v>14124</v>
      </c>
      <c r="Y202" t="s">
        <v>14125</v>
      </c>
      <c r="Z202" t="s">
        <v>14126</v>
      </c>
      <c r="AA202" t="s">
        <v>13763</v>
      </c>
      <c r="AB202" t="s">
        <v>13735</v>
      </c>
      <c r="AC202" t="s">
        <v>14127</v>
      </c>
    </row>
    <row r="203" spans="2:29" x14ac:dyDescent="0.25">
      <c r="B203" t="s">
        <v>12967</v>
      </c>
      <c r="C203" t="s">
        <v>153</v>
      </c>
      <c r="D203" t="s">
        <v>735</v>
      </c>
      <c r="E203" t="s">
        <v>14093</v>
      </c>
      <c r="F203" t="s">
        <v>13016</v>
      </c>
      <c r="V203" t="s">
        <v>13265</v>
      </c>
      <c r="W203" t="s">
        <v>13528</v>
      </c>
      <c r="X203" t="s">
        <v>14122</v>
      </c>
      <c r="Y203" t="s">
        <v>13274</v>
      </c>
      <c r="Z203" t="s">
        <v>14103</v>
      </c>
      <c r="AA203" t="s">
        <v>14128</v>
      </c>
      <c r="AB203" t="s">
        <v>14129</v>
      </c>
      <c r="AC203" t="s">
        <v>13277</v>
      </c>
    </row>
    <row r="204" spans="2:29" x14ac:dyDescent="0.25">
      <c r="B204" t="s">
        <v>12967</v>
      </c>
      <c r="C204" t="s">
        <v>153</v>
      </c>
      <c r="D204" t="s">
        <v>735</v>
      </c>
      <c r="E204" t="s">
        <v>14130</v>
      </c>
      <c r="F204" t="s">
        <v>13297</v>
      </c>
      <c r="V204" t="s">
        <v>13870</v>
      </c>
      <c r="W204" t="s">
        <v>14131</v>
      </c>
      <c r="X204" t="s">
        <v>14132</v>
      </c>
      <c r="Y204" t="s">
        <v>14133</v>
      </c>
      <c r="Z204" t="s">
        <v>14134</v>
      </c>
      <c r="AA204" t="s">
        <v>14135</v>
      </c>
      <c r="AB204" t="s">
        <v>14136</v>
      </c>
      <c r="AC204" t="s">
        <v>14137</v>
      </c>
    </row>
    <row r="205" spans="2:29" x14ac:dyDescent="0.25">
      <c r="B205" t="s">
        <v>12967</v>
      </c>
      <c r="C205" t="s">
        <v>153</v>
      </c>
      <c r="D205" t="s">
        <v>735</v>
      </c>
      <c r="E205" t="s">
        <v>14130</v>
      </c>
      <c r="F205" t="s">
        <v>13098</v>
      </c>
      <c r="V205" t="s">
        <v>14138</v>
      </c>
      <c r="W205" t="s">
        <v>13486</v>
      </c>
      <c r="X205" t="s">
        <v>14139</v>
      </c>
      <c r="Y205" t="s">
        <v>13860</v>
      </c>
      <c r="Z205" t="s">
        <v>13785</v>
      </c>
      <c r="AA205" t="s">
        <v>13841</v>
      </c>
      <c r="AB205" t="s">
        <v>13655</v>
      </c>
      <c r="AC205" t="s">
        <v>14099</v>
      </c>
    </row>
    <row r="206" spans="2:29" x14ac:dyDescent="0.25">
      <c r="B206" t="s">
        <v>12967</v>
      </c>
      <c r="C206" t="s">
        <v>153</v>
      </c>
      <c r="D206" t="s">
        <v>735</v>
      </c>
      <c r="E206" t="s">
        <v>14130</v>
      </c>
      <c r="F206" t="s">
        <v>13308</v>
      </c>
      <c r="V206" t="s">
        <v>14140</v>
      </c>
      <c r="W206" t="s">
        <v>14141</v>
      </c>
      <c r="X206" t="s">
        <v>13813</v>
      </c>
      <c r="Y206" t="s">
        <v>14142</v>
      </c>
      <c r="Z206" t="s">
        <v>13670</v>
      </c>
      <c r="AA206" t="s">
        <v>14143</v>
      </c>
      <c r="AB206" t="s">
        <v>13562</v>
      </c>
      <c r="AC206" t="s">
        <v>13344</v>
      </c>
    </row>
    <row r="207" spans="2:29" x14ac:dyDescent="0.25">
      <c r="B207" t="s">
        <v>12967</v>
      </c>
      <c r="C207" t="s">
        <v>153</v>
      </c>
      <c r="D207" t="s">
        <v>735</v>
      </c>
      <c r="E207" t="s">
        <v>14130</v>
      </c>
      <c r="F207" t="s">
        <v>13113</v>
      </c>
      <c r="V207" t="s">
        <v>14144</v>
      </c>
      <c r="W207" t="s">
        <v>14145</v>
      </c>
      <c r="X207" t="s">
        <v>14146</v>
      </c>
      <c r="Y207" t="s">
        <v>14147</v>
      </c>
      <c r="Z207" t="s">
        <v>14148</v>
      </c>
      <c r="AA207" t="s">
        <v>14149</v>
      </c>
      <c r="AB207" t="s">
        <v>13381</v>
      </c>
      <c r="AC207" t="s">
        <v>14150</v>
      </c>
    </row>
    <row r="208" spans="2:29" x14ac:dyDescent="0.25">
      <c r="B208" t="s">
        <v>12967</v>
      </c>
      <c r="C208" t="s">
        <v>153</v>
      </c>
      <c r="D208" t="s">
        <v>735</v>
      </c>
      <c r="E208" t="s">
        <v>14130</v>
      </c>
      <c r="F208" t="s">
        <v>13039</v>
      </c>
      <c r="V208" t="s">
        <v>14151</v>
      </c>
      <c r="W208" t="s">
        <v>14152</v>
      </c>
      <c r="X208" t="s">
        <v>13525</v>
      </c>
      <c r="Y208" t="s">
        <v>14153</v>
      </c>
      <c r="Z208" t="s">
        <v>14154</v>
      </c>
      <c r="AA208" t="s">
        <v>13691</v>
      </c>
      <c r="AB208" t="s">
        <v>14155</v>
      </c>
      <c r="AC208" t="s">
        <v>14156</v>
      </c>
    </row>
    <row r="209" spans="2:29" x14ac:dyDescent="0.25">
      <c r="B209" t="s">
        <v>12967</v>
      </c>
      <c r="C209" t="s">
        <v>153</v>
      </c>
      <c r="D209" t="s">
        <v>735</v>
      </c>
      <c r="E209" t="s">
        <v>14130</v>
      </c>
      <c r="F209" t="s">
        <v>13425</v>
      </c>
      <c r="V209" t="s">
        <v>14157</v>
      </c>
      <c r="W209" t="s">
        <v>14158</v>
      </c>
      <c r="X209" t="s">
        <v>14159</v>
      </c>
      <c r="Y209" t="s">
        <v>14160</v>
      </c>
      <c r="Z209" t="s">
        <v>13637</v>
      </c>
      <c r="AA209" t="s">
        <v>13708</v>
      </c>
      <c r="AB209" t="s">
        <v>14161</v>
      </c>
      <c r="AC209" t="s">
        <v>14162</v>
      </c>
    </row>
    <row r="210" spans="2:29" x14ac:dyDescent="0.25">
      <c r="B210" t="s">
        <v>12967</v>
      </c>
      <c r="C210" t="s">
        <v>153</v>
      </c>
      <c r="D210" t="s">
        <v>735</v>
      </c>
      <c r="E210" t="s">
        <v>14130</v>
      </c>
      <c r="F210" t="s">
        <v>13120</v>
      </c>
      <c r="V210" t="s">
        <v>13724</v>
      </c>
      <c r="W210" t="s">
        <v>13628</v>
      </c>
      <c r="X210" t="s">
        <v>13718</v>
      </c>
      <c r="Y210" t="s">
        <v>13836</v>
      </c>
      <c r="Z210" t="s">
        <v>14163</v>
      </c>
      <c r="AA210" t="s">
        <v>14164</v>
      </c>
      <c r="AB210" t="s">
        <v>14165</v>
      </c>
      <c r="AC210" t="s">
        <v>14166</v>
      </c>
    </row>
    <row r="211" spans="2:29" x14ac:dyDescent="0.25">
      <c r="B211" t="s">
        <v>12967</v>
      </c>
      <c r="C211" t="s">
        <v>153</v>
      </c>
      <c r="D211" t="s">
        <v>735</v>
      </c>
      <c r="E211" t="s">
        <v>14130</v>
      </c>
      <c r="F211" t="s">
        <v>12985</v>
      </c>
      <c r="V211" t="s">
        <v>14167</v>
      </c>
      <c r="W211" t="s">
        <v>14168</v>
      </c>
      <c r="X211" t="s">
        <v>14169</v>
      </c>
      <c r="Y211" t="s">
        <v>13837</v>
      </c>
      <c r="Z211" t="s">
        <v>13859</v>
      </c>
      <c r="AA211" t="s">
        <v>14170</v>
      </c>
      <c r="AB211" t="s">
        <v>14171</v>
      </c>
      <c r="AC211" t="s">
        <v>13758</v>
      </c>
    </row>
    <row r="212" spans="2:29" x14ac:dyDescent="0.25">
      <c r="B212" t="s">
        <v>12967</v>
      </c>
      <c r="C212" t="s">
        <v>153</v>
      </c>
      <c r="D212" t="s">
        <v>735</v>
      </c>
      <c r="E212" t="s">
        <v>14130</v>
      </c>
      <c r="F212" t="s">
        <v>13008</v>
      </c>
      <c r="V212" t="s">
        <v>14172</v>
      </c>
      <c r="W212" t="s">
        <v>13857</v>
      </c>
      <c r="X212" t="s">
        <v>13725</v>
      </c>
      <c r="Y212" t="s">
        <v>13726</v>
      </c>
      <c r="Z212" t="s">
        <v>14173</v>
      </c>
      <c r="AA212" t="s">
        <v>14174</v>
      </c>
      <c r="AB212" t="s">
        <v>13813</v>
      </c>
      <c r="AC212" t="s">
        <v>14175</v>
      </c>
    </row>
    <row r="213" spans="2:29" x14ac:dyDescent="0.25">
      <c r="B213" t="s">
        <v>12967</v>
      </c>
      <c r="C213" t="s">
        <v>153</v>
      </c>
      <c r="D213" t="s">
        <v>735</v>
      </c>
      <c r="E213" t="s">
        <v>14130</v>
      </c>
      <c r="F213" t="s">
        <v>13458</v>
      </c>
      <c r="V213" t="s">
        <v>14176</v>
      </c>
      <c r="W213" t="s">
        <v>14177</v>
      </c>
      <c r="X213" t="s">
        <v>14178</v>
      </c>
      <c r="Y213" t="s">
        <v>14179</v>
      </c>
      <c r="Z213" t="s">
        <v>14180</v>
      </c>
      <c r="AA213" t="s">
        <v>14181</v>
      </c>
      <c r="AB213" t="s">
        <v>14182</v>
      </c>
      <c r="AC213" t="s">
        <v>14183</v>
      </c>
    </row>
    <row r="214" spans="2:29" x14ac:dyDescent="0.25">
      <c r="B214" t="s">
        <v>12967</v>
      </c>
      <c r="C214" t="s">
        <v>153</v>
      </c>
      <c r="D214" t="s">
        <v>735</v>
      </c>
      <c r="E214" t="s">
        <v>14130</v>
      </c>
      <c r="F214" t="s">
        <v>13281</v>
      </c>
      <c r="V214" t="s">
        <v>13398</v>
      </c>
      <c r="W214" t="s">
        <v>14184</v>
      </c>
      <c r="X214" t="s">
        <v>13532</v>
      </c>
      <c r="Y214" t="s">
        <v>14185</v>
      </c>
      <c r="Z214" t="s">
        <v>13366</v>
      </c>
      <c r="AA214" t="s">
        <v>14186</v>
      </c>
      <c r="AB214" t="s">
        <v>14187</v>
      </c>
      <c r="AC214" t="s">
        <v>14149</v>
      </c>
    </row>
    <row r="215" spans="2:29" x14ac:dyDescent="0.25">
      <c r="B215" t="s">
        <v>12967</v>
      </c>
      <c r="C215" t="s">
        <v>153</v>
      </c>
      <c r="D215" t="s">
        <v>735</v>
      </c>
      <c r="E215" t="s">
        <v>14130</v>
      </c>
      <c r="F215" t="s">
        <v>13016</v>
      </c>
      <c r="V215" t="s">
        <v>14188</v>
      </c>
      <c r="W215" t="s">
        <v>14051</v>
      </c>
      <c r="X215" t="s">
        <v>13867</v>
      </c>
      <c r="Y215" t="s">
        <v>13831</v>
      </c>
      <c r="Z215" t="s">
        <v>13805</v>
      </c>
      <c r="AA215" t="s">
        <v>14189</v>
      </c>
      <c r="AB215" t="s">
        <v>14190</v>
      </c>
      <c r="AC215" t="s">
        <v>14125</v>
      </c>
    </row>
    <row r="216" spans="2:29" x14ac:dyDescent="0.25">
      <c r="B216" t="s">
        <v>12967</v>
      </c>
      <c r="C216" t="s">
        <v>153</v>
      </c>
      <c r="D216" t="s">
        <v>735</v>
      </c>
      <c r="E216" t="s">
        <v>14191</v>
      </c>
      <c r="F216" t="s">
        <v>13297</v>
      </c>
      <c r="V216" t="s">
        <v>14192</v>
      </c>
      <c r="W216" t="s">
        <v>14193</v>
      </c>
      <c r="X216" t="s">
        <v>13766</v>
      </c>
      <c r="Y216" t="s">
        <v>14194</v>
      </c>
      <c r="Z216" t="s">
        <v>14116</v>
      </c>
      <c r="AA216" t="s">
        <v>14195</v>
      </c>
      <c r="AB216" t="s">
        <v>13774</v>
      </c>
      <c r="AC216" t="s">
        <v>14196</v>
      </c>
    </row>
    <row r="217" spans="2:29" x14ac:dyDescent="0.25">
      <c r="B217" t="s">
        <v>12967</v>
      </c>
      <c r="C217" t="s">
        <v>153</v>
      </c>
      <c r="D217" t="s">
        <v>735</v>
      </c>
      <c r="E217" t="s">
        <v>14191</v>
      </c>
      <c r="F217" t="s">
        <v>13098</v>
      </c>
      <c r="V217" t="s">
        <v>14197</v>
      </c>
      <c r="W217" t="s">
        <v>14198</v>
      </c>
      <c r="X217" t="s">
        <v>14199</v>
      </c>
      <c r="Y217" t="s">
        <v>13406</v>
      </c>
      <c r="Z217" t="s">
        <v>14200</v>
      </c>
      <c r="AA217" t="s">
        <v>14201</v>
      </c>
      <c r="AB217" t="s">
        <v>13410</v>
      </c>
      <c r="AC217" t="s">
        <v>14202</v>
      </c>
    </row>
    <row r="218" spans="2:29" x14ac:dyDescent="0.25">
      <c r="B218" t="s">
        <v>12967</v>
      </c>
      <c r="C218" t="s">
        <v>153</v>
      </c>
      <c r="D218" t="s">
        <v>735</v>
      </c>
      <c r="E218" t="s">
        <v>14191</v>
      </c>
      <c r="F218" t="s">
        <v>13308</v>
      </c>
      <c r="V218" t="s">
        <v>14203</v>
      </c>
      <c r="W218" t="s">
        <v>14204</v>
      </c>
      <c r="X218" t="s">
        <v>14205</v>
      </c>
      <c r="Y218" t="s">
        <v>14138</v>
      </c>
      <c r="Z218" t="s">
        <v>14206</v>
      </c>
      <c r="AA218" t="s">
        <v>14207</v>
      </c>
      <c r="AB218" t="s">
        <v>14208</v>
      </c>
      <c r="AC218" t="s">
        <v>14209</v>
      </c>
    </row>
    <row r="219" spans="2:29" x14ac:dyDescent="0.25">
      <c r="B219" t="s">
        <v>12967</v>
      </c>
      <c r="C219" t="s">
        <v>153</v>
      </c>
      <c r="D219" t="s">
        <v>735</v>
      </c>
      <c r="E219" t="s">
        <v>14191</v>
      </c>
      <c r="F219" t="s">
        <v>12977</v>
      </c>
      <c r="V219" t="s">
        <v>14210</v>
      </c>
      <c r="W219" t="s">
        <v>13925</v>
      </c>
      <c r="X219" t="s">
        <v>14211</v>
      </c>
      <c r="Y219" t="s">
        <v>14212</v>
      </c>
      <c r="Z219" t="s">
        <v>14213</v>
      </c>
      <c r="AA219" t="s">
        <v>13855</v>
      </c>
      <c r="AB219" t="s">
        <v>14214</v>
      </c>
      <c r="AC219" t="s">
        <v>13861</v>
      </c>
    </row>
    <row r="220" spans="2:29" x14ac:dyDescent="0.25">
      <c r="B220" t="s">
        <v>12967</v>
      </c>
      <c r="C220" t="s">
        <v>153</v>
      </c>
      <c r="D220" t="s">
        <v>735</v>
      </c>
      <c r="E220" t="s">
        <v>14191</v>
      </c>
      <c r="F220" t="s">
        <v>13039</v>
      </c>
      <c r="V220" t="s">
        <v>14124</v>
      </c>
      <c r="W220" t="s">
        <v>14215</v>
      </c>
      <c r="X220" t="s">
        <v>14216</v>
      </c>
      <c r="Y220" t="s">
        <v>14217</v>
      </c>
      <c r="Z220" t="s">
        <v>14199</v>
      </c>
      <c r="AA220" t="s">
        <v>2147</v>
      </c>
      <c r="AB220" t="s">
        <v>14218</v>
      </c>
      <c r="AC220" t="s">
        <v>14219</v>
      </c>
    </row>
    <row r="221" spans="2:29" x14ac:dyDescent="0.25">
      <c r="B221" t="s">
        <v>12967</v>
      </c>
      <c r="C221" t="s">
        <v>153</v>
      </c>
      <c r="D221" t="s">
        <v>735</v>
      </c>
      <c r="E221" t="s">
        <v>14191</v>
      </c>
      <c r="F221" t="s">
        <v>13120</v>
      </c>
      <c r="V221" t="s">
        <v>14116</v>
      </c>
      <c r="W221" t="s">
        <v>14220</v>
      </c>
      <c r="X221" t="s">
        <v>14221</v>
      </c>
      <c r="Y221" t="s">
        <v>14222</v>
      </c>
      <c r="Z221" t="s">
        <v>13878</v>
      </c>
      <c r="AA221" t="s">
        <v>13878</v>
      </c>
      <c r="AB221" t="s">
        <v>14223</v>
      </c>
      <c r="AC221" t="s">
        <v>13661</v>
      </c>
    </row>
    <row r="222" spans="2:29" x14ac:dyDescent="0.25">
      <c r="B222" t="s">
        <v>12967</v>
      </c>
      <c r="C222" t="s">
        <v>153</v>
      </c>
      <c r="D222" t="s">
        <v>735</v>
      </c>
      <c r="E222" t="s">
        <v>14191</v>
      </c>
      <c r="F222" t="s">
        <v>12985</v>
      </c>
      <c r="V222" t="s">
        <v>14092</v>
      </c>
      <c r="W222" t="s">
        <v>14224</v>
      </c>
      <c r="X222" t="s">
        <v>13810</v>
      </c>
      <c r="Y222" t="s">
        <v>14225</v>
      </c>
      <c r="Z222" t="s">
        <v>14226</v>
      </c>
      <c r="AA222" t="s">
        <v>14227</v>
      </c>
      <c r="AB222" t="s">
        <v>13548</v>
      </c>
      <c r="AC222" t="s">
        <v>13320</v>
      </c>
    </row>
    <row r="223" spans="2:29" x14ac:dyDescent="0.25">
      <c r="B223" t="s">
        <v>12967</v>
      </c>
      <c r="C223" t="s">
        <v>153</v>
      </c>
      <c r="D223" t="s">
        <v>735</v>
      </c>
      <c r="E223" t="s">
        <v>14191</v>
      </c>
      <c r="F223" t="s">
        <v>13008</v>
      </c>
      <c r="V223" t="s">
        <v>14228</v>
      </c>
      <c r="W223" t="s">
        <v>13864</v>
      </c>
      <c r="X223" t="s">
        <v>13479</v>
      </c>
      <c r="Y223" t="s">
        <v>14229</v>
      </c>
      <c r="Z223" t="s">
        <v>14230</v>
      </c>
      <c r="AA223" t="s">
        <v>14231</v>
      </c>
      <c r="AB223" t="s">
        <v>13365</v>
      </c>
      <c r="AC223" t="s">
        <v>14232</v>
      </c>
    </row>
    <row r="224" spans="2:29" x14ac:dyDescent="0.25">
      <c r="B224" t="s">
        <v>12967</v>
      </c>
      <c r="C224" t="s">
        <v>153</v>
      </c>
      <c r="D224" t="s">
        <v>735</v>
      </c>
      <c r="E224" t="s">
        <v>14191</v>
      </c>
      <c r="F224" t="s">
        <v>13016</v>
      </c>
      <c r="V224" t="s">
        <v>14233</v>
      </c>
      <c r="W224" t="s">
        <v>14234</v>
      </c>
      <c r="X224" t="s">
        <v>14235</v>
      </c>
      <c r="Y224" t="s">
        <v>14236</v>
      </c>
      <c r="Z224" t="s">
        <v>14237</v>
      </c>
      <c r="AA224" t="s">
        <v>14138</v>
      </c>
      <c r="AB224" t="s">
        <v>14238</v>
      </c>
      <c r="AC224" t="s">
        <v>14239</v>
      </c>
    </row>
    <row r="225" spans="2:29" x14ac:dyDescent="0.25">
      <c r="B225" t="s">
        <v>12967</v>
      </c>
      <c r="C225" t="s">
        <v>153</v>
      </c>
      <c r="D225" t="s">
        <v>735</v>
      </c>
      <c r="E225" t="s">
        <v>14240</v>
      </c>
      <c r="F225" t="s">
        <v>13297</v>
      </c>
      <c r="V225" t="s">
        <v>13720</v>
      </c>
      <c r="W225" t="s">
        <v>14241</v>
      </c>
      <c r="X225" t="s">
        <v>14216</v>
      </c>
      <c r="Y225" t="s">
        <v>14242</v>
      </c>
      <c r="Z225" t="s">
        <v>14243</v>
      </c>
      <c r="AA225" t="s">
        <v>13372</v>
      </c>
      <c r="AB225" t="s">
        <v>14244</v>
      </c>
      <c r="AC225" t="s">
        <v>13663</v>
      </c>
    </row>
    <row r="226" spans="2:29" x14ac:dyDescent="0.25">
      <c r="B226" t="s">
        <v>12967</v>
      </c>
      <c r="C226" t="s">
        <v>153</v>
      </c>
      <c r="D226" t="s">
        <v>735</v>
      </c>
      <c r="E226" t="s">
        <v>14240</v>
      </c>
      <c r="F226" t="s">
        <v>13098</v>
      </c>
      <c r="V226" t="s">
        <v>14245</v>
      </c>
      <c r="W226" t="s">
        <v>14042</v>
      </c>
      <c r="X226" t="s">
        <v>14246</v>
      </c>
      <c r="Y226" t="s">
        <v>13829</v>
      </c>
      <c r="Z226" t="s">
        <v>13754</v>
      </c>
      <c r="AA226" t="s">
        <v>14136</v>
      </c>
      <c r="AB226" t="s">
        <v>14247</v>
      </c>
      <c r="AC226" t="s">
        <v>14248</v>
      </c>
    </row>
    <row r="227" spans="2:29" x14ac:dyDescent="0.25">
      <c r="B227" t="s">
        <v>12967</v>
      </c>
      <c r="C227" t="s">
        <v>153</v>
      </c>
      <c r="D227" t="s">
        <v>735</v>
      </c>
      <c r="E227" t="s">
        <v>14240</v>
      </c>
      <c r="F227" t="s">
        <v>12977</v>
      </c>
      <c r="V227" t="s">
        <v>14249</v>
      </c>
      <c r="W227" t="s">
        <v>14250</v>
      </c>
      <c r="X227" t="s">
        <v>14251</v>
      </c>
      <c r="Y227" t="s">
        <v>14252</v>
      </c>
      <c r="Z227" t="s">
        <v>14253</v>
      </c>
      <c r="AA227" t="s">
        <v>14254</v>
      </c>
      <c r="AB227" t="s">
        <v>14255</v>
      </c>
      <c r="AC227" t="s">
        <v>14242</v>
      </c>
    </row>
    <row r="228" spans="2:29" x14ac:dyDescent="0.25">
      <c r="B228" t="s">
        <v>12967</v>
      </c>
      <c r="C228" t="s">
        <v>153</v>
      </c>
      <c r="D228" t="s">
        <v>735</v>
      </c>
      <c r="E228" t="s">
        <v>14240</v>
      </c>
      <c r="F228" t="s">
        <v>13120</v>
      </c>
      <c r="V228" t="s">
        <v>14256</v>
      </c>
      <c r="W228" t="s">
        <v>14257</v>
      </c>
      <c r="X228" t="s">
        <v>14152</v>
      </c>
      <c r="Y228" t="s">
        <v>13810</v>
      </c>
      <c r="Z228" t="s">
        <v>14258</v>
      </c>
      <c r="AA228" t="s">
        <v>14259</v>
      </c>
      <c r="AB228" t="s">
        <v>14260</v>
      </c>
      <c r="AC228" t="s">
        <v>14261</v>
      </c>
    </row>
    <row r="229" spans="2:29" x14ac:dyDescent="0.25">
      <c r="B229" t="s">
        <v>12967</v>
      </c>
      <c r="C229" t="s">
        <v>153</v>
      </c>
      <c r="D229" t="s">
        <v>735</v>
      </c>
      <c r="E229" t="s">
        <v>14240</v>
      </c>
      <c r="F229" t="s">
        <v>12985</v>
      </c>
      <c r="V229" t="s">
        <v>14025</v>
      </c>
      <c r="W229" t="s">
        <v>14262</v>
      </c>
      <c r="X229" t="s">
        <v>14082</v>
      </c>
      <c r="Y229" t="s">
        <v>14077</v>
      </c>
      <c r="Z229" t="s">
        <v>14263</v>
      </c>
      <c r="AA229" t="s">
        <v>14264</v>
      </c>
      <c r="AB229" t="s">
        <v>14084</v>
      </c>
      <c r="AC229" t="s">
        <v>14265</v>
      </c>
    </row>
    <row r="230" spans="2:29" x14ac:dyDescent="0.25">
      <c r="B230" t="s">
        <v>12967</v>
      </c>
      <c r="C230" t="s">
        <v>153</v>
      </c>
      <c r="D230" t="s">
        <v>735</v>
      </c>
      <c r="E230" t="s">
        <v>14240</v>
      </c>
      <c r="F230" t="s">
        <v>12993</v>
      </c>
      <c r="V230" t="s">
        <v>14266</v>
      </c>
      <c r="W230" t="s">
        <v>13966</v>
      </c>
      <c r="X230" t="s">
        <v>14267</v>
      </c>
      <c r="Y230" t="s">
        <v>14268</v>
      </c>
      <c r="Z230" t="s">
        <v>14269</v>
      </c>
      <c r="AA230" t="s">
        <v>14270</v>
      </c>
      <c r="AB230" t="s">
        <v>14271</v>
      </c>
      <c r="AC230" t="s">
        <v>14272</v>
      </c>
    </row>
    <row r="231" spans="2:29" x14ac:dyDescent="0.25">
      <c r="B231" t="s">
        <v>12967</v>
      </c>
      <c r="C231" t="s">
        <v>153</v>
      </c>
      <c r="D231" t="s">
        <v>735</v>
      </c>
      <c r="E231" t="s">
        <v>14240</v>
      </c>
      <c r="F231" t="s">
        <v>13000</v>
      </c>
      <c r="V231" t="s">
        <v>14273</v>
      </c>
      <c r="W231" t="s">
        <v>13943</v>
      </c>
      <c r="X231" t="s">
        <v>13899</v>
      </c>
      <c r="Y231" t="s">
        <v>13904</v>
      </c>
      <c r="Z231" t="s">
        <v>14274</v>
      </c>
      <c r="AA231" t="s">
        <v>14275</v>
      </c>
      <c r="AB231" t="s">
        <v>14276</v>
      </c>
      <c r="AC231" t="s">
        <v>14277</v>
      </c>
    </row>
    <row r="232" spans="2:29" x14ac:dyDescent="0.25">
      <c r="B232" t="s">
        <v>12967</v>
      </c>
      <c r="C232" t="s">
        <v>153</v>
      </c>
      <c r="D232" t="s">
        <v>735</v>
      </c>
      <c r="E232" t="s">
        <v>14240</v>
      </c>
      <c r="F232" t="s">
        <v>13008</v>
      </c>
      <c r="V232" t="s">
        <v>13960</v>
      </c>
      <c r="W232" t="s">
        <v>14278</v>
      </c>
      <c r="X232" t="s">
        <v>14030</v>
      </c>
      <c r="Y232" t="s">
        <v>14279</v>
      </c>
      <c r="Z232" t="s">
        <v>14280</v>
      </c>
      <c r="AA232" t="s">
        <v>14281</v>
      </c>
      <c r="AB232" t="s">
        <v>14084</v>
      </c>
      <c r="AC232" t="s">
        <v>14282</v>
      </c>
    </row>
    <row r="233" spans="2:29" x14ac:dyDescent="0.25">
      <c r="B233" t="s">
        <v>12967</v>
      </c>
      <c r="C233" t="s">
        <v>153</v>
      </c>
      <c r="D233" t="s">
        <v>735</v>
      </c>
      <c r="E233" t="s">
        <v>14240</v>
      </c>
      <c r="F233" t="s">
        <v>13016</v>
      </c>
      <c r="V233" t="s">
        <v>14283</v>
      </c>
      <c r="W233" t="s">
        <v>14284</v>
      </c>
      <c r="X233" t="s">
        <v>14285</v>
      </c>
      <c r="Y233" t="s">
        <v>14286</v>
      </c>
      <c r="Z233" t="s">
        <v>13500</v>
      </c>
      <c r="AA233" t="s">
        <v>14287</v>
      </c>
      <c r="AB233" t="s">
        <v>14288</v>
      </c>
      <c r="AC233" t="s">
        <v>14289</v>
      </c>
    </row>
    <row r="234" spans="2:29" x14ac:dyDescent="0.25">
      <c r="B234" t="s">
        <v>12967</v>
      </c>
      <c r="C234" t="s">
        <v>153</v>
      </c>
      <c r="D234" t="s">
        <v>735</v>
      </c>
      <c r="E234" t="s">
        <v>14290</v>
      </c>
      <c r="F234" t="s">
        <v>13354</v>
      </c>
      <c r="V234" t="s">
        <v>14291</v>
      </c>
      <c r="W234" t="s">
        <v>14292</v>
      </c>
      <c r="X234" t="s">
        <v>14293</v>
      </c>
      <c r="Y234" t="s">
        <v>14294</v>
      </c>
      <c r="Z234" t="s">
        <v>14295</v>
      </c>
      <c r="AA234" t="s">
        <v>13847</v>
      </c>
      <c r="AB234" t="s">
        <v>14296</v>
      </c>
      <c r="AC234" t="s">
        <v>13883</v>
      </c>
    </row>
    <row r="235" spans="2:29" x14ac:dyDescent="0.25">
      <c r="B235" t="s">
        <v>12967</v>
      </c>
      <c r="C235" t="s">
        <v>153</v>
      </c>
      <c r="D235" t="s">
        <v>735</v>
      </c>
      <c r="E235" t="s">
        <v>14290</v>
      </c>
      <c r="F235" t="s">
        <v>13363</v>
      </c>
      <c r="V235" t="s">
        <v>13925</v>
      </c>
      <c r="W235" t="s">
        <v>14297</v>
      </c>
      <c r="X235" t="s">
        <v>14298</v>
      </c>
      <c r="Y235" t="s">
        <v>14299</v>
      </c>
      <c r="Z235" t="s">
        <v>13593</v>
      </c>
      <c r="AA235" t="s">
        <v>14300</v>
      </c>
      <c r="AB235" t="s">
        <v>13391</v>
      </c>
      <c r="AC235" t="s">
        <v>14301</v>
      </c>
    </row>
    <row r="236" spans="2:29" x14ac:dyDescent="0.25">
      <c r="B236" t="s">
        <v>12967</v>
      </c>
      <c r="C236" t="s">
        <v>153</v>
      </c>
      <c r="D236" t="s">
        <v>735</v>
      </c>
      <c r="E236" t="s">
        <v>14290</v>
      </c>
      <c r="F236" t="s">
        <v>13371</v>
      </c>
      <c r="V236" t="s">
        <v>2161</v>
      </c>
      <c r="W236" t="s">
        <v>14302</v>
      </c>
      <c r="X236" t="s">
        <v>14159</v>
      </c>
      <c r="Y236" t="s">
        <v>14303</v>
      </c>
      <c r="Z236" t="s">
        <v>14304</v>
      </c>
      <c r="AA236" t="s">
        <v>14147</v>
      </c>
      <c r="AB236" t="s">
        <v>13533</v>
      </c>
      <c r="AC236" t="s">
        <v>14305</v>
      </c>
    </row>
    <row r="237" spans="2:29" x14ac:dyDescent="0.25">
      <c r="B237" t="s">
        <v>12967</v>
      </c>
      <c r="C237" t="s">
        <v>153</v>
      </c>
      <c r="D237" t="s">
        <v>735</v>
      </c>
      <c r="E237" t="s">
        <v>14290</v>
      </c>
      <c r="F237" t="s">
        <v>13083</v>
      </c>
      <c r="V237" t="s">
        <v>14306</v>
      </c>
      <c r="W237" t="s">
        <v>14307</v>
      </c>
      <c r="X237" t="s">
        <v>14308</v>
      </c>
      <c r="Y237" t="s">
        <v>14309</v>
      </c>
      <c r="Z237" t="s">
        <v>14310</v>
      </c>
      <c r="AA237" t="s">
        <v>14311</v>
      </c>
      <c r="AB237" t="s">
        <v>14312</v>
      </c>
      <c r="AC237" t="s">
        <v>14313</v>
      </c>
    </row>
    <row r="238" spans="2:29" x14ac:dyDescent="0.25">
      <c r="B238" t="s">
        <v>12967</v>
      </c>
      <c r="C238" t="s">
        <v>153</v>
      </c>
      <c r="D238" t="s">
        <v>735</v>
      </c>
      <c r="E238" t="s">
        <v>14290</v>
      </c>
      <c r="F238" t="s">
        <v>12969</v>
      </c>
      <c r="V238" t="s">
        <v>14314</v>
      </c>
      <c r="W238" t="s">
        <v>14315</v>
      </c>
      <c r="X238" t="s">
        <v>14316</v>
      </c>
      <c r="Y238" t="s">
        <v>14317</v>
      </c>
      <c r="Z238" t="s">
        <v>13580</v>
      </c>
      <c r="AA238" t="s">
        <v>14318</v>
      </c>
      <c r="AB238" t="s">
        <v>14319</v>
      </c>
      <c r="AC238" t="s">
        <v>14320</v>
      </c>
    </row>
    <row r="239" spans="2:29" x14ac:dyDescent="0.25">
      <c r="B239" t="s">
        <v>12967</v>
      </c>
      <c r="C239" t="s">
        <v>153</v>
      </c>
      <c r="D239" t="s">
        <v>735</v>
      </c>
      <c r="E239" t="s">
        <v>14321</v>
      </c>
      <c r="F239" t="s">
        <v>13354</v>
      </c>
      <c r="V239" t="s">
        <v>14322</v>
      </c>
      <c r="W239" t="s">
        <v>14045</v>
      </c>
      <c r="X239" t="s">
        <v>13385</v>
      </c>
      <c r="Y239" t="s">
        <v>14323</v>
      </c>
      <c r="Z239" t="s">
        <v>14324</v>
      </c>
      <c r="AA239" t="s">
        <v>14325</v>
      </c>
      <c r="AB239" t="s">
        <v>13690</v>
      </c>
      <c r="AC239" t="s">
        <v>13356</v>
      </c>
    </row>
    <row r="240" spans="2:29" x14ac:dyDescent="0.25">
      <c r="B240" t="s">
        <v>12967</v>
      </c>
      <c r="C240" t="s">
        <v>153</v>
      </c>
      <c r="D240" t="s">
        <v>735</v>
      </c>
      <c r="E240" t="s">
        <v>14321</v>
      </c>
      <c r="F240" t="s">
        <v>13363</v>
      </c>
      <c r="V240" t="s">
        <v>14326</v>
      </c>
      <c r="W240" t="s">
        <v>13989</v>
      </c>
      <c r="X240" t="s">
        <v>14199</v>
      </c>
      <c r="Y240" t="s">
        <v>13331</v>
      </c>
      <c r="Z240" t="s">
        <v>14247</v>
      </c>
      <c r="AA240" t="s">
        <v>13423</v>
      </c>
      <c r="AB240" t="s">
        <v>13266</v>
      </c>
      <c r="AC240" t="s">
        <v>14300</v>
      </c>
    </row>
    <row r="241" spans="2:42" x14ac:dyDescent="0.25">
      <c r="B241" t="s">
        <v>12967</v>
      </c>
      <c r="C241" t="s">
        <v>153</v>
      </c>
      <c r="D241" t="s">
        <v>735</v>
      </c>
      <c r="E241" t="s">
        <v>14321</v>
      </c>
      <c r="F241" t="s">
        <v>13371</v>
      </c>
      <c r="V241" t="s">
        <v>14327</v>
      </c>
      <c r="W241" t="s">
        <v>14328</v>
      </c>
      <c r="X241" t="s">
        <v>13655</v>
      </c>
      <c r="Y241" t="s">
        <v>13773</v>
      </c>
      <c r="Z241" t="s">
        <v>13758</v>
      </c>
      <c r="AA241" t="s">
        <v>13591</v>
      </c>
      <c r="AB241" t="s">
        <v>13426</v>
      </c>
      <c r="AC241" t="s">
        <v>14329</v>
      </c>
    </row>
    <row r="242" spans="2:42" x14ac:dyDescent="0.25">
      <c r="B242" t="s">
        <v>12967</v>
      </c>
      <c r="C242" t="s">
        <v>153</v>
      </c>
      <c r="D242" t="s">
        <v>735</v>
      </c>
      <c r="E242" t="s">
        <v>14321</v>
      </c>
      <c r="F242" t="s">
        <v>13083</v>
      </c>
      <c r="V242" t="s">
        <v>14306</v>
      </c>
      <c r="W242" t="s">
        <v>14330</v>
      </c>
      <c r="X242" t="s">
        <v>14331</v>
      </c>
      <c r="Y242" t="s">
        <v>14190</v>
      </c>
      <c r="Z242" t="s">
        <v>14332</v>
      </c>
      <c r="AA242" t="s">
        <v>14134</v>
      </c>
      <c r="AB242" t="s">
        <v>14333</v>
      </c>
      <c r="AC242" t="s">
        <v>14194</v>
      </c>
    </row>
    <row r="243" spans="2:42" x14ac:dyDescent="0.25">
      <c r="B243" t="s">
        <v>12967</v>
      </c>
      <c r="C243" t="s">
        <v>153</v>
      </c>
      <c r="D243" t="s">
        <v>735</v>
      </c>
      <c r="E243" t="s">
        <v>14321</v>
      </c>
      <c r="F243" t="s">
        <v>12969</v>
      </c>
      <c r="V243" t="s">
        <v>14334</v>
      </c>
      <c r="W243" t="s">
        <v>14335</v>
      </c>
      <c r="X243" t="s">
        <v>14336</v>
      </c>
      <c r="Y243" t="s">
        <v>14337</v>
      </c>
      <c r="Z243" t="s">
        <v>14338</v>
      </c>
      <c r="AA243" t="s">
        <v>14228</v>
      </c>
      <c r="AB243" t="s">
        <v>13557</v>
      </c>
      <c r="AC243" t="s">
        <v>14098</v>
      </c>
    </row>
    <row r="244" spans="2:42" x14ac:dyDescent="0.25">
      <c r="B244" t="s">
        <v>12967</v>
      </c>
      <c r="C244" t="s">
        <v>153</v>
      </c>
      <c r="D244" t="s">
        <v>735</v>
      </c>
      <c r="E244" t="s">
        <v>14339</v>
      </c>
      <c r="F244" t="s">
        <v>13354</v>
      </c>
      <c r="V244" t="s">
        <v>14141</v>
      </c>
      <c r="W244" t="s">
        <v>14340</v>
      </c>
      <c r="X244" t="s">
        <v>14254</v>
      </c>
      <c r="Y244" t="s">
        <v>14112</v>
      </c>
      <c r="Z244" t="s">
        <v>14139</v>
      </c>
      <c r="AA244" t="s">
        <v>13479</v>
      </c>
      <c r="AB244" t="s">
        <v>14341</v>
      </c>
      <c r="AC244" t="s">
        <v>14342</v>
      </c>
    </row>
    <row r="245" spans="2:42" x14ac:dyDescent="0.25">
      <c r="B245" t="s">
        <v>12967</v>
      </c>
      <c r="C245" t="s">
        <v>153</v>
      </c>
      <c r="D245" t="s">
        <v>735</v>
      </c>
      <c r="E245" t="s">
        <v>14339</v>
      </c>
      <c r="F245" t="s">
        <v>13363</v>
      </c>
      <c r="V245" t="s">
        <v>14343</v>
      </c>
      <c r="W245" t="s">
        <v>14344</v>
      </c>
      <c r="X245" t="s">
        <v>14345</v>
      </c>
      <c r="Y245" t="s">
        <v>13707</v>
      </c>
      <c r="Z245" t="s">
        <v>14346</v>
      </c>
      <c r="AA245" t="s">
        <v>14347</v>
      </c>
      <c r="AB245" t="s">
        <v>14236</v>
      </c>
      <c r="AC245" t="s">
        <v>13731</v>
      </c>
    </row>
    <row r="246" spans="2:42" x14ac:dyDescent="0.25">
      <c r="B246" t="s">
        <v>12967</v>
      </c>
      <c r="C246" t="s">
        <v>153</v>
      </c>
      <c r="D246" t="s">
        <v>735</v>
      </c>
      <c r="E246" t="s">
        <v>14339</v>
      </c>
      <c r="F246" t="s">
        <v>13371</v>
      </c>
      <c r="V246" t="s">
        <v>14045</v>
      </c>
      <c r="W246" t="s">
        <v>14348</v>
      </c>
      <c r="X246" t="s">
        <v>14349</v>
      </c>
      <c r="Y246" t="s">
        <v>13536</v>
      </c>
      <c r="Z246" t="s">
        <v>14106</v>
      </c>
      <c r="AA246" t="s">
        <v>14253</v>
      </c>
      <c r="AB246" t="s">
        <v>14251</v>
      </c>
      <c r="AC246" t="s">
        <v>14350</v>
      </c>
    </row>
    <row r="247" spans="2:42" x14ac:dyDescent="0.25">
      <c r="B247" t="s">
        <v>12967</v>
      </c>
      <c r="C247" t="s">
        <v>153</v>
      </c>
      <c r="D247" t="s">
        <v>735</v>
      </c>
      <c r="E247" t="s">
        <v>14339</v>
      </c>
      <c r="F247" t="s">
        <v>13083</v>
      </c>
      <c r="V247" t="s">
        <v>14351</v>
      </c>
      <c r="W247" t="s">
        <v>14352</v>
      </c>
      <c r="X247" t="s">
        <v>14353</v>
      </c>
      <c r="Y247" t="s">
        <v>13607</v>
      </c>
      <c r="Z247" t="s">
        <v>13868</v>
      </c>
      <c r="AA247" t="s">
        <v>14354</v>
      </c>
      <c r="AB247" t="s">
        <v>13864</v>
      </c>
      <c r="AC247" t="s">
        <v>14355</v>
      </c>
    </row>
    <row r="248" spans="2:42" x14ac:dyDescent="0.25">
      <c r="B248" t="s">
        <v>12967</v>
      </c>
      <c r="C248" t="s">
        <v>153</v>
      </c>
      <c r="D248" t="s">
        <v>735</v>
      </c>
      <c r="E248" t="s">
        <v>14339</v>
      </c>
      <c r="F248" t="s">
        <v>12969</v>
      </c>
      <c r="V248" t="s">
        <v>14322</v>
      </c>
      <c r="W248" t="s">
        <v>14356</v>
      </c>
      <c r="X248" t="s">
        <v>13756</v>
      </c>
      <c r="Y248" t="s">
        <v>14236</v>
      </c>
      <c r="Z248" t="s">
        <v>13678</v>
      </c>
      <c r="AA248" t="s">
        <v>14243</v>
      </c>
      <c r="AB248" t="s">
        <v>14357</v>
      </c>
      <c r="AC248" t="s">
        <v>14358</v>
      </c>
    </row>
    <row r="249" spans="2:42" x14ac:dyDescent="0.25">
      <c r="B249" t="s">
        <v>12967</v>
      </c>
      <c r="C249" t="s">
        <v>153</v>
      </c>
      <c r="D249" t="s">
        <v>9758</v>
      </c>
      <c r="E249" t="s">
        <v>14359</v>
      </c>
      <c r="F249" t="s">
        <v>13016</v>
      </c>
      <c r="AL249" t="s">
        <v>14174</v>
      </c>
      <c r="AM249" t="s">
        <v>14360</v>
      </c>
      <c r="AN249" t="s">
        <v>14361</v>
      </c>
      <c r="AO249" t="s">
        <v>14362</v>
      </c>
      <c r="AP249" t="s">
        <v>14363</v>
      </c>
    </row>
    <row r="250" spans="2:42" x14ac:dyDescent="0.25">
      <c r="B250" t="s">
        <v>12967</v>
      </c>
      <c r="C250" t="s">
        <v>153</v>
      </c>
      <c r="D250" t="s">
        <v>9758</v>
      </c>
      <c r="E250" t="s">
        <v>14364</v>
      </c>
      <c r="F250" t="s">
        <v>13016</v>
      </c>
      <c r="AL250" t="s">
        <v>14365</v>
      </c>
      <c r="AM250" t="s">
        <v>14366</v>
      </c>
      <c r="AN250" t="s">
        <v>14367</v>
      </c>
      <c r="AO250" t="s">
        <v>14368</v>
      </c>
      <c r="AP250" t="s">
        <v>14369</v>
      </c>
    </row>
    <row r="251" spans="2:42" x14ac:dyDescent="0.25">
      <c r="B251" t="s">
        <v>12967</v>
      </c>
      <c r="C251" t="s">
        <v>153</v>
      </c>
      <c r="D251" t="s">
        <v>9758</v>
      </c>
      <c r="E251" t="s">
        <v>14370</v>
      </c>
      <c r="F251" t="s">
        <v>13016</v>
      </c>
      <c r="AL251" t="s">
        <v>14307</v>
      </c>
      <c r="AM251" t="s">
        <v>14371</v>
      </c>
      <c r="AN251" t="s">
        <v>14372</v>
      </c>
      <c r="AO251" t="s">
        <v>14367</v>
      </c>
      <c r="AP251" t="s">
        <v>14373</v>
      </c>
    </row>
    <row r="252" spans="2:42" x14ac:dyDescent="0.25">
      <c r="B252" t="s">
        <v>12967</v>
      </c>
      <c r="C252" t="s">
        <v>153</v>
      </c>
      <c r="D252" t="s">
        <v>9758</v>
      </c>
      <c r="E252" t="s">
        <v>14374</v>
      </c>
      <c r="F252" t="s">
        <v>13000</v>
      </c>
      <c r="AL252" t="s">
        <v>14375</v>
      </c>
      <c r="AM252" t="s">
        <v>14376</v>
      </c>
      <c r="AN252" t="s">
        <v>14377</v>
      </c>
      <c r="AO252" t="s">
        <v>14378</v>
      </c>
    </row>
    <row r="253" spans="2:42" x14ac:dyDescent="0.25">
      <c r="B253" t="s">
        <v>12967</v>
      </c>
      <c r="C253" t="s">
        <v>153</v>
      </c>
      <c r="D253" t="s">
        <v>9758</v>
      </c>
      <c r="E253" t="s">
        <v>14379</v>
      </c>
      <c r="F253" t="s">
        <v>13039</v>
      </c>
      <c r="AL253" t="s">
        <v>14380</v>
      </c>
      <c r="AM253" t="s">
        <v>14381</v>
      </c>
    </row>
    <row r="254" spans="2:42" x14ac:dyDescent="0.25">
      <c r="B254" t="s">
        <v>12967</v>
      </c>
      <c r="C254" t="s">
        <v>153</v>
      </c>
      <c r="D254" t="s">
        <v>9758</v>
      </c>
      <c r="E254" t="s">
        <v>14382</v>
      </c>
      <c r="F254" t="s">
        <v>12993</v>
      </c>
      <c r="AL254" t="s">
        <v>14383</v>
      </c>
      <c r="AM254" t="s">
        <v>14384</v>
      </c>
      <c r="AN254" t="s">
        <v>14385</v>
      </c>
    </row>
    <row r="255" spans="2:42" x14ac:dyDescent="0.25">
      <c r="B255" t="s">
        <v>12967</v>
      </c>
      <c r="C255" t="s">
        <v>153</v>
      </c>
      <c r="D255" t="s">
        <v>9758</v>
      </c>
      <c r="E255" t="s">
        <v>14386</v>
      </c>
      <c r="F255" t="s">
        <v>13120</v>
      </c>
      <c r="AL255" t="s">
        <v>568</v>
      </c>
      <c r="AM255" t="s">
        <v>14387</v>
      </c>
      <c r="AN255" t="s">
        <v>14388</v>
      </c>
      <c r="AO255" t="s">
        <v>14372</v>
      </c>
      <c r="AP255" t="s">
        <v>14372</v>
      </c>
    </row>
    <row r="256" spans="2:42" x14ac:dyDescent="0.25">
      <c r="B256" t="s">
        <v>12967</v>
      </c>
      <c r="C256" t="s">
        <v>153</v>
      </c>
      <c r="D256" t="s">
        <v>9758</v>
      </c>
      <c r="E256" t="s">
        <v>14389</v>
      </c>
      <c r="F256" t="s">
        <v>13113</v>
      </c>
      <c r="AL256" t="s">
        <v>14390</v>
      </c>
      <c r="AM256" t="s">
        <v>14380</v>
      </c>
      <c r="AN256" t="s">
        <v>14387</v>
      </c>
      <c r="AO256" t="s">
        <v>14387</v>
      </c>
      <c r="AP256" t="s">
        <v>14391</v>
      </c>
    </row>
    <row r="257" spans="2:45" x14ac:dyDescent="0.25">
      <c r="B257" t="s">
        <v>12967</v>
      </c>
      <c r="C257" t="s">
        <v>153</v>
      </c>
      <c r="D257" t="s">
        <v>9758</v>
      </c>
      <c r="E257" t="s">
        <v>14392</v>
      </c>
      <c r="F257" t="s">
        <v>13297</v>
      </c>
      <c r="AL257" t="s">
        <v>568</v>
      </c>
      <c r="AM257" t="s">
        <v>14393</v>
      </c>
      <c r="AN257" t="s">
        <v>14394</v>
      </c>
      <c r="AO257" t="s">
        <v>10440</v>
      </c>
      <c r="AP257" t="s">
        <v>14395</v>
      </c>
      <c r="AQ257" t="s">
        <v>14396</v>
      </c>
      <c r="AR257" t="s">
        <v>14397</v>
      </c>
      <c r="AS257" t="s">
        <v>14398</v>
      </c>
    </row>
    <row r="258" spans="2:45" x14ac:dyDescent="0.25">
      <c r="B258" t="s">
        <v>12967</v>
      </c>
      <c r="C258" t="s">
        <v>153</v>
      </c>
      <c r="D258" t="s">
        <v>9758</v>
      </c>
      <c r="E258" t="s">
        <v>14399</v>
      </c>
      <c r="F258" t="s">
        <v>12985</v>
      </c>
      <c r="AL258" t="s">
        <v>14387</v>
      </c>
    </row>
    <row r="259" spans="2:45" x14ac:dyDescent="0.25">
      <c r="B259" t="s">
        <v>12967</v>
      </c>
      <c r="C259" t="s">
        <v>153</v>
      </c>
      <c r="D259" t="s">
        <v>9758</v>
      </c>
      <c r="E259" t="s">
        <v>14400</v>
      </c>
      <c r="F259" t="s">
        <v>13354</v>
      </c>
      <c r="AL259" t="s">
        <v>14401</v>
      </c>
      <c r="AM259" t="s">
        <v>10445</v>
      </c>
      <c r="AN259" t="s">
        <v>14402</v>
      </c>
      <c r="AO259" t="s">
        <v>14403</v>
      </c>
      <c r="AP259" t="s">
        <v>14368</v>
      </c>
      <c r="AQ259" t="s">
        <v>14404</v>
      </c>
      <c r="AR259" t="s">
        <v>14405</v>
      </c>
      <c r="AS259" t="s">
        <v>14406</v>
      </c>
    </row>
    <row r="260" spans="2:45" x14ac:dyDescent="0.25">
      <c r="B260" t="s">
        <v>12967</v>
      </c>
      <c r="C260" t="s">
        <v>153</v>
      </c>
      <c r="D260" t="s">
        <v>9758</v>
      </c>
      <c r="E260" t="s">
        <v>14400</v>
      </c>
      <c r="F260" t="s">
        <v>13363</v>
      </c>
      <c r="AL260" t="s">
        <v>14407</v>
      </c>
      <c r="AM260" t="s">
        <v>14408</v>
      </c>
      <c r="AN260" t="s">
        <v>14409</v>
      </c>
      <c r="AO260" t="s">
        <v>14410</v>
      </c>
      <c r="AP260" t="s">
        <v>14411</v>
      </c>
      <c r="AQ260" t="s">
        <v>14412</v>
      </c>
      <c r="AR260" t="s">
        <v>14375</v>
      </c>
      <c r="AS260" t="s">
        <v>14413</v>
      </c>
    </row>
    <row r="261" spans="2:45" x14ac:dyDescent="0.25">
      <c r="B261" t="s">
        <v>12967</v>
      </c>
      <c r="C261" t="s">
        <v>153</v>
      </c>
      <c r="D261" t="s">
        <v>9758</v>
      </c>
      <c r="E261" t="s">
        <v>14400</v>
      </c>
      <c r="F261" t="s">
        <v>13371</v>
      </c>
      <c r="AL261" t="s">
        <v>14414</v>
      </c>
      <c r="AM261" t="s">
        <v>14415</v>
      </c>
      <c r="AN261" t="s">
        <v>14381</v>
      </c>
      <c r="AO261" t="s">
        <v>14380</v>
      </c>
      <c r="AP261" t="s">
        <v>14416</v>
      </c>
      <c r="AQ261" t="s">
        <v>14417</v>
      </c>
      <c r="AR261" t="s">
        <v>14418</v>
      </c>
      <c r="AS261" t="s">
        <v>14419</v>
      </c>
    </row>
    <row r="262" spans="2:45" x14ac:dyDescent="0.25">
      <c r="B262" t="s">
        <v>12967</v>
      </c>
      <c r="C262" t="s">
        <v>153</v>
      </c>
      <c r="D262" t="s">
        <v>9758</v>
      </c>
      <c r="E262" t="s">
        <v>14400</v>
      </c>
      <c r="F262" t="s">
        <v>13083</v>
      </c>
      <c r="AL262" t="s">
        <v>14420</v>
      </c>
      <c r="AM262" t="s">
        <v>14421</v>
      </c>
      <c r="AN262" t="s">
        <v>14422</v>
      </c>
      <c r="AO262" t="s">
        <v>14423</v>
      </c>
      <c r="AP262" t="s">
        <v>14424</v>
      </c>
      <c r="AQ262" t="s">
        <v>14425</v>
      </c>
      <c r="AR262" t="s">
        <v>14426</v>
      </c>
      <c r="AS262" t="s">
        <v>14427</v>
      </c>
    </row>
    <row r="263" spans="2:45" x14ac:dyDescent="0.25">
      <c r="B263" t="s">
        <v>12967</v>
      </c>
      <c r="C263" t="s">
        <v>153</v>
      </c>
      <c r="D263" t="s">
        <v>9758</v>
      </c>
      <c r="E263" t="s">
        <v>14400</v>
      </c>
      <c r="F263" t="s">
        <v>12969</v>
      </c>
      <c r="AL263" t="s">
        <v>14428</v>
      </c>
      <c r="AM263" t="s">
        <v>14429</v>
      </c>
      <c r="AN263" t="s">
        <v>14430</v>
      </c>
      <c r="AO263" t="s">
        <v>14431</v>
      </c>
      <c r="AP263" t="s">
        <v>14409</v>
      </c>
      <c r="AQ263" t="s">
        <v>14432</v>
      </c>
      <c r="AR263" t="s">
        <v>14433</v>
      </c>
      <c r="AS263" t="s">
        <v>14434</v>
      </c>
    </row>
    <row r="264" spans="2:45" x14ac:dyDescent="0.25">
      <c r="B264" t="s">
        <v>12967</v>
      </c>
      <c r="C264" t="s">
        <v>153</v>
      </c>
      <c r="D264" t="s">
        <v>9758</v>
      </c>
      <c r="E264" t="s">
        <v>14400</v>
      </c>
      <c r="F264" t="s">
        <v>13297</v>
      </c>
      <c r="AL264" t="s">
        <v>14435</v>
      </c>
      <c r="AM264" t="s">
        <v>14436</v>
      </c>
      <c r="AN264" t="s">
        <v>14437</v>
      </c>
      <c r="AO264" t="s">
        <v>14387</v>
      </c>
      <c r="AP264" t="s">
        <v>14380</v>
      </c>
      <c r="AQ264" t="s">
        <v>14418</v>
      </c>
      <c r="AR264" t="s">
        <v>14418</v>
      </c>
      <c r="AS264" t="s">
        <v>14434</v>
      </c>
    </row>
    <row r="265" spans="2:45" x14ac:dyDescent="0.25">
      <c r="B265" t="s">
        <v>12967</v>
      </c>
      <c r="C265" t="s">
        <v>153</v>
      </c>
      <c r="D265" t="s">
        <v>9758</v>
      </c>
      <c r="E265" t="s">
        <v>14400</v>
      </c>
      <c r="F265" t="s">
        <v>13098</v>
      </c>
      <c r="AL265" t="s">
        <v>568</v>
      </c>
      <c r="AM265" t="s">
        <v>14418</v>
      </c>
      <c r="AN265" t="s">
        <v>14402</v>
      </c>
      <c r="AO265" t="s">
        <v>14438</v>
      </c>
      <c r="AP265" t="s">
        <v>14437</v>
      </c>
      <c r="AQ265" t="s">
        <v>14439</v>
      </c>
      <c r="AR265" t="s">
        <v>14439</v>
      </c>
      <c r="AS265" t="s">
        <v>14416</v>
      </c>
    </row>
    <row r="266" spans="2:45" x14ac:dyDescent="0.25">
      <c r="B266" t="s">
        <v>12967</v>
      </c>
      <c r="C266" t="s">
        <v>153</v>
      </c>
      <c r="D266" t="s">
        <v>9758</v>
      </c>
      <c r="E266" t="s">
        <v>14400</v>
      </c>
      <c r="F266" t="s">
        <v>13308</v>
      </c>
      <c r="AL266" t="s">
        <v>14380</v>
      </c>
      <c r="AM266" t="s">
        <v>14372</v>
      </c>
      <c r="AN266" t="s">
        <v>14384</v>
      </c>
      <c r="AO266" t="s">
        <v>10444</v>
      </c>
      <c r="AP266" t="s">
        <v>14438</v>
      </c>
      <c r="AQ266" t="s">
        <v>14438</v>
      </c>
      <c r="AR266" t="s">
        <v>14438</v>
      </c>
      <c r="AS266" t="s">
        <v>10444</v>
      </c>
    </row>
    <row r="267" spans="2:45" x14ac:dyDescent="0.25">
      <c r="B267" t="s">
        <v>12967</v>
      </c>
      <c r="C267" t="s">
        <v>153</v>
      </c>
      <c r="D267" t="s">
        <v>9758</v>
      </c>
      <c r="E267" t="s">
        <v>14400</v>
      </c>
      <c r="F267" t="s">
        <v>12977</v>
      </c>
      <c r="AL267" t="s">
        <v>14440</v>
      </c>
      <c r="AM267" t="s">
        <v>14361</v>
      </c>
      <c r="AN267" t="s">
        <v>14441</v>
      </c>
      <c r="AO267" t="s">
        <v>14442</v>
      </c>
      <c r="AP267" t="s">
        <v>14443</v>
      </c>
      <c r="AQ267" t="s">
        <v>14443</v>
      </c>
      <c r="AR267" t="s">
        <v>14367</v>
      </c>
      <c r="AS267" t="s">
        <v>14383</v>
      </c>
    </row>
    <row r="268" spans="2:45" x14ac:dyDescent="0.25">
      <c r="B268" t="s">
        <v>12967</v>
      </c>
      <c r="C268" t="s">
        <v>153</v>
      </c>
      <c r="D268" t="s">
        <v>9758</v>
      </c>
      <c r="E268" t="s">
        <v>14400</v>
      </c>
      <c r="F268" t="s">
        <v>13113</v>
      </c>
      <c r="AL268" t="s">
        <v>14090</v>
      </c>
      <c r="AM268" t="s">
        <v>14434</v>
      </c>
      <c r="AN268" t="s">
        <v>14380</v>
      </c>
      <c r="AO268" t="s">
        <v>14387</v>
      </c>
      <c r="AP268" t="s">
        <v>14444</v>
      </c>
      <c r="AQ268" t="s">
        <v>14442</v>
      </c>
      <c r="AR268" t="s">
        <v>14385</v>
      </c>
      <c r="AS268" t="s">
        <v>14445</v>
      </c>
    </row>
    <row r="269" spans="2:45" x14ac:dyDescent="0.25">
      <c r="B269" t="s">
        <v>12967</v>
      </c>
      <c r="C269" t="s">
        <v>153</v>
      </c>
      <c r="D269" t="s">
        <v>9758</v>
      </c>
      <c r="E269" t="s">
        <v>14400</v>
      </c>
      <c r="F269" t="s">
        <v>14446</v>
      </c>
      <c r="AL269" t="s">
        <v>14447</v>
      </c>
      <c r="AM269" t="s">
        <v>14291</v>
      </c>
      <c r="AN269" t="s">
        <v>14448</v>
      </c>
      <c r="AO269" t="s">
        <v>14449</v>
      </c>
      <c r="AP269" t="s">
        <v>14450</v>
      </c>
      <c r="AQ269" t="s">
        <v>14451</v>
      </c>
      <c r="AR269" t="s">
        <v>14452</v>
      </c>
      <c r="AS269" t="s">
        <v>14453</v>
      </c>
    </row>
    <row r="270" spans="2:45" x14ac:dyDescent="0.25">
      <c r="B270" t="s">
        <v>12967</v>
      </c>
      <c r="C270" t="s">
        <v>153</v>
      </c>
      <c r="D270" t="s">
        <v>9758</v>
      </c>
      <c r="E270" t="s">
        <v>14400</v>
      </c>
      <c r="F270" t="s">
        <v>14454</v>
      </c>
      <c r="AL270" t="s">
        <v>14455</v>
      </c>
      <c r="AM270" t="s">
        <v>14004</v>
      </c>
      <c r="AN270" t="s">
        <v>14456</v>
      </c>
      <c r="AO270" t="s">
        <v>14457</v>
      </c>
      <c r="AP270" t="s">
        <v>13901</v>
      </c>
      <c r="AQ270" t="s">
        <v>14458</v>
      </c>
      <c r="AR270" t="s">
        <v>13949</v>
      </c>
      <c r="AS270" t="s">
        <v>14459</v>
      </c>
    </row>
    <row r="271" spans="2:45" x14ac:dyDescent="0.25">
      <c r="B271" t="s">
        <v>12967</v>
      </c>
      <c r="C271" t="s">
        <v>153</v>
      </c>
      <c r="D271" t="s">
        <v>9758</v>
      </c>
      <c r="E271" t="s">
        <v>14400</v>
      </c>
      <c r="F271" t="s">
        <v>14460</v>
      </c>
      <c r="AL271" t="s">
        <v>14461</v>
      </c>
      <c r="AM271" t="s">
        <v>14462</v>
      </c>
      <c r="AN271" t="s">
        <v>14463</v>
      </c>
      <c r="AO271" t="s">
        <v>14464</v>
      </c>
      <c r="AP271" t="s">
        <v>14401</v>
      </c>
      <c r="AQ271" t="s">
        <v>14465</v>
      </c>
      <c r="AR271" t="s">
        <v>14466</v>
      </c>
      <c r="AS271" t="s">
        <v>14467</v>
      </c>
    </row>
    <row r="272" spans="2:45" x14ac:dyDescent="0.25">
      <c r="B272" t="s">
        <v>12967</v>
      </c>
      <c r="C272" t="s">
        <v>153</v>
      </c>
      <c r="D272" t="s">
        <v>9758</v>
      </c>
      <c r="E272" t="s">
        <v>14400</v>
      </c>
      <c r="F272" t="s">
        <v>14468</v>
      </c>
      <c r="AL272" t="s">
        <v>14469</v>
      </c>
      <c r="AM272" t="s">
        <v>14016</v>
      </c>
      <c r="AN272" t="s">
        <v>14470</v>
      </c>
      <c r="AO272" t="s">
        <v>14471</v>
      </c>
      <c r="AP272" t="s">
        <v>14472</v>
      </c>
      <c r="AQ272" t="s">
        <v>14473</v>
      </c>
      <c r="AR272" t="s">
        <v>14474</v>
      </c>
      <c r="AS272" t="s">
        <v>14475</v>
      </c>
    </row>
    <row r="273" spans="2:45" x14ac:dyDescent="0.25">
      <c r="B273" t="s">
        <v>12967</v>
      </c>
      <c r="C273" t="s">
        <v>153</v>
      </c>
      <c r="D273" t="s">
        <v>9758</v>
      </c>
      <c r="E273" t="s">
        <v>14400</v>
      </c>
      <c r="F273" t="s">
        <v>14476</v>
      </c>
      <c r="AL273" t="s">
        <v>14477</v>
      </c>
      <c r="AM273" t="s">
        <v>14478</v>
      </c>
      <c r="AN273" t="s">
        <v>14479</v>
      </c>
      <c r="AO273" t="s">
        <v>14480</v>
      </c>
      <c r="AP273" t="s">
        <v>14481</v>
      </c>
      <c r="AQ273" t="s">
        <v>14482</v>
      </c>
      <c r="AR273" t="s">
        <v>14451</v>
      </c>
      <c r="AS273" t="s">
        <v>14483</v>
      </c>
    </row>
    <row r="274" spans="2:45" x14ac:dyDescent="0.25">
      <c r="B274" t="s">
        <v>12967</v>
      </c>
      <c r="C274" t="s">
        <v>153</v>
      </c>
      <c r="D274" t="s">
        <v>9758</v>
      </c>
      <c r="E274" t="s">
        <v>14400</v>
      </c>
      <c r="F274" t="s">
        <v>13039</v>
      </c>
      <c r="AL274" t="s">
        <v>14484</v>
      </c>
      <c r="AM274" t="s">
        <v>14397</v>
      </c>
      <c r="AN274" t="s">
        <v>568</v>
      </c>
      <c r="AO274" t="s">
        <v>568</v>
      </c>
      <c r="AP274" t="s">
        <v>568</v>
      </c>
      <c r="AQ274" t="s">
        <v>568</v>
      </c>
      <c r="AR274" t="s">
        <v>568</v>
      </c>
      <c r="AS274" t="s">
        <v>14387</v>
      </c>
    </row>
    <row r="275" spans="2:45" x14ac:dyDescent="0.25">
      <c r="B275" t="s">
        <v>12967</v>
      </c>
      <c r="C275" t="s">
        <v>153</v>
      </c>
      <c r="D275" t="s">
        <v>9758</v>
      </c>
      <c r="E275" t="s">
        <v>14400</v>
      </c>
      <c r="F275" t="s">
        <v>13425</v>
      </c>
      <c r="AL275" t="s">
        <v>14485</v>
      </c>
      <c r="AM275" t="s">
        <v>14388</v>
      </c>
      <c r="AN275" t="s">
        <v>14445</v>
      </c>
      <c r="AO275" t="s">
        <v>14442</v>
      </c>
      <c r="AP275" t="s">
        <v>14417</v>
      </c>
      <c r="AQ275" t="s">
        <v>14443</v>
      </c>
      <c r="AR275" t="s">
        <v>14402</v>
      </c>
      <c r="AS275" t="s">
        <v>10451</v>
      </c>
    </row>
    <row r="276" spans="2:45" x14ac:dyDescent="0.25">
      <c r="B276" t="s">
        <v>12967</v>
      </c>
      <c r="C276" t="s">
        <v>153</v>
      </c>
      <c r="D276" t="s">
        <v>9758</v>
      </c>
      <c r="E276" t="s">
        <v>14400</v>
      </c>
      <c r="F276" t="s">
        <v>13120</v>
      </c>
      <c r="AL276" t="s">
        <v>14486</v>
      </c>
      <c r="AM276" t="s">
        <v>14487</v>
      </c>
      <c r="AN276" t="s">
        <v>14441</v>
      </c>
      <c r="AO276" t="s">
        <v>568</v>
      </c>
      <c r="AP276" t="s">
        <v>568</v>
      </c>
      <c r="AQ276" t="s">
        <v>14437</v>
      </c>
      <c r="AR276" t="s">
        <v>14437</v>
      </c>
      <c r="AS276" t="s">
        <v>14439</v>
      </c>
    </row>
    <row r="277" spans="2:45" x14ac:dyDescent="0.25">
      <c r="B277" t="s">
        <v>12967</v>
      </c>
      <c r="C277" t="s">
        <v>153</v>
      </c>
      <c r="D277" t="s">
        <v>9758</v>
      </c>
      <c r="E277" t="s">
        <v>14400</v>
      </c>
      <c r="F277" t="s">
        <v>12985</v>
      </c>
      <c r="AL277" t="s">
        <v>14488</v>
      </c>
      <c r="AM277" t="s">
        <v>14489</v>
      </c>
      <c r="AN277" t="s">
        <v>14438</v>
      </c>
      <c r="AO277" t="s">
        <v>14443</v>
      </c>
      <c r="AP277" t="s">
        <v>14490</v>
      </c>
      <c r="AQ277" t="s">
        <v>14491</v>
      </c>
      <c r="AR277" t="s">
        <v>14388</v>
      </c>
      <c r="AS277" t="s">
        <v>14441</v>
      </c>
    </row>
    <row r="278" spans="2:45" x14ac:dyDescent="0.25">
      <c r="B278" t="s">
        <v>12967</v>
      </c>
      <c r="C278" t="s">
        <v>153</v>
      </c>
      <c r="D278" t="s">
        <v>9758</v>
      </c>
      <c r="E278" t="s">
        <v>14400</v>
      </c>
      <c r="F278" t="s">
        <v>12993</v>
      </c>
      <c r="AL278" t="s">
        <v>14416</v>
      </c>
      <c r="AM278" t="s">
        <v>14391</v>
      </c>
      <c r="AN278" t="s">
        <v>14387</v>
      </c>
      <c r="AO278" t="s">
        <v>14391</v>
      </c>
      <c r="AP278" t="s">
        <v>14492</v>
      </c>
      <c r="AQ278" t="s">
        <v>14493</v>
      </c>
      <c r="AR278" t="s">
        <v>14494</v>
      </c>
      <c r="AS278" t="s">
        <v>14495</v>
      </c>
    </row>
    <row r="279" spans="2:45" x14ac:dyDescent="0.25">
      <c r="B279" t="s">
        <v>12967</v>
      </c>
      <c r="C279" t="s">
        <v>153</v>
      </c>
      <c r="D279" t="s">
        <v>9758</v>
      </c>
      <c r="E279" t="s">
        <v>14400</v>
      </c>
      <c r="F279" t="s">
        <v>13000</v>
      </c>
      <c r="AL279" t="s">
        <v>14391</v>
      </c>
      <c r="AM279" t="s">
        <v>14491</v>
      </c>
      <c r="AN279" t="s">
        <v>14496</v>
      </c>
      <c r="AO279" t="s">
        <v>14433</v>
      </c>
      <c r="AP279" t="s">
        <v>14497</v>
      </c>
      <c r="AQ279" t="s">
        <v>14498</v>
      </c>
      <c r="AR279" t="s">
        <v>14499</v>
      </c>
      <c r="AS279" t="s">
        <v>14500</v>
      </c>
    </row>
    <row r="280" spans="2:45" x14ac:dyDescent="0.25">
      <c r="B280" t="s">
        <v>12967</v>
      </c>
      <c r="C280" t="s">
        <v>153</v>
      </c>
      <c r="D280" t="s">
        <v>9758</v>
      </c>
      <c r="E280" t="s">
        <v>14400</v>
      </c>
      <c r="F280" t="s">
        <v>13008</v>
      </c>
      <c r="AL280" t="s">
        <v>14387</v>
      </c>
      <c r="AM280" t="s">
        <v>14501</v>
      </c>
      <c r="AN280" t="s">
        <v>14391</v>
      </c>
      <c r="AO280" t="s">
        <v>14391</v>
      </c>
      <c r="AP280" t="s">
        <v>14502</v>
      </c>
      <c r="AQ280" t="s">
        <v>14503</v>
      </c>
      <c r="AR280" t="s">
        <v>14504</v>
      </c>
      <c r="AS280" t="s">
        <v>14505</v>
      </c>
    </row>
    <row r="281" spans="2:45" x14ac:dyDescent="0.25">
      <c r="B281" t="s">
        <v>12967</v>
      </c>
      <c r="C281" t="s">
        <v>153</v>
      </c>
      <c r="D281" t="s">
        <v>9758</v>
      </c>
      <c r="E281" t="s">
        <v>14400</v>
      </c>
      <c r="F281" t="s">
        <v>13458</v>
      </c>
      <c r="AL281" t="s">
        <v>14506</v>
      </c>
      <c r="AM281" t="s">
        <v>14403</v>
      </c>
      <c r="AN281" t="s">
        <v>14507</v>
      </c>
      <c r="AO281" t="s">
        <v>14507</v>
      </c>
      <c r="AP281" t="s">
        <v>14403</v>
      </c>
      <c r="AQ281" t="s">
        <v>14418</v>
      </c>
      <c r="AR281" t="s">
        <v>14492</v>
      </c>
      <c r="AS281" t="s">
        <v>14508</v>
      </c>
    </row>
    <row r="282" spans="2:45" x14ac:dyDescent="0.25">
      <c r="B282" t="s">
        <v>12967</v>
      </c>
      <c r="C282" t="s">
        <v>153</v>
      </c>
      <c r="D282" t="s">
        <v>9758</v>
      </c>
      <c r="E282" t="s">
        <v>14400</v>
      </c>
      <c r="F282" t="s">
        <v>13281</v>
      </c>
      <c r="AL282" t="s">
        <v>14509</v>
      </c>
      <c r="AM282" t="s">
        <v>14492</v>
      </c>
      <c r="AN282" t="s">
        <v>14438</v>
      </c>
      <c r="AO282" t="s">
        <v>14441</v>
      </c>
      <c r="AP282" t="s">
        <v>14510</v>
      </c>
      <c r="AQ282" t="s">
        <v>14417</v>
      </c>
      <c r="AR282" t="s">
        <v>14417</v>
      </c>
      <c r="AS282" t="s">
        <v>14511</v>
      </c>
    </row>
    <row r="283" spans="2:45" x14ac:dyDescent="0.25">
      <c r="B283" t="s">
        <v>12967</v>
      </c>
      <c r="C283" t="s">
        <v>153</v>
      </c>
      <c r="D283" t="s">
        <v>9758</v>
      </c>
      <c r="E283" t="s">
        <v>14400</v>
      </c>
      <c r="F283" t="s">
        <v>13016</v>
      </c>
      <c r="AL283" t="s">
        <v>14387</v>
      </c>
      <c r="AM283" t="s">
        <v>14387</v>
      </c>
      <c r="AN283" t="s">
        <v>568</v>
      </c>
      <c r="AO283" t="s">
        <v>568</v>
      </c>
      <c r="AP283" t="s">
        <v>568</v>
      </c>
      <c r="AQ283" t="s">
        <v>14512</v>
      </c>
      <c r="AR283" t="s">
        <v>14513</v>
      </c>
      <c r="AS283" t="s">
        <v>14514</v>
      </c>
    </row>
    <row r="284" spans="2:45" x14ac:dyDescent="0.25">
      <c r="B284" t="s">
        <v>12967</v>
      </c>
      <c r="C284" t="s">
        <v>153</v>
      </c>
      <c r="D284" t="s">
        <v>9758</v>
      </c>
      <c r="E284" t="s">
        <v>14515</v>
      </c>
      <c r="F284" t="s">
        <v>12985</v>
      </c>
      <c r="AL284" t="s">
        <v>568</v>
      </c>
      <c r="AM284" t="s">
        <v>14441</v>
      </c>
    </row>
    <row r="285" spans="2:45" x14ac:dyDescent="0.25">
      <c r="B285" t="s">
        <v>12967</v>
      </c>
      <c r="C285" t="s">
        <v>153</v>
      </c>
      <c r="D285" t="s">
        <v>9758</v>
      </c>
      <c r="E285" t="s">
        <v>14516</v>
      </c>
      <c r="F285" t="s">
        <v>13113</v>
      </c>
      <c r="AL285" t="s">
        <v>14517</v>
      </c>
      <c r="AM285" t="s">
        <v>14438</v>
      </c>
      <c r="AN285" t="s">
        <v>14437</v>
      </c>
      <c r="AO285" t="s">
        <v>14437</v>
      </c>
      <c r="AP285" t="s">
        <v>14501</v>
      </c>
    </row>
    <row r="286" spans="2:45" x14ac:dyDescent="0.25">
      <c r="B286" t="s">
        <v>12967</v>
      </c>
      <c r="C286" t="s">
        <v>153</v>
      </c>
      <c r="D286" t="s">
        <v>9758</v>
      </c>
      <c r="E286" t="s">
        <v>14518</v>
      </c>
      <c r="F286" t="s">
        <v>13008</v>
      </c>
      <c r="AL286" t="s">
        <v>568</v>
      </c>
      <c r="AM286" t="s">
        <v>568</v>
      </c>
      <c r="AN286" t="s">
        <v>568</v>
      </c>
    </row>
    <row r="287" spans="2:45" x14ac:dyDescent="0.25">
      <c r="B287" t="s">
        <v>12967</v>
      </c>
      <c r="C287" t="s">
        <v>153</v>
      </c>
      <c r="D287" t="s">
        <v>9758</v>
      </c>
      <c r="E287" t="s">
        <v>14519</v>
      </c>
      <c r="F287" t="s">
        <v>13113</v>
      </c>
      <c r="AL287" t="s">
        <v>14388</v>
      </c>
      <c r="AM287" t="s">
        <v>10444</v>
      </c>
      <c r="AN287" t="s">
        <v>14437</v>
      </c>
      <c r="AO287" t="s">
        <v>14437</v>
      </c>
      <c r="AP287" t="s">
        <v>10444</v>
      </c>
    </row>
    <row r="288" spans="2:45" x14ac:dyDescent="0.25">
      <c r="B288" t="s">
        <v>12967</v>
      </c>
      <c r="C288" t="s">
        <v>153</v>
      </c>
      <c r="D288" t="s">
        <v>9758</v>
      </c>
      <c r="E288" t="s">
        <v>14520</v>
      </c>
      <c r="F288" t="s">
        <v>13016</v>
      </c>
      <c r="AL288" t="s">
        <v>14521</v>
      </c>
      <c r="AM288" t="s">
        <v>14522</v>
      </c>
      <c r="AN288" t="s">
        <v>14372</v>
      </c>
      <c r="AO288" t="s">
        <v>14523</v>
      </c>
      <c r="AP288" t="s">
        <v>14373</v>
      </c>
    </row>
    <row r="289" spans="2:45" x14ac:dyDescent="0.25">
      <c r="B289" t="s">
        <v>12967</v>
      </c>
      <c r="C289" t="s">
        <v>153</v>
      </c>
      <c r="D289" t="s">
        <v>9758</v>
      </c>
      <c r="E289" t="s">
        <v>14524</v>
      </c>
      <c r="F289" t="s">
        <v>13297</v>
      </c>
      <c r="AL289" t="s">
        <v>14391</v>
      </c>
      <c r="AM289" t="s">
        <v>14525</v>
      </c>
      <c r="AN289" t="s">
        <v>14526</v>
      </c>
      <c r="AO289" t="s">
        <v>14527</v>
      </c>
      <c r="AP289" t="s">
        <v>14528</v>
      </c>
      <c r="AQ289" t="s">
        <v>14529</v>
      </c>
      <c r="AR289" t="s">
        <v>14530</v>
      </c>
      <c r="AS289" t="s">
        <v>14531</v>
      </c>
    </row>
    <row r="290" spans="2:45" x14ac:dyDescent="0.25">
      <c r="B290" t="s">
        <v>12967</v>
      </c>
      <c r="C290" t="s">
        <v>153</v>
      </c>
      <c r="D290" t="s">
        <v>9758</v>
      </c>
      <c r="E290" t="s">
        <v>14532</v>
      </c>
      <c r="F290" t="s">
        <v>13016</v>
      </c>
      <c r="AL290" t="s">
        <v>14380</v>
      </c>
      <c r="AM290" t="s">
        <v>14380</v>
      </c>
      <c r="AN290" t="s">
        <v>568</v>
      </c>
      <c r="AO290" t="s">
        <v>568</v>
      </c>
      <c r="AP290" t="s">
        <v>14387</v>
      </c>
    </row>
    <row r="291" spans="2:45" x14ac:dyDescent="0.25">
      <c r="B291" t="s">
        <v>12967</v>
      </c>
      <c r="C291" t="s">
        <v>153</v>
      </c>
      <c r="D291" t="s">
        <v>9758</v>
      </c>
      <c r="E291" t="s">
        <v>14533</v>
      </c>
      <c r="F291" t="s">
        <v>12985</v>
      </c>
      <c r="AL291" t="s">
        <v>14526</v>
      </c>
      <c r="AM291" t="s">
        <v>14534</v>
      </c>
    </row>
    <row r="292" spans="2:45" x14ac:dyDescent="0.25">
      <c r="B292" t="s">
        <v>12967</v>
      </c>
      <c r="C292" t="s">
        <v>153</v>
      </c>
      <c r="D292" t="s">
        <v>9758</v>
      </c>
      <c r="E292" t="s">
        <v>14535</v>
      </c>
      <c r="F292" t="s">
        <v>13008</v>
      </c>
      <c r="AL292" t="s">
        <v>14385</v>
      </c>
      <c r="AM292" t="s">
        <v>14536</v>
      </c>
      <c r="AN292" t="s">
        <v>14368</v>
      </c>
      <c r="AO292" t="s">
        <v>14443</v>
      </c>
      <c r="AP292" t="s">
        <v>14537</v>
      </c>
      <c r="AQ292" t="s">
        <v>14538</v>
      </c>
      <c r="AR292" t="s">
        <v>14529</v>
      </c>
      <c r="AS292" t="s">
        <v>14539</v>
      </c>
    </row>
    <row r="293" spans="2:45" x14ac:dyDescent="0.25">
      <c r="B293" t="s">
        <v>12967</v>
      </c>
      <c r="C293" t="s">
        <v>153</v>
      </c>
      <c r="D293" t="s">
        <v>9758</v>
      </c>
      <c r="E293" t="s">
        <v>14540</v>
      </c>
      <c r="F293" t="s">
        <v>12985</v>
      </c>
      <c r="AL293" t="s">
        <v>14384</v>
      </c>
    </row>
    <row r="294" spans="2:45" x14ac:dyDescent="0.25">
      <c r="B294" t="s">
        <v>12967</v>
      </c>
      <c r="C294" t="s">
        <v>153</v>
      </c>
      <c r="D294" t="s">
        <v>9758</v>
      </c>
      <c r="E294" t="s">
        <v>14541</v>
      </c>
      <c r="F294" t="s">
        <v>13008</v>
      </c>
      <c r="AL294" t="s">
        <v>14542</v>
      </c>
      <c r="AM294" t="s">
        <v>14543</v>
      </c>
      <c r="AN294" t="s">
        <v>14544</v>
      </c>
      <c r="AO294" t="s">
        <v>14543</v>
      </c>
      <c r="AP294" t="s">
        <v>14545</v>
      </c>
    </row>
    <row r="295" spans="2:45" x14ac:dyDescent="0.25">
      <c r="B295" t="s">
        <v>12967</v>
      </c>
      <c r="C295" t="s">
        <v>153</v>
      </c>
      <c r="D295" t="s">
        <v>9758</v>
      </c>
      <c r="E295" t="s">
        <v>14546</v>
      </c>
      <c r="F295" t="s">
        <v>13016</v>
      </c>
      <c r="AL295" t="s">
        <v>14547</v>
      </c>
      <c r="AM295" t="s">
        <v>14548</v>
      </c>
      <c r="AN295" t="s">
        <v>14372</v>
      </c>
      <c r="AO295" t="s">
        <v>14523</v>
      </c>
      <c r="AP295" t="s">
        <v>14373</v>
      </c>
    </row>
    <row r="296" spans="2:45" x14ac:dyDescent="0.25">
      <c r="B296" t="s">
        <v>12967</v>
      </c>
      <c r="C296" t="s">
        <v>153</v>
      </c>
      <c r="D296" t="s">
        <v>9758</v>
      </c>
      <c r="E296" t="s">
        <v>14549</v>
      </c>
      <c r="F296" t="s">
        <v>13120</v>
      </c>
      <c r="AL296" t="s">
        <v>568</v>
      </c>
      <c r="AM296" t="s">
        <v>14490</v>
      </c>
      <c r="AN296" t="s">
        <v>14367</v>
      </c>
      <c r="AO296" t="s">
        <v>14550</v>
      </c>
      <c r="AP296" t="s">
        <v>14551</v>
      </c>
    </row>
    <row r="297" spans="2:45" x14ac:dyDescent="0.25">
      <c r="B297" t="s">
        <v>12967</v>
      </c>
      <c r="C297" t="s">
        <v>153</v>
      </c>
      <c r="D297" t="s">
        <v>9758</v>
      </c>
      <c r="E297" t="s">
        <v>14552</v>
      </c>
      <c r="F297" t="s">
        <v>13016</v>
      </c>
      <c r="AL297" t="s">
        <v>14419</v>
      </c>
      <c r="AM297" t="s">
        <v>14507</v>
      </c>
      <c r="AN297" t="s">
        <v>14416</v>
      </c>
    </row>
    <row r="298" spans="2:45" x14ac:dyDescent="0.25">
      <c r="B298" t="s">
        <v>12967</v>
      </c>
      <c r="C298" t="s">
        <v>153</v>
      </c>
      <c r="D298" t="s">
        <v>9758</v>
      </c>
      <c r="E298" t="s">
        <v>14553</v>
      </c>
      <c r="F298" t="s">
        <v>13016</v>
      </c>
      <c r="AL298" t="s">
        <v>14391</v>
      </c>
      <c r="AM298" t="s">
        <v>14554</v>
      </c>
      <c r="AN298" t="s">
        <v>14387</v>
      </c>
    </row>
    <row r="299" spans="2:45" x14ac:dyDescent="0.25">
      <c r="B299" t="s">
        <v>12967</v>
      </c>
      <c r="C299" t="s">
        <v>153</v>
      </c>
      <c r="D299" t="s">
        <v>9758</v>
      </c>
      <c r="E299" t="s">
        <v>14555</v>
      </c>
      <c r="F299" t="s">
        <v>12985</v>
      </c>
      <c r="AL299" t="s">
        <v>14556</v>
      </c>
      <c r="AM299" t="s">
        <v>14557</v>
      </c>
      <c r="AN299" t="s">
        <v>14558</v>
      </c>
      <c r="AO299" t="s">
        <v>14378</v>
      </c>
      <c r="AP299" t="s">
        <v>10427</v>
      </c>
      <c r="AQ299" t="s">
        <v>14499</v>
      </c>
    </row>
    <row r="300" spans="2:45" x14ac:dyDescent="0.25">
      <c r="B300" t="s">
        <v>12967</v>
      </c>
      <c r="C300" t="s">
        <v>153</v>
      </c>
      <c r="D300" t="s">
        <v>9758</v>
      </c>
      <c r="E300" t="s">
        <v>14559</v>
      </c>
      <c r="F300" t="s">
        <v>13120</v>
      </c>
      <c r="AL300" t="s">
        <v>14387</v>
      </c>
      <c r="AM300" t="s">
        <v>14416</v>
      </c>
    </row>
    <row r="301" spans="2:45" x14ac:dyDescent="0.25">
      <c r="B301" t="s">
        <v>12967</v>
      </c>
      <c r="C301" t="s">
        <v>153</v>
      </c>
      <c r="D301" t="s">
        <v>9758</v>
      </c>
      <c r="E301" t="s">
        <v>14560</v>
      </c>
      <c r="F301" t="s">
        <v>13297</v>
      </c>
      <c r="AL301" t="s">
        <v>568</v>
      </c>
      <c r="AM301" t="s">
        <v>568</v>
      </c>
      <c r="AN301" t="s">
        <v>568</v>
      </c>
      <c r="AO301" t="s">
        <v>568</v>
      </c>
    </row>
    <row r="302" spans="2:45" x14ac:dyDescent="0.25">
      <c r="B302" t="s">
        <v>12967</v>
      </c>
      <c r="C302" t="s">
        <v>153</v>
      </c>
      <c r="D302" t="s">
        <v>9758</v>
      </c>
      <c r="E302" t="s">
        <v>14561</v>
      </c>
      <c r="F302" t="s">
        <v>13008</v>
      </c>
      <c r="AL302" t="s">
        <v>568</v>
      </c>
      <c r="AM302" t="s">
        <v>568</v>
      </c>
    </row>
    <row r="303" spans="2:45" x14ac:dyDescent="0.25">
      <c r="B303" t="s">
        <v>12967</v>
      </c>
      <c r="C303" t="s">
        <v>153</v>
      </c>
      <c r="D303" t="s">
        <v>9758</v>
      </c>
      <c r="E303" t="s">
        <v>14562</v>
      </c>
      <c r="F303" t="s">
        <v>13297</v>
      </c>
      <c r="AL303" t="s">
        <v>14439</v>
      </c>
      <c r="AM303" t="s">
        <v>14563</v>
      </c>
      <c r="AN303" t="s">
        <v>14564</v>
      </c>
      <c r="AO303" t="s">
        <v>14565</v>
      </c>
      <c r="AP303" t="s">
        <v>14566</v>
      </c>
      <c r="AQ303" t="s">
        <v>14567</v>
      </c>
      <c r="AR303" t="s">
        <v>14568</v>
      </c>
      <c r="AS303" t="s">
        <v>14498</v>
      </c>
    </row>
    <row r="304" spans="2:45" x14ac:dyDescent="0.25">
      <c r="B304" t="s">
        <v>12967</v>
      </c>
      <c r="C304" t="s">
        <v>153</v>
      </c>
      <c r="D304" t="s">
        <v>9758</v>
      </c>
      <c r="E304" t="s">
        <v>14569</v>
      </c>
      <c r="F304" t="s">
        <v>12993</v>
      </c>
      <c r="AL304" t="s">
        <v>14387</v>
      </c>
      <c r="AM304" t="s">
        <v>14380</v>
      </c>
      <c r="AN304" t="s">
        <v>14387</v>
      </c>
      <c r="AO304" t="s">
        <v>14387</v>
      </c>
      <c r="AP304" t="s">
        <v>14380</v>
      </c>
    </row>
    <row r="305" spans="2:53" x14ac:dyDescent="0.25">
      <c r="B305" t="s">
        <v>12967</v>
      </c>
      <c r="C305" t="s">
        <v>153</v>
      </c>
      <c r="D305" t="s">
        <v>9758</v>
      </c>
      <c r="E305" t="s">
        <v>14570</v>
      </c>
      <c r="F305" t="s">
        <v>13016</v>
      </c>
      <c r="AL305" t="s">
        <v>13479</v>
      </c>
      <c r="AM305" t="s">
        <v>14571</v>
      </c>
    </row>
    <row r="306" spans="2:53" x14ac:dyDescent="0.25">
      <c r="B306" t="s">
        <v>12967</v>
      </c>
      <c r="C306" t="s">
        <v>153</v>
      </c>
      <c r="D306" t="s">
        <v>9758</v>
      </c>
      <c r="E306" t="s">
        <v>14572</v>
      </c>
      <c r="F306" t="s">
        <v>12977</v>
      </c>
      <c r="AL306" t="s">
        <v>14491</v>
      </c>
      <c r="AM306" t="s">
        <v>14573</v>
      </c>
      <c r="AN306" t="s">
        <v>14574</v>
      </c>
      <c r="AO306" t="s">
        <v>14502</v>
      </c>
    </row>
    <row r="307" spans="2:53" x14ac:dyDescent="0.25">
      <c r="B307" t="s">
        <v>12967</v>
      </c>
      <c r="C307" t="s">
        <v>153</v>
      </c>
      <c r="D307" t="s">
        <v>9758</v>
      </c>
      <c r="E307" t="s">
        <v>14575</v>
      </c>
      <c r="F307" t="s">
        <v>13008</v>
      </c>
      <c r="AL307" t="s">
        <v>568</v>
      </c>
      <c r="AM307" t="s">
        <v>568</v>
      </c>
      <c r="AN307" t="s">
        <v>568</v>
      </c>
      <c r="AO307" t="s">
        <v>568</v>
      </c>
      <c r="AP307" t="s">
        <v>568</v>
      </c>
      <c r="AQ307" t="s">
        <v>568</v>
      </c>
      <c r="AR307" t="s">
        <v>568</v>
      </c>
      <c r="AS307" t="s">
        <v>568</v>
      </c>
    </row>
    <row r="308" spans="2:53" x14ac:dyDescent="0.25">
      <c r="B308" t="s">
        <v>12967</v>
      </c>
      <c r="C308" t="s">
        <v>153</v>
      </c>
      <c r="D308" t="s">
        <v>9758</v>
      </c>
      <c r="E308" t="s">
        <v>14576</v>
      </c>
      <c r="F308" t="s">
        <v>13113</v>
      </c>
      <c r="AL308" t="s">
        <v>14390</v>
      </c>
      <c r="AM308" t="s">
        <v>14380</v>
      </c>
      <c r="AN308" t="s">
        <v>14387</v>
      </c>
      <c r="AO308" t="s">
        <v>14387</v>
      </c>
      <c r="AP308" t="s">
        <v>14391</v>
      </c>
    </row>
    <row r="309" spans="2:53" x14ac:dyDescent="0.25">
      <c r="B309" t="s">
        <v>12967</v>
      </c>
      <c r="C309" t="s">
        <v>153</v>
      </c>
      <c r="D309" t="s">
        <v>9766</v>
      </c>
      <c r="E309" t="s">
        <v>14577</v>
      </c>
      <c r="F309" t="s">
        <v>13113</v>
      </c>
      <c r="AT309" t="s">
        <v>14578</v>
      </c>
    </row>
    <row r="310" spans="2:53" x14ac:dyDescent="0.25">
      <c r="B310" t="s">
        <v>12967</v>
      </c>
      <c r="C310" t="s">
        <v>153</v>
      </c>
      <c r="D310" t="s">
        <v>9766</v>
      </c>
      <c r="E310" t="s">
        <v>14579</v>
      </c>
      <c r="F310" t="s">
        <v>13016</v>
      </c>
      <c r="AT310" t="s">
        <v>2154</v>
      </c>
      <c r="AU310" t="s">
        <v>14580</v>
      </c>
      <c r="AV310" t="s">
        <v>14581</v>
      </c>
      <c r="AW310" t="s">
        <v>14582</v>
      </c>
      <c r="AX310" t="s">
        <v>14583</v>
      </c>
    </row>
    <row r="311" spans="2:53" x14ac:dyDescent="0.25">
      <c r="B311" t="s">
        <v>12967</v>
      </c>
      <c r="C311" t="s">
        <v>153</v>
      </c>
      <c r="D311" t="s">
        <v>9766</v>
      </c>
      <c r="E311" t="s">
        <v>14584</v>
      </c>
      <c r="F311" t="s">
        <v>13120</v>
      </c>
      <c r="AT311" t="s">
        <v>14585</v>
      </c>
      <c r="AU311" t="s">
        <v>13284</v>
      </c>
      <c r="AV311" t="s">
        <v>13928</v>
      </c>
    </row>
    <row r="312" spans="2:53" x14ac:dyDescent="0.25">
      <c r="B312" t="s">
        <v>12967</v>
      </c>
      <c r="C312" t="s">
        <v>153</v>
      </c>
      <c r="D312" t="s">
        <v>9766</v>
      </c>
      <c r="E312" t="s">
        <v>14586</v>
      </c>
      <c r="F312" t="s">
        <v>13120</v>
      </c>
      <c r="AT312" t="s">
        <v>14587</v>
      </c>
      <c r="AU312" t="s">
        <v>14160</v>
      </c>
      <c r="AV312" t="s">
        <v>14588</v>
      </c>
      <c r="AW312" t="s">
        <v>13931</v>
      </c>
    </row>
    <row r="313" spans="2:53" x14ac:dyDescent="0.25">
      <c r="B313" t="s">
        <v>12967</v>
      </c>
      <c r="C313" t="s">
        <v>153</v>
      </c>
      <c r="D313" t="s">
        <v>9766</v>
      </c>
      <c r="E313" t="s">
        <v>14589</v>
      </c>
      <c r="F313" t="s">
        <v>13354</v>
      </c>
      <c r="AT313" t="s">
        <v>14590</v>
      </c>
      <c r="AU313" t="s">
        <v>13568</v>
      </c>
      <c r="AV313" t="s">
        <v>14591</v>
      </c>
      <c r="AW313" t="s">
        <v>14592</v>
      </c>
      <c r="AX313" t="s">
        <v>14593</v>
      </c>
      <c r="AY313" t="s">
        <v>14594</v>
      </c>
      <c r="AZ313" t="s">
        <v>14595</v>
      </c>
      <c r="BA313" t="s">
        <v>14596</v>
      </c>
    </row>
    <row r="314" spans="2:53" x14ac:dyDescent="0.25">
      <c r="B314" t="s">
        <v>12967</v>
      </c>
      <c r="C314" t="s">
        <v>153</v>
      </c>
      <c r="D314" t="s">
        <v>9766</v>
      </c>
      <c r="E314" t="s">
        <v>14589</v>
      </c>
      <c r="F314" t="s">
        <v>13363</v>
      </c>
      <c r="AT314" t="s">
        <v>14597</v>
      </c>
      <c r="AU314" t="s">
        <v>14598</v>
      </c>
      <c r="AV314" t="s">
        <v>14599</v>
      </c>
      <c r="AW314" t="s">
        <v>14600</v>
      </c>
      <c r="AX314" t="s">
        <v>13595</v>
      </c>
      <c r="AY314" t="s">
        <v>14565</v>
      </c>
      <c r="AZ314" t="s">
        <v>14009</v>
      </c>
      <c r="BA314" t="s">
        <v>14601</v>
      </c>
    </row>
    <row r="315" spans="2:53" x14ac:dyDescent="0.25">
      <c r="B315" t="s">
        <v>12967</v>
      </c>
      <c r="C315" t="s">
        <v>153</v>
      </c>
      <c r="D315" t="s">
        <v>9766</v>
      </c>
      <c r="E315" t="s">
        <v>14589</v>
      </c>
      <c r="F315" t="s">
        <v>13371</v>
      </c>
      <c r="AT315" t="s">
        <v>14602</v>
      </c>
      <c r="AU315" t="s">
        <v>14327</v>
      </c>
      <c r="AV315" t="s">
        <v>14536</v>
      </c>
      <c r="AW315" t="s">
        <v>14603</v>
      </c>
      <c r="AX315" t="s">
        <v>14604</v>
      </c>
      <c r="AY315" t="s">
        <v>14605</v>
      </c>
      <c r="AZ315" t="s">
        <v>14606</v>
      </c>
      <c r="BA315" t="s">
        <v>14607</v>
      </c>
    </row>
    <row r="316" spans="2:53" x14ac:dyDescent="0.25">
      <c r="B316" t="s">
        <v>12967</v>
      </c>
      <c r="C316" t="s">
        <v>153</v>
      </c>
      <c r="D316" t="s">
        <v>9766</v>
      </c>
      <c r="E316" t="s">
        <v>14589</v>
      </c>
      <c r="F316" t="s">
        <v>13083</v>
      </c>
      <c r="AT316" t="s">
        <v>14608</v>
      </c>
      <c r="AU316" t="s">
        <v>14609</v>
      </c>
      <c r="AV316" t="s">
        <v>14610</v>
      </c>
      <c r="AW316" t="s">
        <v>14611</v>
      </c>
      <c r="AX316" t="s">
        <v>14592</v>
      </c>
      <c r="AY316" t="s">
        <v>14612</v>
      </c>
      <c r="AZ316" t="s">
        <v>14583</v>
      </c>
      <c r="BA316" t="s">
        <v>14613</v>
      </c>
    </row>
    <row r="317" spans="2:53" x14ac:dyDescent="0.25">
      <c r="B317" t="s">
        <v>12967</v>
      </c>
      <c r="C317" t="s">
        <v>153</v>
      </c>
      <c r="D317" t="s">
        <v>9766</v>
      </c>
      <c r="E317" t="s">
        <v>14589</v>
      </c>
      <c r="F317" t="s">
        <v>12969</v>
      </c>
      <c r="AT317" t="s">
        <v>14614</v>
      </c>
      <c r="AU317" t="s">
        <v>14615</v>
      </c>
      <c r="AV317" t="s">
        <v>14616</v>
      </c>
      <c r="AW317" t="s">
        <v>14617</v>
      </c>
      <c r="AX317" t="s">
        <v>14618</v>
      </c>
      <c r="AY317" t="s">
        <v>14619</v>
      </c>
      <c r="AZ317" t="s">
        <v>14315</v>
      </c>
      <c r="BA317" t="s">
        <v>14620</v>
      </c>
    </row>
    <row r="318" spans="2:53" x14ac:dyDescent="0.25">
      <c r="B318" t="s">
        <v>12967</v>
      </c>
      <c r="C318" t="s">
        <v>153</v>
      </c>
      <c r="D318" t="s">
        <v>9766</v>
      </c>
      <c r="E318" t="s">
        <v>14589</v>
      </c>
      <c r="F318" t="s">
        <v>13297</v>
      </c>
      <c r="AT318" t="s">
        <v>14621</v>
      </c>
      <c r="AU318" t="s">
        <v>13629</v>
      </c>
      <c r="AV318" t="s">
        <v>14573</v>
      </c>
      <c r="AW318" t="s">
        <v>14622</v>
      </c>
      <c r="AX318" t="s">
        <v>14623</v>
      </c>
      <c r="AY318" t="s">
        <v>14624</v>
      </c>
      <c r="AZ318" t="s">
        <v>14483</v>
      </c>
      <c r="BA318" t="s">
        <v>14625</v>
      </c>
    </row>
    <row r="319" spans="2:53" x14ac:dyDescent="0.25">
      <c r="B319" t="s">
        <v>12967</v>
      </c>
      <c r="C319" t="s">
        <v>153</v>
      </c>
      <c r="D319" t="s">
        <v>9766</v>
      </c>
      <c r="E319" t="s">
        <v>14589</v>
      </c>
      <c r="F319" t="s">
        <v>13098</v>
      </c>
      <c r="AT319" t="s">
        <v>14626</v>
      </c>
      <c r="AU319" t="s">
        <v>14627</v>
      </c>
      <c r="AV319" t="s">
        <v>14628</v>
      </c>
      <c r="AW319" t="s">
        <v>14629</v>
      </c>
      <c r="AX319" t="s">
        <v>14630</v>
      </c>
      <c r="AY319" t="s">
        <v>14631</v>
      </c>
      <c r="AZ319" t="s">
        <v>14483</v>
      </c>
      <c r="BA319" t="s">
        <v>14563</v>
      </c>
    </row>
    <row r="320" spans="2:53" x14ac:dyDescent="0.25">
      <c r="B320" t="s">
        <v>12967</v>
      </c>
      <c r="C320" t="s">
        <v>153</v>
      </c>
      <c r="D320" t="s">
        <v>9766</v>
      </c>
      <c r="E320" t="s">
        <v>14589</v>
      </c>
      <c r="F320" t="s">
        <v>13308</v>
      </c>
      <c r="AT320" t="s">
        <v>13955</v>
      </c>
      <c r="AU320" t="s">
        <v>13745</v>
      </c>
      <c r="AV320" t="s">
        <v>10440</v>
      </c>
      <c r="AW320" t="s">
        <v>14428</v>
      </c>
      <c r="AX320" t="s">
        <v>14482</v>
      </c>
      <c r="AY320" t="s">
        <v>14632</v>
      </c>
      <c r="AZ320" t="s">
        <v>14633</v>
      </c>
      <c r="BA320" t="s">
        <v>14634</v>
      </c>
    </row>
    <row r="321" spans="2:53" x14ac:dyDescent="0.25">
      <c r="B321" t="s">
        <v>12967</v>
      </c>
      <c r="C321" t="s">
        <v>153</v>
      </c>
      <c r="D321" t="s">
        <v>9766</v>
      </c>
      <c r="E321" t="s">
        <v>14589</v>
      </c>
      <c r="F321" t="s">
        <v>12977</v>
      </c>
      <c r="AT321" t="s">
        <v>14209</v>
      </c>
      <c r="AU321" t="s">
        <v>14635</v>
      </c>
      <c r="AV321" t="s">
        <v>14599</v>
      </c>
      <c r="AW321" t="s">
        <v>14636</v>
      </c>
      <c r="AX321" t="s">
        <v>14637</v>
      </c>
      <c r="AY321" t="s">
        <v>14638</v>
      </c>
      <c r="AZ321" t="s">
        <v>14639</v>
      </c>
      <c r="BA321" t="s">
        <v>14640</v>
      </c>
    </row>
    <row r="322" spans="2:53" x14ac:dyDescent="0.25">
      <c r="B322" t="s">
        <v>12967</v>
      </c>
      <c r="C322" t="s">
        <v>153</v>
      </c>
      <c r="D322" t="s">
        <v>9766</v>
      </c>
      <c r="E322" t="s">
        <v>14589</v>
      </c>
      <c r="F322" t="s">
        <v>13113</v>
      </c>
      <c r="AT322" t="s">
        <v>14641</v>
      </c>
      <c r="AU322" t="s">
        <v>14642</v>
      </c>
      <c r="AV322" t="s">
        <v>14643</v>
      </c>
      <c r="AW322" t="s">
        <v>14604</v>
      </c>
      <c r="AX322" t="s">
        <v>14608</v>
      </c>
      <c r="AY322" t="s">
        <v>14628</v>
      </c>
      <c r="AZ322" t="s">
        <v>14644</v>
      </c>
      <c r="BA322" t="s">
        <v>14426</v>
      </c>
    </row>
    <row r="323" spans="2:53" x14ac:dyDescent="0.25">
      <c r="B323" t="s">
        <v>12967</v>
      </c>
      <c r="C323" t="s">
        <v>153</v>
      </c>
      <c r="D323" t="s">
        <v>9766</v>
      </c>
      <c r="E323" t="s">
        <v>14589</v>
      </c>
      <c r="F323" t="s">
        <v>14446</v>
      </c>
      <c r="AT323" t="s">
        <v>14645</v>
      </c>
      <c r="AU323" t="s">
        <v>13578</v>
      </c>
      <c r="AV323" t="s">
        <v>14646</v>
      </c>
      <c r="AW323" t="s">
        <v>14647</v>
      </c>
      <c r="AX323" t="s">
        <v>14648</v>
      </c>
      <c r="AY323" t="s">
        <v>14649</v>
      </c>
      <c r="AZ323" t="s">
        <v>14650</v>
      </c>
      <c r="BA323" t="s">
        <v>14651</v>
      </c>
    </row>
    <row r="324" spans="2:53" x14ac:dyDescent="0.25">
      <c r="B324" t="s">
        <v>12967</v>
      </c>
      <c r="C324" t="s">
        <v>153</v>
      </c>
      <c r="D324" t="s">
        <v>9766</v>
      </c>
      <c r="E324" t="s">
        <v>14589</v>
      </c>
      <c r="F324" t="s">
        <v>14454</v>
      </c>
      <c r="AT324" t="s">
        <v>14652</v>
      </c>
      <c r="AU324" t="s">
        <v>14205</v>
      </c>
      <c r="AV324" t="s">
        <v>14653</v>
      </c>
      <c r="AW324" t="s">
        <v>13978</v>
      </c>
      <c r="AX324" t="s">
        <v>14004</v>
      </c>
      <c r="AY324" t="s">
        <v>14654</v>
      </c>
      <c r="AZ324" t="s">
        <v>14655</v>
      </c>
      <c r="BA324" t="s">
        <v>14656</v>
      </c>
    </row>
    <row r="325" spans="2:53" x14ac:dyDescent="0.25">
      <c r="B325" t="s">
        <v>12967</v>
      </c>
      <c r="C325" t="s">
        <v>153</v>
      </c>
      <c r="D325" t="s">
        <v>9766</v>
      </c>
      <c r="E325" t="s">
        <v>14589</v>
      </c>
      <c r="F325" t="s">
        <v>14460</v>
      </c>
      <c r="AT325" t="s">
        <v>14657</v>
      </c>
      <c r="AU325" t="s">
        <v>14658</v>
      </c>
      <c r="AV325" t="s">
        <v>13595</v>
      </c>
      <c r="AW325" t="s">
        <v>14659</v>
      </c>
      <c r="AX325" t="s">
        <v>14660</v>
      </c>
      <c r="AY325" t="s">
        <v>14661</v>
      </c>
      <c r="AZ325" t="s">
        <v>14662</v>
      </c>
      <c r="BA325" t="s">
        <v>13949</v>
      </c>
    </row>
    <row r="326" spans="2:53" x14ac:dyDescent="0.25">
      <c r="B326" t="s">
        <v>12967</v>
      </c>
      <c r="C326" t="s">
        <v>153</v>
      </c>
      <c r="D326" t="s">
        <v>9766</v>
      </c>
      <c r="E326" t="s">
        <v>14589</v>
      </c>
      <c r="F326" t="s">
        <v>14468</v>
      </c>
      <c r="AT326" t="s">
        <v>14595</v>
      </c>
      <c r="AU326" t="s">
        <v>14663</v>
      </c>
      <c r="AV326" t="s">
        <v>14664</v>
      </c>
      <c r="AW326" t="s">
        <v>14665</v>
      </c>
      <c r="AX326" t="s">
        <v>14009</v>
      </c>
      <c r="AY326" t="s">
        <v>14666</v>
      </c>
      <c r="AZ326" t="s">
        <v>14484</v>
      </c>
      <c r="BA326" t="s">
        <v>14667</v>
      </c>
    </row>
    <row r="327" spans="2:53" x14ac:dyDescent="0.25">
      <c r="B327" t="s">
        <v>12967</v>
      </c>
      <c r="C327" t="s">
        <v>153</v>
      </c>
      <c r="D327" t="s">
        <v>9766</v>
      </c>
      <c r="E327" t="s">
        <v>14589</v>
      </c>
      <c r="F327" t="s">
        <v>14476</v>
      </c>
      <c r="AT327" t="s">
        <v>14668</v>
      </c>
      <c r="AU327" t="s">
        <v>13906</v>
      </c>
      <c r="AV327" t="s">
        <v>14489</v>
      </c>
      <c r="AW327" t="s">
        <v>14508</v>
      </c>
      <c r="AX327" t="s">
        <v>14669</v>
      </c>
      <c r="AY327" t="s">
        <v>14670</v>
      </c>
      <c r="AZ327" t="s">
        <v>14671</v>
      </c>
      <c r="BA327" t="s">
        <v>14672</v>
      </c>
    </row>
    <row r="328" spans="2:53" x14ac:dyDescent="0.25">
      <c r="B328" t="s">
        <v>12967</v>
      </c>
      <c r="C328" t="s">
        <v>153</v>
      </c>
      <c r="D328" t="s">
        <v>9766</v>
      </c>
      <c r="E328" t="s">
        <v>14589</v>
      </c>
      <c r="F328" t="s">
        <v>13039</v>
      </c>
      <c r="AT328" t="s">
        <v>14673</v>
      </c>
      <c r="AU328" t="s">
        <v>14674</v>
      </c>
      <c r="AV328" t="s">
        <v>14425</v>
      </c>
      <c r="AW328" t="s">
        <v>14675</v>
      </c>
      <c r="AX328" t="s">
        <v>14676</v>
      </c>
      <c r="AY328" t="s">
        <v>14677</v>
      </c>
      <c r="AZ328" t="s">
        <v>14678</v>
      </c>
      <c r="BA328" t="s">
        <v>14679</v>
      </c>
    </row>
    <row r="329" spans="2:53" x14ac:dyDescent="0.25">
      <c r="B329" t="s">
        <v>12967</v>
      </c>
      <c r="C329" t="s">
        <v>153</v>
      </c>
      <c r="D329" t="s">
        <v>9766</v>
      </c>
      <c r="E329" t="s">
        <v>14589</v>
      </c>
      <c r="F329" t="s">
        <v>13425</v>
      </c>
      <c r="AT329" t="s">
        <v>14680</v>
      </c>
      <c r="AU329" t="s">
        <v>14681</v>
      </c>
      <c r="AV329" t="s">
        <v>14682</v>
      </c>
      <c r="AW329" t="s">
        <v>14683</v>
      </c>
      <c r="AX329" t="s">
        <v>14563</v>
      </c>
      <c r="AY329" t="s">
        <v>14684</v>
      </c>
      <c r="AZ329" t="s">
        <v>14685</v>
      </c>
      <c r="BA329" t="s">
        <v>14556</v>
      </c>
    </row>
    <row r="330" spans="2:53" x14ac:dyDescent="0.25">
      <c r="B330" t="s">
        <v>12967</v>
      </c>
      <c r="C330" t="s">
        <v>153</v>
      </c>
      <c r="D330" t="s">
        <v>9766</v>
      </c>
      <c r="E330" t="s">
        <v>14589</v>
      </c>
      <c r="F330" t="s">
        <v>13120</v>
      </c>
      <c r="AT330" t="s">
        <v>14686</v>
      </c>
      <c r="AU330" t="s">
        <v>14188</v>
      </c>
      <c r="AV330" t="s">
        <v>14687</v>
      </c>
      <c r="AW330" t="s">
        <v>14688</v>
      </c>
      <c r="AX330" t="s">
        <v>14689</v>
      </c>
      <c r="AY330" t="s">
        <v>14690</v>
      </c>
      <c r="AZ330" t="s">
        <v>14691</v>
      </c>
      <c r="BA330" t="s">
        <v>14692</v>
      </c>
    </row>
    <row r="331" spans="2:53" x14ac:dyDescent="0.25">
      <c r="B331" t="s">
        <v>12967</v>
      </c>
      <c r="C331" t="s">
        <v>153</v>
      </c>
      <c r="D331" t="s">
        <v>9766</v>
      </c>
      <c r="E331" t="s">
        <v>14589</v>
      </c>
      <c r="F331" t="s">
        <v>12985</v>
      </c>
      <c r="AT331" t="s">
        <v>14693</v>
      </c>
      <c r="AU331" t="s">
        <v>14694</v>
      </c>
      <c r="AV331" t="s">
        <v>14669</v>
      </c>
      <c r="AW331" t="s">
        <v>14695</v>
      </c>
      <c r="AX331" t="s">
        <v>14696</v>
      </c>
      <c r="AY331" t="s">
        <v>14697</v>
      </c>
      <c r="AZ331" t="s">
        <v>14698</v>
      </c>
      <c r="BA331" t="s">
        <v>14509</v>
      </c>
    </row>
    <row r="332" spans="2:53" x14ac:dyDescent="0.25">
      <c r="B332" t="s">
        <v>12967</v>
      </c>
      <c r="C332" t="s">
        <v>153</v>
      </c>
      <c r="D332" t="s">
        <v>9766</v>
      </c>
      <c r="E332" t="s">
        <v>14589</v>
      </c>
      <c r="F332" t="s">
        <v>12993</v>
      </c>
      <c r="AT332" t="s">
        <v>14699</v>
      </c>
      <c r="AU332" t="s">
        <v>14700</v>
      </c>
      <c r="AV332" t="s">
        <v>14701</v>
      </c>
      <c r="AW332" t="s">
        <v>14702</v>
      </c>
      <c r="AX332" t="s">
        <v>14677</v>
      </c>
      <c r="AY332" t="s">
        <v>14703</v>
      </c>
      <c r="AZ332" t="s">
        <v>14704</v>
      </c>
      <c r="BA332" t="s">
        <v>14704</v>
      </c>
    </row>
    <row r="333" spans="2:53" x14ac:dyDescent="0.25">
      <c r="B333" t="s">
        <v>12967</v>
      </c>
      <c r="C333" t="s">
        <v>153</v>
      </c>
      <c r="D333" t="s">
        <v>9766</v>
      </c>
      <c r="E333" t="s">
        <v>14589</v>
      </c>
      <c r="F333" t="s">
        <v>13000</v>
      </c>
      <c r="AT333" t="s">
        <v>14705</v>
      </c>
      <c r="AU333" t="s">
        <v>14706</v>
      </c>
      <c r="AV333" t="s">
        <v>14707</v>
      </c>
      <c r="AW333" t="s">
        <v>14708</v>
      </c>
      <c r="AX333" t="s">
        <v>14623</v>
      </c>
      <c r="AY333" t="s">
        <v>14709</v>
      </c>
      <c r="AZ333" t="s">
        <v>14710</v>
      </c>
      <c r="BA333" t="s">
        <v>14711</v>
      </c>
    </row>
    <row r="334" spans="2:53" x14ac:dyDescent="0.25">
      <c r="B334" t="s">
        <v>12967</v>
      </c>
      <c r="C334" t="s">
        <v>153</v>
      </c>
      <c r="D334" t="s">
        <v>9766</v>
      </c>
      <c r="E334" t="s">
        <v>14589</v>
      </c>
      <c r="F334" t="s">
        <v>13008</v>
      </c>
      <c r="AT334" t="s">
        <v>14712</v>
      </c>
      <c r="AU334" t="s">
        <v>14096</v>
      </c>
      <c r="AV334" t="s">
        <v>14713</v>
      </c>
      <c r="AW334" t="s">
        <v>14714</v>
      </c>
      <c r="AX334" t="s">
        <v>14715</v>
      </c>
      <c r="AY334" t="s">
        <v>14485</v>
      </c>
      <c r="AZ334" t="s">
        <v>14566</v>
      </c>
      <c r="BA334" t="s">
        <v>14716</v>
      </c>
    </row>
    <row r="335" spans="2:53" x14ac:dyDescent="0.25">
      <c r="B335" t="s">
        <v>12967</v>
      </c>
      <c r="C335" t="s">
        <v>153</v>
      </c>
      <c r="D335" t="s">
        <v>9766</v>
      </c>
      <c r="E335" t="s">
        <v>14589</v>
      </c>
      <c r="F335" t="s">
        <v>13458</v>
      </c>
      <c r="AT335" t="s">
        <v>14717</v>
      </c>
      <c r="AU335" t="s">
        <v>2147</v>
      </c>
      <c r="AV335" t="s">
        <v>14718</v>
      </c>
      <c r="AW335" t="s">
        <v>14719</v>
      </c>
      <c r="AX335" t="s">
        <v>14720</v>
      </c>
      <c r="AY335" t="s">
        <v>14721</v>
      </c>
      <c r="AZ335" t="s">
        <v>14722</v>
      </c>
      <c r="BA335" t="s">
        <v>2078</v>
      </c>
    </row>
    <row r="336" spans="2:53" x14ac:dyDescent="0.25">
      <c r="B336" t="s">
        <v>12967</v>
      </c>
      <c r="C336" t="s">
        <v>153</v>
      </c>
      <c r="D336" t="s">
        <v>9766</v>
      </c>
      <c r="E336" t="s">
        <v>14589</v>
      </c>
      <c r="F336" t="s">
        <v>13281</v>
      </c>
      <c r="AT336" t="s">
        <v>14723</v>
      </c>
      <c r="AU336" t="s">
        <v>14724</v>
      </c>
      <c r="AV336" t="s">
        <v>14725</v>
      </c>
      <c r="AW336" t="s">
        <v>14413</v>
      </c>
      <c r="AX336" t="s">
        <v>14366</v>
      </c>
      <c r="AY336" t="s">
        <v>14726</v>
      </c>
      <c r="AZ336" t="s">
        <v>14727</v>
      </c>
      <c r="BA336" t="s">
        <v>14728</v>
      </c>
    </row>
    <row r="337" spans="2:76" x14ac:dyDescent="0.25">
      <c r="B337" t="s">
        <v>12967</v>
      </c>
      <c r="C337" t="s">
        <v>153</v>
      </c>
      <c r="D337" t="s">
        <v>9766</v>
      </c>
      <c r="E337" t="s">
        <v>14589</v>
      </c>
      <c r="F337" t="s">
        <v>13016</v>
      </c>
      <c r="AT337" t="s">
        <v>14729</v>
      </c>
      <c r="AU337" t="s">
        <v>14243</v>
      </c>
      <c r="AV337" t="s">
        <v>14730</v>
      </c>
      <c r="AW337" t="s">
        <v>14731</v>
      </c>
      <c r="AX337" t="s">
        <v>14480</v>
      </c>
      <c r="AY337" t="s">
        <v>14701</v>
      </c>
      <c r="AZ337" t="s">
        <v>14732</v>
      </c>
      <c r="BA337" t="s">
        <v>14733</v>
      </c>
    </row>
    <row r="338" spans="2:76" x14ac:dyDescent="0.25">
      <c r="B338" t="s">
        <v>12967</v>
      </c>
      <c r="C338" t="s">
        <v>153</v>
      </c>
      <c r="D338" t="s">
        <v>9766</v>
      </c>
      <c r="E338" t="s">
        <v>14734</v>
      </c>
      <c r="F338" t="s">
        <v>13016</v>
      </c>
      <c r="AT338" t="s">
        <v>13410</v>
      </c>
      <c r="AU338" t="s">
        <v>14735</v>
      </c>
      <c r="AV338" t="s">
        <v>14736</v>
      </c>
      <c r="AW338" t="s">
        <v>14737</v>
      </c>
      <c r="AX338" t="s">
        <v>14643</v>
      </c>
    </row>
    <row r="339" spans="2:76" x14ac:dyDescent="0.25">
      <c r="B339" t="s">
        <v>12967</v>
      </c>
      <c r="C339" t="s">
        <v>153</v>
      </c>
      <c r="D339" t="s">
        <v>9766</v>
      </c>
      <c r="E339" t="s">
        <v>14738</v>
      </c>
      <c r="F339" t="s">
        <v>12985</v>
      </c>
      <c r="AT339" t="s">
        <v>12976</v>
      </c>
      <c r="AU339" t="s">
        <v>14187</v>
      </c>
      <c r="AV339" t="s">
        <v>14005</v>
      </c>
    </row>
    <row r="340" spans="2:76" x14ac:dyDescent="0.25">
      <c r="B340" t="s">
        <v>12967</v>
      </c>
      <c r="C340" t="s">
        <v>153</v>
      </c>
      <c r="D340" t="s">
        <v>9766</v>
      </c>
      <c r="E340" t="s">
        <v>14739</v>
      </c>
      <c r="F340" t="s">
        <v>13113</v>
      </c>
      <c r="AT340" t="s">
        <v>14740</v>
      </c>
      <c r="AU340" t="s">
        <v>14741</v>
      </c>
      <c r="AV340" t="s">
        <v>14742</v>
      </c>
      <c r="AW340" t="s">
        <v>14743</v>
      </c>
      <c r="AX340" t="s">
        <v>14744</v>
      </c>
    </row>
    <row r="341" spans="2:76" x14ac:dyDescent="0.25">
      <c r="B341" t="s">
        <v>12967</v>
      </c>
      <c r="C341" t="s">
        <v>153</v>
      </c>
      <c r="D341" t="s">
        <v>9766</v>
      </c>
      <c r="E341" t="s">
        <v>14745</v>
      </c>
      <c r="F341" t="s">
        <v>13120</v>
      </c>
      <c r="AT341" t="s">
        <v>14746</v>
      </c>
      <c r="AU341" t="s">
        <v>13740</v>
      </c>
      <c r="AV341" t="s">
        <v>14747</v>
      </c>
    </row>
    <row r="342" spans="2:76" x14ac:dyDescent="0.25">
      <c r="B342" t="s">
        <v>12967</v>
      </c>
      <c r="C342" t="s">
        <v>153</v>
      </c>
      <c r="D342" t="s">
        <v>9766</v>
      </c>
      <c r="E342" t="s">
        <v>14748</v>
      </c>
      <c r="F342" t="s">
        <v>13297</v>
      </c>
      <c r="AT342" t="s">
        <v>14749</v>
      </c>
      <c r="AU342" t="s">
        <v>13144</v>
      </c>
      <c r="AV342" t="s">
        <v>14750</v>
      </c>
      <c r="AW342" t="s">
        <v>14067</v>
      </c>
    </row>
    <row r="343" spans="2:76" x14ac:dyDescent="0.25">
      <c r="B343" t="s">
        <v>12967</v>
      </c>
      <c r="C343" t="s">
        <v>153</v>
      </c>
      <c r="D343" t="s">
        <v>9766</v>
      </c>
      <c r="E343" t="s">
        <v>14751</v>
      </c>
      <c r="F343" t="s">
        <v>12993</v>
      </c>
      <c r="AT343" t="s">
        <v>14752</v>
      </c>
      <c r="AU343" t="s">
        <v>13724</v>
      </c>
      <c r="AV343" t="s">
        <v>14335</v>
      </c>
      <c r="AW343" t="s">
        <v>14753</v>
      </c>
      <c r="AX343" t="s">
        <v>14754</v>
      </c>
    </row>
    <row r="344" spans="2:76" x14ac:dyDescent="0.25">
      <c r="B344" t="s">
        <v>12967</v>
      </c>
      <c r="C344" t="s">
        <v>153</v>
      </c>
      <c r="D344" t="s">
        <v>9766</v>
      </c>
      <c r="E344" t="s">
        <v>14755</v>
      </c>
      <c r="F344" t="s">
        <v>13039</v>
      </c>
      <c r="AT344" t="s">
        <v>14756</v>
      </c>
      <c r="AU344" t="s">
        <v>14042</v>
      </c>
      <c r="AV344" t="s">
        <v>14757</v>
      </c>
      <c r="AW344" t="s">
        <v>14758</v>
      </c>
      <c r="AX344" t="s">
        <v>14759</v>
      </c>
    </row>
    <row r="345" spans="2:76" x14ac:dyDescent="0.25">
      <c r="B345" t="s">
        <v>12967</v>
      </c>
      <c r="C345" t="s">
        <v>153</v>
      </c>
      <c r="D345" t="s">
        <v>9766</v>
      </c>
      <c r="E345" t="s">
        <v>14760</v>
      </c>
      <c r="F345" t="s">
        <v>13039</v>
      </c>
      <c r="AT345" t="s">
        <v>13917</v>
      </c>
      <c r="AU345" t="s">
        <v>14761</v>
      </c>
      <c r="AV345" t="s">
        <v>14757</v>
      </c>
      <c r="AW345" t="s">
        <v>14758</v>
      </c>
      <c r="AX345" t="s">
        <v>14759</v>
      </c>
    </row>
    <row r="346" spans="2:76" x14ac:dyDescent="0.25">
      <c r="B346" t="s">
        <v>12967</v>
      </c>
      <c r="C346" t="s">
        <v>153</v>
      </c>
      <c r="D346" t="s">
        <v>9766</v>
      </c>
      <c r="E346" t="s">
        <v>14762</v>
      </c>
      <c r="F346" t="s">
        <v>13120</v>
      </c>
      <c r="AT346" t="s">
        <v>10444</v>
      </c>
      <c r="AU346" t="s">
        <v>14404</v>
      </c>
      <c r="AV346" t="s">
        <v>14763</v>
      </c>
      <c r="AW346" t="s">
        <v>14315</v>
      </c>
      <c r="AX346" t="s">
        <v>14521</v>
      </c>
    </row>
    <row r="347" spans="2:76" x14ac:dyDescent="0.25">
      <c r="B347" t="s">
        <v>12967</v>
      </c>
      <c r="C347" t="s">
        <v>153</v>
      </c>
      <c r="D347" t="s">
        <v>1211</v>
      </c>
      <c r="E347" t="s">
        <v>14764</v>
      </c>
      <c r="F347" t="s">
        <v>12977</v>
      </c>
      <c r="BI347" t="s">
        <v>14177</v>
      </c>
      <c r="BJ347" t="s">
        <v>13910</v>
      </c>
      <c r="BK347" t="s">
        <v>13982</v>
      </c>
      <c r="BL347" t="s">
        <v>14025</v>
      </c>
      <c r="BM347" t="s">
        <v>14765</v>
      </c>
      <c r="BN347" t="s">
        <v>13895</v>
      </c>
      <c r="BO347" t="s">
        <v>14766</v>
      </c>
      <c r="BP347" t="s">
        <v>14766</v>
      </c>
    </row>
    <row r="348" spans="2:76" x14ac:dyDescent="0.25">
      <c r="B348" t="s">
        <v>12967</v>
      </c>
      <c r="C348" t="s">
        <v>153</v>
      </c>
      <c r="D348" t="s">
        <v>1211</v>
      </c>
      <c r="E348" t="s">
        <v>14764</v>
      </c>
      <c r="F348" t="s">
        <v>13039</v>
      </c>
      <c r="BI348" t="s">
        <v>14767</v>
      </c>
      <c r="BJ348" t="s">
        <v>14768</v>
      </c>
      <c r="BK348" t="s">
        <v>14769</v>
      </c>
      <c r="BL348" t="s">
        <v>9796</v>
      </c>
    </row>
    <row r="349" spans="2:76" x14ac:dyDescent="0.25">
      <c r="B349" t="s">
        <v>12967</v>
      </c>
      <c r="C349" t="s">
        <v>153</v>
      </c>
      <c r="D349" t="s">
        <v>1211</v>
      </c>
      <c r="E349" t="s">
        <v>14764</v>
      </c>
      <c r="F349" t="s">
        <v>12993</v>
      </c>
      <c r="BI349" t="s">
        <v>14770</v>
      </c>
      <c r="BJ349" t="s">
        <v>14771</v>
      </c>
      <c r="BK349" t="s">
        <v>14772</v>
      </c>
      <c r="BL349" t="s">
        <v>14773</v>
      </c>
      <c r="BM349" t="s">
        <v>14774</v>
      </c>
      <c r="BN349" t="s">
        <v>14775</v>
      </c>
      <c r="BO349" t="s">
        <v>13107</v>
      </c>
      <c r="BP349" t="s">
        <v>13107</v>
      </c>
    </row>
    <row r="350" spans="2:76" x14ac:dyDescent="0.25">
      <c r="B350" t="s">
        <v>12967</v>
      </c>
      <c r="C350" t="s">
        <v>153</v>
      </c>
      <c r="D350" t="s">
        <v>1211</v>
      </c>
      <c r="E350" t="s">
        <v>14764</v>
      </c>
      <c r="F350" t="s">
        <v>13008</v>
      </c>
      <c r="BI350" t="s">
        <v>13918</v>
      </c>
      <c r="BJ350" t="s">
        <v>14334</v>
      </c>
      <c r="BK350" t="s">
        <v>14776</v>
      </c>
      <c r="BL350" t="s">
        <v>13925</v>
      </c>
      <c r="BM350" t="s">
        <v>14615</v>
      </c>
      <c r="BN350" t="s">
        <v>13896</v>
      </c>
      <c r="BO350" t="s">
        <v>13896</v>
      </c>
      <c r="BP350" t="s">
        <v>13896</v>
      </c>
    </row>
    <row r="351" spans="2:76" x14ac:dyDescent="0.25">
      <c r="B351" t="s">
        <v>12967</v>
      </c>
      <c r="C351" t="s">
        <v>153</v>
      </c>
      <c r="D351" t="s">
        <v>10414</v>
      </c>
      <c r="E351" t="s">
        <v>14777</v>
      </c>
      <c r="F351" t="s">
        <v>13297</v>
      </c>
      <c r="BQ351" t="s">
        <v>568</v>
      </c>
      <c r="BR351" t="s">
        <v>10559</v>
      </c>
      <c r="BS351" t="s">
        <v>10559</v>
      </c>
      <c r="BT351" t="s">
        <v>14778</v>
      </c>
      <c r="BU351" t="s">
        <v>14779</v>
      </c>
      <c r="BV351" t="s">
        <v>14780</v>
      </c>
      <c r="BW351" t="s">
        <v>14781</v>
      </c>
      <c r="BX351" t="s">
        <v>13472</v>
      </c>
    </row>
    <row r="352" spans="2:76" x14ac:dyDescent="0.25">
      <c r="B352" t="s">
        <v>12967</v>
      </c>
      <c r="C352" t="s">
        <v>153</v>
      </c>
      <c r="D352" t="s">
        <v>10414</v>
      </c>
      <c r="E352" t="s">
        <v>14777</v>
      </c>
      <c r="F352" t="s">
        <v>13098</v>
      </c>
      <c r="BQ352" t="s">
        <v>568</v>
      </c>
      <c r="BR352" t="s">
        <v>14782</v>
      </c>
      <c r="BS352" t="s">
        <v>14783</v>
      </c>
      <c r="BT352" t="s">
        <v>14784</v>
      </c>
      <c r="BU352" t="s">
        <v>14785</v>
      </c>
      <c r="BV352" t="s">
        <v>14765</v>
      </c>
      <c r="BW352" t="s">
        <v>14786</v>
      </c>
      <c r="BX352" t="s">
        <v>14787</v>
      </c>
    </row>
    <row r="353" spans="2:76" x14ac:dyDescent="0.25">
      <c r="B353" t="s">
        <v>12967</v>
      </c>
      <c r="C353" t="s">
        <v>153</v>
      </c>
      <c r="D353" t="s">
        <v>10414</v>
      </c>
      <c r="E353" t="s">
        <v>14777</v>
      </c>
      <c r="F353" t="s">
        <v>13308</v>
      </c>
      <c r="BQ353" t="s">
        <v>568</v>
      </c>
      <c r="BR353" t="s">
        <v>14788</v>
      </c>
      <c r="BS353" t="s">
        <v>14789</v>
      </c>
      <c r="BT353" t="s">
        <v>14790</v>
      </c>
      <c r="BU353" t="s">
        <v>14791</v>
      </c>
      <c r="BV353" t="s">
        <v>13941</v>
      </c>
      <c r="BW353" t="s">
        <v>13299</v>
      </c>
      <c r="BX353" t="s">
        <v>14792</v>
      </c>
    </row>
    <row r="354" spans="2:76" x14ac:dyDescent="0.25">
      <c r="B354" t="s">
        <v>12967</v>
      </c>
      <c r="C354" t="s">
        <v>153</v>
      </c>
      <c r="D354" t="s">
        <v>10414</v>
      </c>
      <c r="E354" t="s">
        <v>14777</v>
      </c>
      <c r="F354" t="s">
        <v>12977</v>
      </c>
      <c r="BQ354" t="s">
        <v>568</v>
      </c>
      <c r="BR354" t="s">
        <v>14793</v>
      </c>
      <c r="BS354" t="s">
        <v>14794</v>
      </c>
      <c r="BT354" t="s">
        <v>14795</v>
      </c>
      <c r="BU354" t="s">
        <v>14796</v>
      </c>
      <c r="BV354" t="s">
        <v>13951</v>
      </c>
      <c r="BW354" t="s">
        <v>14797</v>
      </c>
      <c r="BX354" t="s">
        <v>14798</v>
      </c>
    </row>
    <row r="355" spans="2:76" x14ac:dyDescent="0.25">
      <c r="B355" t="s">
        <v>12967</v>
      </c>
      <c r="C355" t="s">
        <v>153</v>
      </c>
      <c r="D355" t="s">
        <v>10414</v>
      </c>
      <c r="E355" t="s">
        <v>14777</v>
      </c>
      <c r="F355" t="s">
        <v>13113</v>
      </c>
      <c r="BQ355" t="s">
        <v>14799</v>
      </c>
      <c r="BR355" t="s">
        <v>14800</v>
      </c>
      <c r="BS355" t="s">
        <v>14801</v>
      </c>
      <c r="BT355" t="s">
        <v>14802</v>
      </c>
      <c r="BU355" t="s">
        <v>13651</v>
      </c>
      <c r="BV355" t="s">
        <v>13951</v>
      </c>
      <c r="BW355" t="s">
        <v>13871</v>
      </c>
      <c r="BX355" t="s">
        <v>13645</v>
      </c>
    </row>
    <row r="356" spans="2:76" x14ac:dyDescent="0.25">
      <c r="B356" t="s">
        <v>12967</v>
      </c>
      <c r="C356" t="s">
        <v>153</v>
      </c>
      <c r="D356" t="s">
        <v>10414</v>
      </c>
      <c r="E356" t="s">
        <v>14777</v>
      </c>
      <c r="F356" t="s">
        <v>14446</v>
      </c>
      <c r="BQ356" t="s">
        <v>568</v>
      </c>
      <c r="BR356" t="s">
        <v>568</v>
      </c>
      <c r="BS356" t="s">
        <v>568</v>
      </c>
      <c r="BT356" t="s">
        <v>568</v>
      </c>
      <c r="BU356" t="s">
        <v>568</v>
      </c>
      <c r="BV356" t="s">
        <v>568</v>
      </c>
      <c r="BW356" t="s">
        <v>568</v>
      </c>
      <c r="BX356" t="s">
        <v>568</v>
      </c>
    </row>
    <row r="357" spans="2:76" x14ac:dyDescent="0.25">
      <c r="B357" t="s">
        <v>12967</v>
      </c>
      <c r="C357" t="s">
        <v>153</v>
      </c>
      <c r="D357" t="s">
        <v>10414</v>
      </c>
      <c r="E357" t="s">
        <v>14777</v>
      </c>
      <c r="F357" t="s">
        <v>14454</v>
      </c>
      <c r="BQ357" t="s">
        <v>568</v>
      </c>
      <c r="BR357" t="s">
        <v>14803</v>
      </c>
      <c r="BS357" t="s">
        <v>10559</v>
      </c>
      <c r="BT357" t="s">
        <v>14804</v>
      </c>
      <c r="BU357" t="s">
        <v>14102</v>
      </c>
      <c r="BV357" t="s">
        <v>14550</v>
      </c>
      <c r="BW357" t="s">
        <v>14550</v>
      </c>
      <c r="BX357" t="s">
        <v>14805</v>
      </c>
    </row>
    <row r="358" spans="2:76" x14ac:dyDescent="0.25">
      <c r="B358" t="s">
        <v>12967</v>
      </c>
      <c r="C358" t="s">
        <v>153</v>
      </c>
      <c r="D358" t="s">
        <v>10414</v>
      </c>
      <c r="E358" t="s">
        <v>14777</v>
      </c>
      <c r="F358" t="s">
        <v>14460</v>
      </c>
      <c r="BQ358" t="s">
        <v>568</v>
      </c>
      <c r="BR358" t="s">
        <v>14806</v>
      </c>
      <c r="BS358" t="s">
        <v>10559</v>
      </c>
      <c r="BT358" t="s">
        <v>14807</v>
      </c>
      <c r="BU358" t="s">
        <v>14658</v>
      </c>
      <c r="BV358" t="s">
        <v>14808</v>
      </c>
      <c r="BW358" t="s">
        <v>14809</v>
      </c>
      <c r="BX358" t="s">
        <v>14810</v>
      </c>
    </row>
    <row r="359" spans="2:76" x14ac:dyDescent="0.25">
      <c r="B359" t="s">
        <v>12967</v>
      </c>
      <c r="C359" t="s">
        <v>153</v>
      </c>
      <c r="D359" t="s">
        <v>10414</v>
      </c>
      <c r="E359" t="s">
        <v>14777</v>
      </c>
      <c r="F359" t="s">
        <v>14468</v>
      </c>
      <c r="BQ359" t="s">
        <v>568</v>
      </c>
      <c r="BR359" t="s">
        <v>14811</v>
      </c>
      <c r="BS359" t="s">
        <v>10559</v>
      </c>
      <c r="BT359" t="s">
        <v>13519</v>
      </c>
      <c r="BU359" t="s">
        <v>13609</v>
      </c>
      <c r="BV359" t="s">
        <v>14812</v>
      </c>
      <c r="BW359" t="s">
        <v>14813</v>
      </c>
      <c r="BX359" t="s">
        <v>14814</v>
      </c>
    </row>
    <row r="360" spans="2:76" x14ac:dyDescent="0.25">
      <c r="B360" t="s">
        <v>12967</v>
      </c>
      <c r="C360" t="s">
        <v>153</v>
      </c>
      <c r="D360" t="s">
        <v>10414</v>
      </c>
      <c r="E360" t="s">
        <v>14777</v>
      </c>
      <c r="F360" t="s">
        <v>14476</v>
      </c>
      <c r="BQ360" t="s">
        <v>568</v>
      </c>
      <c r="BR360" t="s">
        <v>14794</v>
      </c>
      <c r="BS360" t="s">
        <v>10559</v>
      </c>
      <c r="BT360" t="s">
        <v>14815</v>
      </c>
      <c r="BU360" t="s">
        <v>14816</v>
      </c>
      <c r="BV360" t="s">
        <v>13894</v>
      </c>
      <c r="BW360" t="s">
        <v>14817</v>
      </c>
      <c r="BX360" t="s">
        <v>14818</v>
      </c>
    </row>
    <row r="361" spans="2:76" x14ac:dyDescent="0.25">
      <c r="B361" t="s">
        <v>12967</v>
      </c>
      <c r="C361" t="s">
        <v>153</v>
      </c>
      <c r="D361" t="s">
        <v>10414</v>
      </c>
      <c r="E361" t="s">
        <v>14777</v>
      </c>
      <c r="F361" t="s">
        <v>13039</v>
      </c>
      <c r="BQ361" t="s">
        <v>568</v>
      </c>
      <c r="BR361" t="s">
        <v>14819</v>
      </c>
      <c r="BS361" t="s">
        <v>14820</v>
      </c>
      <c r="BT361" t="s">
        <v>13508</v>
      </c>
      <c r="BU361" t="s">
        <v>14170</v>
      </c>
      <c r="BV361" t="s">
        <v>14821</v>
      </c>
      <c r="BW361" t="s">
        <v>14822</v>
      </c>
      <c r="BX361" t="s">
        <v>14823</v>
      </c>
    </row>
    <row r="362" spans="2:76" x14ac:dyDescent="0.25">
      <c r="B362" t="s">
        <v>12967</v>
      </c>
      <c r="C362" t="s">
        <v>153</v>
      </c>
      <c r="D362" t="s">
        <v>10414</v>
      </c>
      <c r="E362" t="s">
        <v>14777</v>
      </c>
      <c r="F362" t="s">
        <v>13425</v>
      </c>
      <c r="BQ362" t="s">
        <v>568</v>
      </c>
      <c r="BR362" t="s">
        <v>14824</v>
      </c>
      <c r="BS362" t="s">
        <v>14825</v>
      </c>
      <c r="BT362" t="s">
        <v>13172</v>
      </c>
      <c r="BU362" t="s">
        <v>14826</v>
      </c>
      <c r="BV362" t="s">
        <v>14057</v>
      </c>
      <c r="BW362" t="s">
        <v>13234</v>
      </c>
      <c r="BX362" t="s">
        <v>14827</v>
      </c>
    </row>
    <row r="363" spans="2:76" x14ac:dyDescent="0.25">
      <c r="B363" t="s">
        <v>12967</v>
      </c>
      <c r="C363" t="s">
        <v>153</v>
      </c>
      <c r="D363" t="s">
        <v>10414</v>
      </c>
      <c r="E363" t="s">
        <v>14777</v>
      </c>
      <c r="F363" t="s">
        <v>13120</v>
      </c>
      <c r="BQ363" t="s">
        <v>14383</v>
      </c>
      <c r="BR363" t="s">
        <v>14828</v>
      </c>
      <c r="BS363" t="s">
        <v>10559</v>
      </c>
      <c r="BT363" t="s">
        <v>13260</v>
      </c>
      <c r="BU363" t="s">
        <v>14829</v>
      </c>
      <c r="BV363" t="s">
        <v>13747</v>
      </c>
      <c r="BW363" t="s">
        <v>2122</v>
      </c>
      <c r="BX363" t="s">
        <v>14830</v>
      </c>
    </row>
    <row r="364" spans="2:76" x14ac:dyDescent="0.25">
      <c r="B364" t="s">
        <v>12967</v>
      </c>
      <c r="C364" t="s">
        <v>153</v>
      </c>
      <c r="D364" t="s">
        <v>10414</v>
      </c>
      <c r="E364" t="s">
        <v>14777</v>
      </c>
      <c r="F364" t="s">
        <v>12985</v>
      </c>
      <c r="BQ364" t="s">
        <v>14367</v>
      </c>
      <c r="BR364" t="s">
        <v>14831</v>
      </c>
      <c r="BS364" t="s">
        <v>14794</v>
      </c>
      <c r="BT364" t="s">
        <v>13800</v>
      </c>
      <c r="BU364" t="s">
        <v>14192</v>
      </c>
      <c r="BV364" t="s">
        <v>14832</v>
      </c>
      <c r="BW364" t="s">
        <v>13302</v>
      </c>
      <c r="BX364" t="s">
        <v>14833</v>
      </c>
    </row>
    <row r="365" spans="2:76" x14ac:dyDescent="0.25">
      <c r="B365" t="s">
        <v>12967</v>
      </c>
      <c r="C365" t="s">
        <v>153</v>
      </c>
      <c r="D365" t="s">
        <v>10414</v>
      </c>
      <c r="E365" t="s">
        <v>14777</v>
      </c>
      <c r="F365" t="s">
        <v>12993</v>
      </c>
      <c r="BQ365" t="s">
        <v>568</v>
      </c>
      <c r="BR365" t="s">
        <v>10559</v>
      </c>
      <c r="BS365" t="s">
        <v>10559</v>
      </c>
      <c r="BT365" t="s">
        <v>14834</v>
      </c>
      <c r="BU365" t="s">
        <v>14835</v>
      </c>
      <c r="BV365" t="s">
        <v>14836</v>
      </c>
      <c r="BW365" t="s">
        <v>14837</v>
      </c>
      <c r="BX365" t="s">
        <v>14838</v>
      </c>
    </row>
    <row r="366" spans="2:76" x14ac:dyDescent="0.25">
      <c r="B366" t="s">
        <v>12967</v>
      </c>
      <c r="C366" t="s">
        <v>153</v>
      </c>
      <c r="D366" t="s">
        <v>10414</v>
      </c>
      <c r="E366" t="s">
        <v>14777</v>
      </c>
      <c r="F366" t="s">
        <v>13000</v>
      </c>
      <c r="BQ366" t="s">
        <v>14839</v>
      </c>
      <c r="BR366" t="s">
        <v>14840</v>
      </c>
      <c r="BS366" t="s">
        <v>10559</v>
      </c>
      <c r="BT366" t="s">
        <v>13451</v>
      </c>
      <c r="BU366" t="s">
        <v>14841</v>
      </c>
      <c r="BV366" t="s">
        <v>14842</v>
      </c>
      <c r="BW366" t="s">
        <v>13879</v>
      </c>
      <c r="BX366" t="s">
        <v>14843</v>
      </c>
    </row>
    <row r="367" spans="2:76" x14ac:dyDescent="0.25">
      <c r="B367" t="s">
        <v>12967</v>
      </c>
      <c r="C367" t="s">
        <v>153</v>
      </c>
      <c r="D367" t="s">
        <v>10414</v>
      </c>
      <c r="E367" t="s">
        <v>14777</v>
      </c>
      <c r="F367" t="s">
        <v>13008</v>
      </c>
      <c r="BQ367" t="s">
        <v>568</v>
      </c>
      <c r="BR367" t="s">
        <v>14844</v>
      </c>
      <c r="BS367" t="s">
        <v>14794</v>
      </c>
      <c r="BT367" t="s">
        <v>14845</v>
      </c>
      <c r="BU367" t="s">
        <v>14846</v>
      </c>
      <c r="BV367" t="s">
        <v>13909</v>
      </c>
      <c r="BW367" t="s">
        <v>13852</v>
      </c>
      <c r="BX367" t="s">
        <v>13472</v>
      </c>
    </row>
    <row r="368" spans="2:76" x14ac:dyDescent="0.25">
      <c r="B368" t="s">
        <v>12967</v>
      </c>
      <c r="C368" t="s">
        <v>153</v>
      </c>
      <c r="D368" t="s">
        <v>10414</v>
      </c>
      <c r="E368" t="s">
        <v>14777</v>
      </c>
      <c r="F368" t="s">
        <v>13458</v>
      </c>
      <c r="BQ368" t="s">
        <v>568</v>
      </c>
      <c r="BR368" t="s">
        <v>14847</v>
      </c>
      <c r="BS368" t="s">
        <v>14848</v>
      </c>
      <c r="BT368" t="s">
        <v>14849</v>
      </c>
      <c r="BU368" t="s">
        <v>14850</v>
      </c>
      <c r="BV368" t="s">
        <v>14105</v>
      </c>
      <c r="BW368" t="s">
        <v>13335</v>
      </c>
      <c r="BX368" t="s">
        <v>14851</v>
      </c>
    </row>
    <row r="369" spans="2:84" x14ac:dyDescent="0.25">
      <c r="B369" t="s">
        <v>12967</v>
      </c>
      <c r="C369" t="s">
        <v>153</v>
      </c>
      <c r="D369" t="s">
        <v>10414</v>
      </c>
      <c r="E369" t="s">
        <v>14777</v>
      </c>
      <c r="F369" t="s">
        <v>13281</v>
      </c>
      <c r="BQ369" t="s">
        <v>14219</v>
      </c>
      <c r="BR369" t="s">
        <v>14852</v>
      </c>
      <c r="BS369" t="s">
        <v>14853</v>
      </c>
      <c r="BT369" t="s">
        <v>14854</v>
      </c>
      <c r="BU369" t="s">
        <v>14855</v>
      </c>
      <c r="BV369" t="s">
        <v>14282</v>
      </c>
      <c r="BW369" t="s">
        <v>14724</v>
      </c>
      <c r="BX369" t="s">
        <v>13436</v>
      </c>
    </row>
    <row r="370" spans="2:84" x14ac:dyDescent="0.25">
      <c r="B370" t="s">
        <v>12967</v>
      </c>
      <c r="C370" t="s">
        <v>153</v>
      </c>
      <c r="D370" t="s">
        <v>10414</v>
      </c>
      <c r="E370" t="s">
        <v>14777</v>
      </c>
      <c r="F370" t="s">
        <v>13016</v>
      </c>
      <c r="BQ370" t="s">
        <v>568</v>
      </c>
      <c r="BR370" t="s">
        <v>14789</v>
      </c>
      <c r="BS370" t="s">
        <v>14856</v>
      </c>
      <c r="BT370" t="s">
        <v>14857</v>
      </c>
      <c r="BU370" t="s">
        <v>14858</v>
      </c>
      <c r="BV370" t="s">
        <v>14859</v>
      </c>
      <c r="BW370" t="s">
        <v>14117</v>
      </c>
      <c r="BX370" t="s">
        <v>13483</v>
      </c>
    </row>
    <row r="371" spans="2:84" x14ac:dyDescent="0.25">
      <c r="B371" t="s">
        <v>12967</v>
      </c>
      <c r="C371" t="s">
        <v>153</v>
      </c>
      <c r="D371" t="s">
        <v>10393</v>
      </c>
      <c r="E371" t="s">
        <v>14860</v>
      </c>
      <c r="F371" t="s">
        <v>13354</v>
      </c>
      <c r="BY371" t="s">
        <v>14861</v>
      </c>
      <c r="BZ371" t="s">
        <v>14862</v>
      </c>
      <c r="CA371" t="s">
        <v>14863</v>
      </c>
      <c r="CB371" t="s">
        <v>14864</v>
      </c>
      <c r="CC371" t="s">
        <v>14865</v>
      </c>
      <c r="CD371" t="s">
        <v>14866</v>
      </c>
      <c r="CE371" t="s">
        <v>14867</v>
      </c>
      <c r="CF371" t="s">
        <v>14868</v>
      </c>
    </row>
    <row r="372" spans="2:84" x14ac:dyDescent="0.25">
      <c r="B372" t="s">
        <v>12967</v>
      </c>
      <c r="C372" t="s">
        <v>153</v>
      </c>
      <c r="D372" t="s">
        <v>10393</v>
      </c>
      <c r="E372" t="s">
        <v>14860</v>
      </c>
      <c r="F372" t="s">
        <v>13363</v>
      </c>
      <c r="BY372" t="s">
        <v>14869</v>
      </c>
      <c r="BZ372" t="s">
        <v>14870</v>
      </c>
      <c r="CA372" t="s">
        <v>13108</v>
      </c>
      <c r="CB372" t="s">
        <v>14871</v>
      </c>
      <c r="CC372" t="s">
        <v>13115</v>
      </c>
      <c r="CD372" t="s">
        <v>14872</v>
      </c>
      <c r="CE372" t="s">
        <v>13238</v>
      </c>
      <c r="CF372" t="s">
        <v>14823</v>
      </c>
    </row>
    <row r="373" spans="2:84" x14ac:dyDescent="0.25">
      <c r="B373" t="s">
        <v>12967</v>
      </c>
      <c r="C373" t="s">
        <v>153</v>
      </c>
      <c r="D373" t="s">
        <v>10393</v>
      </c>
      <c r="E373" t="s">
        <v>14860</v>
      </c>
      <c r="F373" t="s">
        <v>13371</v>
      </c>
      <c r="BY373" t="s">
        <v>14873</v>
      </c>
      <c r="BZ373" t="s">
        <v>14874</v>
      </c>
      <c r="CA373" t="s">
        <v>14875</v>
      </c>
      <c r="CB373" t="s">
        <v>14876</v>
      </c>
      <c r="CC373" t="s">
        <v>13156</v>
      </c>
      <c r="CD373" t="s">
        <v>14877</v>
      </c>
      <c r="CE373" t="s">
        <v>13437</v>
      </c>
      <c r="CF373" t="s">
        <v>14878</v>
      </c>
    </row>
    <row r="374" spans="2:84" x14ac:dyDescent="0.25">
      <c r="B374" t="s">
        <v>12967</v>
      </c>
      <c r="C374" t="s">
        <v>153</v>
      </c>
      <c r="D374" t="s">
        <v>10393</v>
      </c>
      <c r="E374" t="s">
        <v>14860</v>
      </c>
      <c r="F374" t="s">
        <v>13083</v>
      </c>
      <c r="BY374" t="s">
        <v>14879</v>
      </c>
      <c r="BZ374" t="s">
        <v>14880</v>
      </c>
      <c r="CA374" t="s">
        <v>14881</v>
      </c>
      <c r="CB374" t="s">
        <v>14882</v>
      </c>
      <c r="CC374" t="s">
        <v>14883</v>
      </c>
      <c r="CD374" t="s">
        <v>13220</v>
      </c>
      <c r="CE374" t="s">
        <v>13209</v>
      </c>
      <c r="CF374" t="s">
        <v>14884</v>
      </c>
    </row>
    <row r="375" spans="2:84" x14ac:dyDescent="0.25">
      <c r="B375" t="s">
        <v>12967</v>
      </c>
      <c r="C375" t="s">
        <v>153</v>
      </c>
      <c r="D375" t="s">
        <v>10393</v>
      </c>
      <c r="E375" t="s">
        <v>14860</v>
      </c>
      <c r="F375" t="s">
        <v>12969</v>
      </c>
      <c r="BY375" t="s">
        <v>14885</v>
      </c>
      <c r="BZ375" t="s">
        <v>14886</v>
      </c>
      <c r="CA375" t="s">
        <v>14887</v>
      </c>
      <c r="CB375" t="s">
        <v>13194</v>
      </c>
      <c r="CC375" t="s">
        <v>14888</v>
      </c>
      <c r="CD375" t="s">
        <v>14621</v>
      </c>
      <c r="CE375" t="s">
        <v>14889</v>
      </c>
      <c r="CF375" t="s">
        <v>14890</v>
      </c>
    </row>
    <row r="376" spans="2:84" x14ac:dyDescent="0.25">
      <c r="B376" t="s">
        <v>12967</v>
      </c>
      <c r="C376" t="s">
        <v>153</v>
      </c>
      <c r="D376" t="s">
        <v>10393</v>
      </c>
      <c r="E376" t="s">
        <v>14860</v>
      </c>
      <c r="F376" t="s">
        <v>13947</v>
      </c>
      <c r="BY376" t="s">
        <v>14891</v>
      </c>
      <c r="BZ376" t="s">
        <v>14737</v>
      </c>
      <c r="CA376" t="s">
        <v>568</v>
      </c>
      <c r="CB376" t="s">
        <v>568</v>
      </c>
      <c r="CC376" t="s">
        <v>568</v>
      </c>
      <c r="CD376" t="s">
        <v>568</v>
      </c>
      <c r="CE376" t="s">
        <v>568</v>
      </c>
      <c r="CF376" t="s">
        <v>568</v>
      </c>
    </row>
    <row r="377" spans="2:84" x14ac:dyDescent="0.25">
      <c r="B377" t="s">
        <v>12967</v>
      </c>
      <c r="C377" t="s">
        <v>153</v>
      </c>
      <c r="D377" t="s">
        <v>10393</v>
      </c>
      <c r="E377" t="s">
        <v>14860</v>
      </c>
      <c r="F377" t="s">
        <v>13297</v>
      </c>
      <c r="BY377" t="s">
        <v>14892</v>
      </c>
      <c r="BZ377" t="s">
        <v>14893</v>
      </c>
      <c r="CA377" t="s">
        <v>14894</v>
      </c>
      <c r="CB377" t="s">
        <v>14895</v>
      </c>
      <c r="CC377" t="s">
        <v>14896</v>
      </c>
      <c r="CD377" t="s">
        <v>14897</v>
      </c>
      <c r="CE377" t="s">
        <v>14898</v>
      </c>
      <c r="CF377" t="s">
        <v>14899</v>
      </c>
    </row>
    <row r="378" spans="2:84" x14ac:dyDescent="0.25">
      <c r="B378" t="s">
        <v>12967</v>
      </c>
      <c r="C378" t="s">
        <v>153</v>
      </c>
      <c r="D378" t="s">
        <v>10393</v>
      </c>
      <c r="E378" t="s">
        <v>14860</v>
      </c>
      <c r="F378" t="s">
        <v>13098</v>
      </c>
      <c r="BY378" t="s">
        <v>14318</v>
      </c>
      <c r="BZ378" t="s">
        <v>14900</v>
      </c>
      <c r="CA378" t="s">
        <v>14901</v>
      </c>
      <c r="CB378" t="s">
        <v>14902</v>
      </c>
      <c r="CC378" t="s">
        <v>14903</v>
      </c>
      <c r="CD378" t="s">
        <v>14904</v>
      </c>
      <c r="CE378" t="s">
        <v>14905</v>
      </c>
      <c r="CF378" t="s">
        <v>14906</v>
      </c>
    </row>
    <row r="379" spans="2:84" x14ac:dyDescent="0.25">
      <c r="B379" t="s">
        <v>12967</v>
      </c>
      <c r="C379" t="s">
        <v>153</v>
      </c>
      <c r="D379" t="s">
        <v>10393</v>
      </c>
      <c r="E379" t="s">
        <v>14860</v>
      </c>
      <c r="F379" t="s">
        <v>13308</v>
      </c>
      <c r="BY379" t="s">
        <v>14907</v>
      </c>
      <c r="BZ379" t="s">
        <v>14908</v>
      </c>
      <c r="CA379" t="s">
        <v>14909</v>
      </c>
      <c r="CB379" t="s">
        <v>14910</v>
      </c>
      <c r="CC379" t="s">
        <v>14911</v>
      </c>
      <c r="CD379" t="s">
        <v>14912</v>
      </c>
      <c r="CE379" t="s">
        <v>14913</v>
      </c>
      <c r="CF379" t="s">
        <v>14914</v>
      </c>
    </row>
    <row r="380" spans="2:84" x14ac:dyDescent="0.25">
      <c r="B380" t="s">
        <v>12967</v>
      </c>
      <c r="C380" t="s">
        <v>153</v>
      </c>
      <c r="D380" t="s">
        <v>10393</v>
      </c>
      <c r="E380" t="s">
        <v>14860</v>
      </c>
      <c r="F380" t="s">
        <v>12977</v>
      </c>
      <c r="BY380" t="s">
        <v>14915</v>
      </c>
      <c r="BZ380" t="s">
        <v>14916</v>
      </c>
      <c r="CA380" t="s">
        <v>14917</v>
      </c>
      <c r="CB380" t="s">
        <v>14918</v>
      </c>
      <c r="CC380" t="s">
        <v>14919</v>
      </c>
      <c r="CD380" t="s">
        <v>14920</v>
      </c>
      <c r="CE380" t="s">
        <v>14906</v>
      </c>
      <c r="CF380" t="s">
        <v>14921</v>
      </c>
    </row>
    <row r="381" spans="2:84" x14ac:dyDescent="0.25">
      <c r="B381" t="s">
        <v>12967</v>
      </c>
      <c r="C381" t="s">
        <v>153</v>
      </c>
      <c r="D381" t="s">
        <v>10393</v>
      </c>
      <c r="E381" t="s">
        <v>14860</v>
      </c>
      <c r="F381" t="s">
        <v>13113</v>
      </c>
      <c r="BY381" t="s">
        <v>14922</v>
      </c>
      <c r="BZ381" t="s">
        <v>14923</v>
      </c>
      <c r="CA381" t="s">
        <v>14924</v>
      </c>
      <c r="CB381" t="s">
        <v>14925</v>
      </c>
      <c r="CC381" t="s">
        <v>13342</v>
      </c>
      <c r="CD381" t="s">
        <v>14926</v>
      </c>
      <c r="CE381" t="s">
        <v>14927</v>
      </c>
      <c r="CF381" t="s">
        <v>14928</v>
      </c>
    </row>
    <row r="382" spans="2:84" x14ac:dyDescent="0.25">
      <c r="B382" t="s">
        <v>12967</v>
      </c>
      <c r="C382" t="s">
        <v>153</v>
      </c>
      <c r="D382" t="s">
        <v>10393</v>
      </c>
      <c r="E382" t="s">
        <v>14860</v>
      </c>
      <c r="F382" t="s">
        <v>14446</v>
      </c>
      <c r="BY382" t="s">
        <v>14929</v>
      </c>
      <c r="BZ382" t="s">
        <v>13131</v>
      </c>
      <c r="CA382" t="s">
        <v>14930</v>
      </c>
      <c r="CB382" t="s">
        <v>14931</v>
      </c>
      <c r="CC382" t="s">
        <v>13388</v>
      </c>
      <c r="CD382" t="s">
        <v>14932</v>
      </c>
      <c r="CE382" t="s">
        <v>14933</v>
      </c>
      <c r="CF382" t="s">
        <v>14934</v>
      </c>
    </row>
    <row r="383" spans="2:84" x14ac:dyDescent="0.25">
      <c r="B383" t="s">
        <v>12967</v>
      </c>
      <c r="C383" t="s">
        <v>153</v>
      </c>
      <c r="D383" t="s">
        <v>10393</v>
      </c>
      <c r="E383" t="s">
        <v>14860</v>
      </c>
      <c r="F383" t="s">
        <v>14454</v>
      </c>
      <c r="BY383" t="s">
        <v>14787</v>
      </c>
      <c r="BZ383" t="s">
        <v>14935</v>
      </c>
      <c r="CA383" t="s">
        <v>14936</v>
      </c>
      <c r="CB383" t="s">
        <v>14164</v>
      </c>
      <c r="CC383" t="s">
        <v>14937</v>
      </c>
      <c r="CD383" t="s">
        <v>13271</v>
      </c>
      <c r="CE383" t="s">
        <v>14938</v>
      </c>
      <c r="CF383" t="s">
        <v>14939</v>
      </c>
    </row>
    <row r="384" spans="2:84" x14ac:dyDescent="0.25">
      <c r="B384" t="s">
        <v>12967</v>
      </c>
      <c r="C384" t="s">
        <v>153</v>
      </c>
      <c r="D384" t="s">
        <v>10393</v>
      </c>
      <c r="E384" t="s">
        <v>14860</v>
      </c>
      <c r="F384" t="s">
        <v>14460</v>
      </c>
      <c r="BY384" t="s">
        <v>14940</v>
      </c>
      <c r="BZ384" t="s">
        <v>14941</v>
      </c>
      <c r="CA384" t="s">
        <v>13583</v>
      </c>
      <c r="CB384" t="s">
        <v>14942</v>
      </c>
      <c r="CC384" t="s">
        <v>14943</v>
      </c>
      <c r="CD384" t="s">
        <v>14944</v>
      </c>
      <c r="CE384" t="s">
        <v>14926</v>
      </c>
      <c r="CF384" t="s">
        <v>13591</v>
      </c>
    </row>
    <row r="385" spans="2:84" x14ac:dyDescent="0.25">
      <c r="B385" t="s">
        <v>12967</v>
      </c>
      <c r="C385" t="s">
        <v>153</v>
      </c>
      <c r="D385" t="s">
        <v>10393</v>
      </c>
      <c r="E385" t="s">
        <v>14860</v>
      </c>
      <c r="F385" t="s">
        <v>14468</v>
      </c>
      <c r="BY385" t="s">
        <v>14922</v>
      </c>
      <c r="BZ385" t="s">
        <v>14945</v>
      </c>
      <c r="CA385" t="s">
        <v>14946</v>
      </c>
      <c r="CB385" t="s">
        <v>14947</v>
      </c>
      <c r="CC385" t="s">
        <v>14948</v>
      </c>
      <c r="CD385" t="s">
        <v>14949</v>
      </c>
      <c r="CE385" t="s">
        <v>14950</v>
      </c>
      <c r="CF385" t="s">
        <v>13649</v>
      </c>
    </row>
    <row r="386" spans="2:84" x14ac:dyDescent="0.25">
      <c r="B386" t="s">
        <v>12967</v>
      </c>
      <c r="C386" t="s">
        <v>153</v>
      </c>
      <c r="D386" t="s">
        <v>10393</v>
      </c>
      <c r="E386" t="s">
        <v>14860</v>
      </c>
      <c r="F386" t="s">
        <v>14476</v>
      </c>
      <c r="BY386" t="s">
        <v>14951</v>
      </c>
      <c r="BZ386" t="s">
        <v>13006</v>
      </c>
      <c r="CA386" t="s">
        <v>14952</v>
      </c>
      <c r="CB386" t="s">
        <v>14176</v>
      </c>
      <c r="CC386" t="s">
        <v>14953</v>
      </c>
      <c r="CD386" t="s">
        <v>14954</v>
      </c>
      <c r="CE386" t="s">
        <v>13148</v>
      </c>
      <c r="CF386" t="s">
        <v>14955</v>
      </c>
    </row>
    <row r="387" spans="2:84" x14ac:dyDescent="0.25">
      <c r="B387" t="s">
        <v>12967</v>
      </c>
      <c r="C387" t="s">
        <v>153</v>
      </c>
      <c r="D387" t="s">
        <v>10393</v>
      </c>
      <c r="E387" t="s">
        <v>14860</v>
      </c>
      <c r="F387" t="s">
        <v>13039</v>
      </c>
      <c r="BY387" t="s">
        <v>13509</v>
      </c>
      <c r="BZ387" t="s">
        <v>14956</v>
      </c>
      <c r="CA387" t="s">
        <v>14957</v>
      </c>
      <c r="CB387" t="s">
        <v>14958</v>
      </c>
      <c r="CC387" t="s">
        <v>14959</v>
      </c>
      <c r="CD387" t="s">
        <v>14960</v>
      </c>
      <c r="CE387" t="s">
        <v>14961</v>
      </c>
      <c r="CF387" t="s">
        <v>13232</v>
      </c>
    </row>
    <row r="388" spans="2:84" x14ac:dyDescent="0.25">
      <c r="B388" t="s">
        <v>12967</v>
      </c>
      <c r="C388" t="s">
        <v>153</v>
      </c>
      <c r="D388" t="s">
        <v>10393</v>
      </c>
      <c r="E388" t="s">
        <v>14860</v>
      </c>
      <c r="F388" t="s">
        <v>13425</v>
      </c>
      <c r="BY388" t="s">
        <v>13416</v>
      </c>
      <c r="BZ388" t="s">
        <v>14962</v>
      </c>
      <c r="CA388" t="s">
        <v>14963</v>
      </c>
      <c r="CB388" t="s">
        <v>14964</v>
      </c>
      <c r="CC388" t="s">
        <v>14965</v>
      </c>
      <c r="CD388" t="s">
        <v>14966</v>
      </c>
      <c r="CE388" t="s">
        <v>14967</v>
      </c>
      <c r="CF388" t="s">
        <v>13107</v>
      </c>
    </row>
    <row r="389" spans="2:84" x14ac:dyDescent="0.25">
      <c r="B389" t="s">
        <v>12967</v>
      </c>
      <c r="C389" t="s">
        <v>153</v>
      </c>
      <c r="D389" t="s">
        <v>10393</v>
      </c>
      <c r="E389" t="s">
        <v>14860</v>
      </c>
      <c r="F389" t="s">
        <v>13120</v>
      </c>
      <c r="BY389" t="s">
        <v>14968</v>
      </c>
      <c r="BZ389" t="s">
        <v>14969</v>
      </c>
      <c r="CA389" t="s">
        <v>14970</v>
      </c>
      <c r="CB389" t="s">
        <v>14971</v>
      </c>
      <c r="CC389" t="s">
        <v>13196</v>
      </c>
      <c r="CD389" t="s">
        <v>14972</v>
      </c>
      <c r="CE389" t="s">
        <v>14973</v>
      </c>
      <c r="CF389" t="s">
        <v>14974</v>
      </c>
    </row>
    <row r="390" spans="2:84" x14ac:dyDescent="0.25">
      <c r="B390" t="s">
        <v>12967</v>
      </c>
      <c r="C390" t="s">
        <v>153</v>
      </c>
      <c r="D390" t="s">
        <v>10393</v>
      </c>
      <c r="E390" t="s">
        <v>14860</v>
      </c>
      <c r="F390" t="s">
        <v>12985</v>
      </c>
      <c r="BY390" t="s">
        <v>14975</v>
      </c>
      <c r="BZ390" t="s">
        <v>14976</v>
      </c>
      <c r="CA390" t="s">
        <v>14977</v>
      </c>
      <c r="CB390" t="s">
        <v>14978</v>
      </c>
      <c r="CC390" t="s">
        <v>13196</v>
      </c>
      <c r="CD390" t="s">
        <v>14979</v>
      </c>
      <c r="CE390" t="s">
        <v>14980</v>
      </c>
      <c r="CF390" t="s">
        <v>14981</v>
      </c>
    </row>
    <row r="391" spans="2:84" x14ac:dyDescent="0.25">
      <c r="B391" t="s">
        <v>12967</v>
      </c>
      <c r="C391" t="s">
        <v>153</v>
      </c>
      <c r="D391" t="s">
        <v>10393</v>
      </c>
      <c r="E391" t="s">
        <v>14860</v>
      </c>
      <c r="F391" t="s">
        <v>12993</v>
      </c>
      <c r="BY391" t="s">
        <v>14982</v>
      </c>
      <c r="BZ391" t="s">
        <v>14983</v>
      </c>
      <c r="CA391" t="s">
        <v>14984</v>
      </c>
      <c r="CB391" t="s">
        <v>14985</v>
      </c>
      <c r="CC391" t="s">
        <v>14986</v>
      </c>
      <c r="CD391" t="s">
        <v>14987</v>
      </c>
      <c r="CE391" t="s">
        <v>14988</v>
      </c>
      <c r="CF391" t="s">
        <v>14989</v>
      </c>
    </row>
    <row r="392" spans="2:84" x14ac:dyDescent="0.25">
      <c r="B392" t="s">
        <v>12967</v>
      </c>
      <c r="C392" t="s">
        <v>153</v>
      </c>
      <c r="D392" t="s">
        <v>10393</v>
      </c>
      <c r="E392" t="s">
        <v>14860</v>
      </c>
      <c r="F392" t="s">
        <v>13000</v>
      </c>
      <c r="BY392" t="s">
        <v>13265</v>
      </c>
      <c r="BZ392" t="s">
        <v>14990</v>
      </c>
      <c r="CA392" t="s">
        <v>14991</v>
      </c>
      <c r="CB392" t="s">
        <v>14992</v>
      </c>
      <c r="CC392" t="s">
        <v>14993</v>
      </c>
      <c r="CD392" t="s">
        <v>14994</v>
      </c>
      <c r="CE392" t="s">
        <v>14995</v>
      </c>
      <c r="CF392" t="s">
        <v>14996</v>
      </c>
    </row>
    <row r="393" spans="2:84" x14ac:dyDescent="0.25">
      <c r="B393" t="s">
        <v>12967</v>
      </c>
      <c r="C393" t="s">
        <v>153</v>
      </c>
      <c r="D393" t="s">
        <v>10393</v>
      </c>
      <c r="E393" t="s">
        <v>14860</v>
      </c>
      <c r="F393" t="s">
        <v>13008</v>
      </c>
      <c r="BY393" t="s">
        <v>13687</v>
      </c>
      <c r="BZ393" t="s">
        <v>14997</v>
      </c>
      <c r="CA393" t="s">
        <v>14908</v>
      </c>
      <c r="CB393" t="s">
        <v>14998</v>
      </c>
      <c r="CC393" t="s">
        <v>14969</v>
      </c>
      <c r="CD393" t="s">
        <v>14999</v>
      </c>
      <c r="CE393" t="s">
        <v>15000</v>
      </c>
      <c r="CF393" t="s">
        <v>15001</v>
      </c>
    </row>
    <row r="394" spans="2:84" x14ac:dyDescent="0.25">
      <c r="B394" t="s">
        <v>12967</v>
      </c>
      <c r="C394" t="s">
        <v>153</v>
      </c>
      <c r="D394" t="s">
        <v>10393</v>
      </c>
      <c r="E394" t="s">
        <v>14860</v>
      </c>
      <c r="F394" t="s">
        <v>13458</v>
      </c>
      <c r="BY394" t="s">
        <v>15002</v>
      </c>
      <c r="BZ394" t="s">
        <v>15003</v>
      </c>
      <c r="CA394" t="s">
        <v>15004</v>
      </c>
      <c r="CB394" t="s">
        <v>15005</v>
      </c>
      <c r="CC394" t="s">
        <v>15006</v>
      </c>
      <c r="CD394" t="s">
        <v>15007</v>
      </c>
      <c r="CE394" t="s">
        <v>15008</v>
      </c>
      <c r="CF394" t="s">
        <v>15009</v>
      </c>
    </row>
    <row r="395" spans="2:84" x14ac:dyDescent="0.25">
      <c r="B395" t="s">
        <v>12967</v>
      </c>
      <c r="C395" t="s">
        <v>153</v>
      </c>
      <c r="D395" t="s">
        <v>10393</v>
      </c>
      <c r="E395" t="s">
        <v>14860</v>
      </c>
      <c r="F395" t="s">
        <v>13281</v>
      </c>
      <c r="BY395" t="s">
        <v>15010</v>
      </c>
      <c r="BZ395" t="s">
        <v>15011</v>
      </c>
      <c r="CA395" t="s">
        <v>15012</v>
      </c>
      <c r="CB395" t="s">
        <v>15013</v>
      </c>
      <c r="CC395" t="s">
        <v>15014</v>
      </c>
      <c r="CD395" t="s">
        <v>15015</v>
      </c>
      <c r="CE395" t="s">
        <v>15016</v>
      </c>
      <c r="CF395" t="s">
        <v>15017</v>
      </c>
    </row>
    <row r="396" spans="2:84" x14ac:dyDescent="0.25">
      <c r="B396" t="s">
        <v>12967</v>
      </c>
      <c r="C396" t="s">
        <v>153</v>
      </c>
      <c r="D396" t="s">
        <v>10393</v>
      </c>
      <c r="E396" t="s">
        <v>14860</v>
      </c>
      <c r="F396" t="s">
        <v>13016</v>
      </c>
      <c r="BY396" t="s">
        <v>15018</v>
      </c>
      <c r="BZ396" t="s">
        <v>15019</v>
      </c>
      <c r="CA396" t="s">
        <v>15020</v>
      </c>
      <c r="CB396" t="s">
        <v>15021</v>
      </c>
      <c r="CC396" t="s">
        <v>15022</v>
      </c>
      <c r="CD396" t="s">
        <v>15023</v>
      </c>
      <c r="CE396" t="s">
        <v>15024</v>
      </c>
      <c r="CF396" t="s">
        <v>15025</v>
      </c>
    </row>
    <row r="397" spans="2:84" x14ac:dyDescent="0.25">
      <c r="B397" t="s">
        <v>12967</v>
      </c>
      <c r="C397" t="s">
        <v>154</v>
      </c>
      <c r="D397" t="s">
        <v>790</v>
      </c>
      <c r="E397" t="s">
        <v>12968</v>
      </c>
      <c r="F397" t="s">
        <v>12969</v>
      </c>
      <c r="G397" t="s">
        <v>15026</v>
      </c>
      <c r="H397" t="s">
        <v>15027</v>
      </c>
      <c r="I397" t="s">
        <v>15028</v>
      </c>
      <c r="J397" t="s">
        <v>15029</v>
      </c>
      <c r="K397" t="s">
        <v>15030</v>
      </c>
      <c r="L397" t="s">
        <v>15031</v>
      </c>
      <c r="M397" t="s">
        <v>15032</v>
      </c>
    </row>
    <row r="398" spans="2:84" x14ac:dyDescent="0.25">
      <c r="B398" t="s">
        <v>12967</v>
      </c>
      <c r="C398" t="s">
        <v>154</v>
      </c>
      <c r="D398" t="s">
        <v>790</v>
      </c>
      <c r="E398" t="s">
        <v>12968</v>
      </c>
      <c r="F398" t="s">
        <v>12977</v>
      </c>
      <c r="G398" t="s">
        <v>15033</v>
      </c>
      <c r="H398" t="s">
        <v>15034</v>
      </c>
      <c r="I398" t="s">
        <v>15035</v>
      </c>
      <c r="J398" t="s">
        <v>15036</v>
      </c>
      <c r="K398" t="s">
        <v>15037</v>
      </c>
      <c r="L398" t="s">
        <v>15038</v>
      </c>
      <c r="M398" t="s">
        <v>15039</v>
      </c>
    </row>
    <row r="399" spans="2:84" x14ac:dyDescent="0.25">
      <c r="B399" t="s">
        <v>12967</v>
      </c>
      <c r="C399" t="s">
        <v>154</v>
      </c>
      <c r="D399" t="s">
        <v>790</v>
      </c>
      <c r="E399" t="s">
        <v>12968</v>
      </c>
      <c r="F399" t="s">
        <v>12985</v>
      </c>
      <c r="G399" t="s">
        <v>13118</v>
      </c>
      <c r="H399" t="s">
        <v>15040</v>
      </c>
      <c r="I399" t="s">
        <v>15041</v>
      </c>
      <c r="J399" t="s">
        <v>15042</v>
      </c>
      <c r="K399" t="s">
        <v>15043</v>
      </c>
      <c r="L399" t="s">
        <v>15044</v>
      </c>
      <c r="M399" t="s">
        <v>15045</v>
      </c>
    </row>
    <row r="400" spans="2:84" x14ac:dyDescent="0.25">
      <c r="B400" t="s">
        <v>12967</v>
      </c>
      <c r="C400" t="s">
        <v>154</v>
      </c>
      <c r="D400" t="s">
        <v>790</v>
      </c>
      <c r="E400" t="s">
        <v>12968</v>
      </c>
      <c r="F400" t="s">
        <v>12993</v>
      </c>
      <c r="G400" t="s">
        <v>15046</v>
      </c>
      <c r="H400" t="s">
        <v>15047</v>
      </c>
      <c r="I400" t="s">
        <v>15048</v>
      </c>
      <c r="J400" t="s">
        <v>15049</v>
      </c>
      <c r="K400" t="s">
        <v>15050</v>
      </c>
      <c r="L400" t="s">
        <v>15051</v>
      </c>
      <c r="M400" t="s">
        <v>15052</v>
      </c>
    </row>
    <row r="401" spans="2:13" x14ac:dyDescent="0.25">
      <c r="B401" t="s">
        <v>12967</v>
      </c>
      <c r="C401" t="s">
        <v>154</v>
      </c>
      <c r="D401" t="s">
        <v>790</v>
      </c>
      <c r="E401" t="s">
        <v>12968</v>
      </c>
      <c r="F401" t="s">
        <v>13000</v>
      </c>
      <c r="G401" t="s">
        <v>15053</v>
      </c>
      <c r="H401" t="s">
        <v>15054</v>
      </c>
      <c r="I401" t="s">
        <v>15055</v>
      </c>
      <c r="J401" t="s">
        <v>15056</v>
      </c>
      <c r="K401" t="s">
        <v>15057</v>
      </c>
      <c r="L401" t="s">
        <v>15058</v>
      </c>
      <c r="M401" t="s">
        <v>13007</v>
      </c>
    </row>
    <row r="402" spans="2:13" x14ac:dyDescent="0.25">
      <c r="B402" t="s">
        <v>12967</v>
      </c>
      <c r="C402" t="s">
        <v>154</v>
      </c>
      <c r="D402" t="s">
        <v>790</v>
      </c>
      <c r="E402" t="s">
        <v>12968</v>
      </c>
      <c r="F402" t="s">
        <v>13008</v>
      </c>
      <c r="G402" t="s">
        <v>15059</v>
      </c>
      <c r="H402" t="s">
        <v>15060</v>
      </c>
      <c r="I402" t="s">
        <v>15061</v>
      </c>
      <c r="J402" t="s">
        <v>15062</v>
      </c>
      <c r="K402" t="s">
        <v>15063</v>
      </c>
      <c r="L402" t="s">
        <v>15064</v>
      </c>
      <c r="M402" t="s">
        <v>15065</v>
      </c>
    </row>
    <row r="403" spans="2:13" x14ac:dyDescent="0.25">
      <c r="B403" t="s">
        <v>12967</v>
      </c>
      <c r="C403" t="s">
        <v>154</v>
      </c>
      <c r="D403" t="s">
        <v>790</v>
      </c>
      <c r="E403" t="s">
        <v>12968</v>
      </c>
      <c r="F403" t="s">
        <v>13016</v>
      </c>
      <c r="G403" t="s">
        <v>14906</v>
      </c>
      <c r="H403" t="s">
        <v>15066</v>
      </c>
      <c r="I403" t="s">
        <v>13097</v>
      </c>
      <c r="J403" t="s">
        <v>15067</v>
      </c>
      <c r="K403" t="s">
        <v>15068</v>
      </c>
      <c r="L403" t="s">
        <v>15069</v>
      </c>
      <c r="M403" t="s">
        <v>15070</v>
      </c>
    </row>
    <row r="404" spans="2:13" x14ac:dyDescent="0.25">
      <c r="B404" t="s">
        <v>12967</v>
      </c>
      <c r="C404" t="s">
        <v>154</v>
      </c>
      <c r="D404" t="s">
        <v>790</v>
      </c>
      <c r="E404" t="s">
        <v>13024</v>
      </c>
      <c r="F404" t="s">
        <v>12969</v>
      </c>
      <c r="G404" t="s">
        <v>15071</v>
      </c>
      <c r="H404" t="s">
        <v>15072</v>
      </c>
      <c r="I404" t="s">
        <v>15073</v>
      </c>
      <c r="J404" t="s">
        <v>15074</v>
      </c>
      <c r="K404" t="s">
        <v>15075</v>
      </c>
      <c r="L404" t="s">
        <v>15076</v>
      </c>
      <c r="M404" t="s">
        <v>15077</v>
      </c>
    </row>
    <row r="405" spans="2:13" x14ac:dyDescent="0.25">
      <c r="B405" t="s">
        <v>12967</v>
      </c>
      <c r="C405" t="s">
        <v>154</v>
      </c>
      <c r="D405" t="s">
        <v>790</v>
      </c>
      <c r="E405" t="s">
        <v>13024</v>
      </c>
      <c r="F405" t="s">
        <v>12977</v>
      </c>
      <c r="G405" t="s">
        <v>15078</v>
      </c>
      <c r="H405" t="s">
        <v>15079</v>
      </c>
      <c r="I405" t="s">
        <v>15080</v>
      </c>
      <c r="J405" t="s">
        <v>15079</v>
      </c>
      <c r="K405" t="s">
        <v>15081</v>
      </c>
      <c r="L405" t="s">
        <v>15082</v>
      </c>
      <c r="M405" t="s">
        <v>15083</v>
      </c>
    </row>
    <row r="406" spans="2:13" x14ac:dyDescent="0.25">
      <c r="B406" t="s">
        <v>12967</v>
      </c>
      <c r="C406" t="s">
        <v>154</v>
      </c>
      <c r="D406" t="s">
        <v>790</v>
      </c>
      <c r="E406" t="s">
        <v>13024</v>
      </c>
      <c r="F406" t="s">
        <v>13039</v>
      </c>
      <c r="G406" t="s">
        <v>15084</v>
      </c>
      <c r="H406" t="s">
        <v>15085</v>
      </c>
      <c r="I406" t="s">
        <v>15086</v>
      </c>
      <c r="J406" t="s">
        <v>15087</v>
      </c>
      <c r="K406" t="s">
        <v>15088</v>
      </c>
      <c r="L406" t="s">
        <v>15089</v>
      </c>
      <c r="M406" t="s">
        <v>15090</v>
      </c>
    </row>
    <row r="407" spans="2:13" x14ac:dyDescent="0.25">
      <c r="B407" t="s">
        <v>12967</v>
      </c>
      <c r="C407" t="s">
        <v>154</v>
      </c>
      <c r="D407" t="s">
        <v>790</v>
      </c>
      <c r="E407" t="s">
        <v>13024</v>
      </c>
      <c r="F407" t="s">
        <v>12985</v>
      </c>
      <c r="G407" t="s">
        <v>15091</v>
      </c>
      <c r="H407" t="s">
        <v>15092</v>
      </c>
      <c r="I407" t="s">
        <v>15093</v>
      </c>
      <c r="J407" t="s">
        <v>15094</v>
      </c>
      <c r="K407" t="s">
        <v>15095</v>
      </c>
      <c r="L407" t="s">
        <v>15096</v>
      </c>
      <c r="M407" t="s">
        <v>15097</v>
      </c>
    </row>
    <row r="408" spans="2:13" x14ac:dyDescent="0.25">
      <c r="B408" t="s">
        <v>12967</v>
      </c>
      <c r="C408" t="s">
        <v>154</v>
      </c>
      <c r="D408" t="s">
        <v>790</v>
      </c>
      <c r="E408" t="s">
        <v>13024</v>
      </c>
      <c r="F408" t="s">
        <v>12993</v>
      </c>
      <c r="G408" t="s">
        <v>15098</v>
      </c>
      <c r="H408" t="s">
        <v>15099</v>
      </c>
      <c r="I408" t="s">
        <v>15100</v>
      </c>
      <c r="J408" t="s">
        <v>15063</v>
      </c>
      <c r="K408" t="s">
        <v>15101</v>
      </c>
      <c r="L408" t="s">
        <v>15102</v>
      </c>
      <c r="M408" t="s">
        <v>15103</v>
      </c>
    </row>
    <row r="409" spans="2:13" x14ac:dyDescent="0.25">
      <c r="B409" t="s">
        <v>12967</v>
      </c>
      <c r="C409" t="s">
        <v>154</v>
      </c>
      <c r="D409" t="s">
        <v>790</v>
      </c>
      <c r="E409" t="s">
        <v>13024</v>
      </c>
      <c r="F409" t="s">
        <v>13000</v>
      </c>
      <c r="G409" t="s">
        <v>15104</v>
      </c>
      <c r="H409" t="s">
        <v>15105</v>
      </c>
      <c r="I409" t="s">
        <v>15106</v>
      </c>
      <c r="J409" t="s">
        <v>15107</v>
      </c>
      <c r="K409" t="s">
        <v>15108</v>
      </c>
      <c r="L409" t="s">
        <v>15109</v>
      </c>
      <c r="M409" t="s">
        <v>15110</v>
      </c>
    </row>
    <row r="410" spans="2:13" x14ac:dyDescent="0.25">
      <c r="B410" t="s">
        <v>12967</v>
      </c>
      <c r="C410" t="s">
        <v>154</v>
      </c>
      <c r="D410" t="s">
        <v>790</v>
      </c>
      <c r="E410" t="s">
        <v>13024</v>
      </c>
      <c r="F410" t="s">
        <v>13008</v>
      </c>
      <c r="G410" t="s">
        <v>15111</v>
      </c>
      <c r="H410" t="s">
        <v>15112</v>
      </c>
      <c r="I410" t="s">
        <v>15113</v>
      </c>
      <c r="J410" t="s">
        <v>15114</v>
      </c>
      <c r="K410" t="s">
        <v>15115</v>
      </c>
      <c r="L410" t="s">
        <v>15116</v>
      </c>
      <c r="M410" t="s">
        <v>13080</v>
      </c>
    </row>
    <row r="411" spans="2:13" x14ac:dyDescent="0.25">
      <c r="B411" t="s">
        <v>12967</v>
      </c>
      <c r="C411" t="s">
        <v>154</v>
      </c>
      <c r="D411" t="s">
        <v>790</v>
      </c>
      <c r="E411" t="s">
        <v>13024</v>
      </c>
      <c r="F411" t="s">
        <v>13016</v>
      </c>
      <c r="G411" t="s">
        <v>15117</v>
      </c>
      <c r="H411" t="s">
        <v>13030</v>
      </c>
      <c r="I411" t="s">
        <v>15118</v>
      </c>
      <c r="J411" t="s">
        <v>15020</v>
      </c>
      <c r="K411" t="s">
        <v>15119</v>
      </c>
      <c r="L411" t="s">
        <v>15120</v>
      </c>
      <c r="M411" t="s">
        <v>15121</v>
      </c>
    </row>
    <row r="412" spans="2:13" x14ac:dyDescent="0.25">
      <c r="B412" t="s">
        <v>12967</v>
      </c>
      <c r="C412" t="s">
        <v>154</v>
      </c>
      <c r="D412" t="s">
        <v>790</v>
      </c>
      <c r="E412" t="s">
        <v>13082</v>
      </c>
      <c r="F412" t="s">
        <v>13083</v>
      </c>
      <c r="G412" t="s">
        <v>15122</v>
      </c>
      <c r="H412" t="s">
        <v>15123</v>
      </c>
      <c r="I412" t="s">
        <v>15124</v>
      </c>
      <c r="J412" t="s">
        <v>15125</v>
      </c>
      <c r="K412" t="s">
        <v>15126</v>
      </c>
      <c r="L412" t="s">
        <v>15127</v>
      </c>
      <c r="M412" t="s">
        <v>15128</v>
      </c>
    </row>
    <row r="413" spans="2:13" x14ac:dyDescent="0.25">
      <c r="B413" t="s">
        <v>12967</v>
      </c>
      <c r="C413" t="s">
        <v>154</v>
      </c>
      <c r="D413" t="s">
        <v>790</v>
      </c>
      <c r="E413" t="s">
        <v>13082</v>
      </c>
      <c r="F413" t="s">
        <v>12969</v>
      </c>
      <c r="G413" t="s">
        <v>13475</v>
      </c>
      <c r="H413" t="s">
        <v>15129</v>
      </c>
      <c r="I413" t="s">
        <v>15130</v>
      </c>
      <c r="J413" t="s">
        <v>15131</v>
      </c>
      <c r="K413" t="s">
        <v>15132</v>
      </c>
      <c r="L413" t="s">
        <v>15133</v>
      </c>
      <c r="M413" t="s">
        <v>9966</v>
      </c>
    </row>
    <row r="414" spans="2:13" x14ac:dyDescent="0.25">
      <c r="B414" t="s">
        <v>12967</v>
      </c>
      <c r="C414" t="s">
        <v>154</v>
      </c>
      <c r="D414" t="s">
        <v>790</v>
      </c>
      <c r="E414" t="s">
        <v>13082</v>
      </c>
      <c r="F414" t="s">
        <v>13098</v>
      </c>
      <c r="G414" t="s">
        <v>13496</v>
      </c>
      <c r="H414" t="s">
        <v>15134</v>
      </c>
      <c r="I414" t="s">
        <v>15135</v>
      </c>
      <c r="J414" t="s">
        <v>15136</v>
      </c>
      <c r="K414" t="s">
        <v>15137</v>
      </c>
      <c r="L414" t="s">
        <v>14871</v>
      </c>
      <c r="M414" t="s">
        <v>13367</v>
      </c>
    </row>
    <row r="415" spans="2:13" x14ac:dyDescent="0.25">
      <c r="B415" t="s">
        <v>12967</v>
      </c>
      <c r="C415" t="s">
        <v>154</v>
      </c>
      <c r="D415" t="s">
        <v>790</v>
      </c>
      <c r="E415" t="s">
        <v>13082</v>
      </c>
      <c r="F415" t="s">
        <v>12977</v>
      </c>
      <c r="G415" t="s">
        <v>15138</v>
      </c>
      <c r="H415" t="s">
        <v>13118</v>
      </c>
      <c r="I415" t="s">
        <v>13198</v>
      </c>
      <c r="J415" t="s">
        <v>15139</v>
      </c>
      <c r="K415" t="s">
        <v>15140</v>
      </c>
      <c r="L415" t="s">
        <v>15141</v>
      </c>
      <c r="M415" t="s">
        <v>15142</v>
      </c>
    </row>
    <row r="416" spans="2:13" x14ac:dyDescent="0.25">
      <c r="B416" t="s">
        <v>12967</v>
      </c>
      <c r="C416" t="s">
        <v>154</v>
      </c>
      <c r="D416" t="s">
        <v>790</v>
      </c>
      <c r="E416" t="s">
        <v>13082</v>
      </c>
      <c r="F416" t="s">
        <v>13113</v>
      </c>
      <c r="G416" t="s">
        <v>13514</v>
      </c>
      <c r="H416" t="s">
        <v>15143</v>
      </c>
      <c r="I416" t="s">
        <v>15144</v>
      </c>
      <c r="J416" t="s">
        <v>15145</v>
      </c>
      <c r="K416" t="s">
        <v>15146</v>
      </c>
      <c r="L416" t="s">
        <v>15147</v>
      </c>
      <c r="M416" t="s">
        <v>15148</v>
      </c>
    </row>
    <row r="417" spans="2:13" x14ac:dyDescent="0.25">
      <c r="B417" t="s">
        <v>12967</v>
      </c>
      <c r="C417" t="s">
        <v>154</v>
      </c>
      <c r="D417" t="s">
        <v>790</v>
      </c>
      <c r="E417" t="s">
        <v>13082</v>
      </c>
      <c r="F417" t="s">
        <v>13120</v>
      </c>
      <c r="G417" t="s">
        <v>15149</v>
      </c>
      <c r="H417" t="s">
        <v>15150</v>
      </c>
      <c r="I417" t="s">
        <v>15151</v>
      </c>
      <c r="J417" t="s">
        <v>15152</v>
      </c>
      <c r="K417" t="s">
        <v>15153</v>
      </c>
      <c r="L417" t="s">
        <v>15154</v>
      </c>
      <c r="M417" t="s">
        <v>15155</v>
      </c>
    </row>
    <row r="418" spans="2:13" x14ac:dyDescent="0.25">
      <c r="B418" t="s">
        <v>12967</v>
      </c>
      <c r="C418" t="s">
        <v>154</v>
      </c>
      <c r="D418" t="s">
        <v>790</v>
      </c>
      <c r="E418" t="s">
        <v>13082</v>
      </c>
      <c r="F418" t="s">
        <v>12985</v>
      </c>
      <c r="G418" t="s">
        <v>15156</v>
      </c>
      <c r="H418" t="s">
        <v>15157</v>
      </c>
      <c r="I418" t="s">
        <v>15158</v>
      </c>
      <c r="J418" t="s">
        <v>12970</v>
      </c>
      <c r="K418" t="s">
        <v>15159</v>
      </c>
      <c r="L418" t="s">
        <v>15160</v>
      </c>
      <c r="M418" t="s">
        <v>15161</v>
      </c>
    </row>
    <row r="419" spans="2:13" x14ac:dyDescent="0.25">
      <c r="B419" t="s">
        <v>12967</v>
      </c>
      <c r="C419" t="s">
        <v>154</v>
      </c>
      <c r="D419" t="s">
        <v>790</v>
      </c>
      <c r="E419" t="s">
        <v>13082</v>
      </c>
      <c r="F419" t="s">
        <v>12993</v>
      </c>
      <c r="G419" t="s">
        <v>15162</v>
      </c>
      <c r="H419" t="s">
        <v>15163</v>
      </c>
      <c r="I419" t="s">
        <v>15164</v>
      </c>
      <c r="J419" t="s">
        <v>15165</v>
      </c>
      <c r="K419" t="s">
        <v>15166</v>
      </c>
      <c r="L419" t="s">
        <v>15167</v>
      </c>
      <c r="M419" t="s">
        <v>15104</v>
      </c>
    </row>
    <row r="420" spans="2:13" x14ac:dyDescent="0.25">
      <c r="B420" t="s">
        <v>12967</v>
      </c>
      <c r="C420" t="s">
        <v>154</v>
      </c>
      <c r="D420" t="s">
        <v>790</v>
      </c>
      <c r="E420" t="s">
        <v>13082</v>
      </c>
      <c r="F420" t="s">
        <v>13000</v>
      </c>
      <c r="G420" t="s">
        <v>15168</v>
      </c>
      <c r="H420" t="s">
        <v>14778</v>
      </c>
      <c r="I420" t="s">
        <v>15169</v>
      </c>
      <c r="J420" t="s">
        <v>13405</v>
      </c>
      <c r="K420" t="s">
        <v>15170</v>
      </c>
      <c r="L420" t="s">
        <v>13100</v>
      </c>
      <c r="M420" t="s">
        <v>15171</v>
      </c>
    </row>
    <row r="421" spans="2:13" x14ac:dyDescent="0.25">
      <c r="B421" t="s">
        <v>12967</v>
      </c>
      <c r="C421" t="s">
        <v>154</v>
      </c>
      <c r="D421" t="s">
        <v>790</v>
      </c>
      <c r="E421" t="s">
        <v>13082</v>
      </c>
      <c r="F421" t="s">
        <v>13008</v>
      </c>
      <c r="G421" t="s">
        <v>15172</v>
      </c>
      <c r="H421" t="s">
        <v>15173</v>
      </c>
      <c r="I421" t="s">
        <v>15174</v>
      </c>
      <c r="J421" t="s">
        <v>15175</v>
      </c>
      <c r="K421" t="s">
        <v>15176</v>
      </c>
      <c r="L421" t="s">
        <v>13165</v>
      </c>
      <c r="M421" t="s">
        <v>13116</v>
      </c>
    </row>
    <row r="422" spans="2:13" x14ac:dyDescent="0.25">
      <c r="B422" t="s">
        <v>12967</v>
      </c>
      <c r="C422" t="s">
        <v>154</v>
      </c>
      <c r="D422" t="s">
        <v>790</v>
      </c>
      <c r="E422" t="s">
        <v>13082</v>
      </c>
      <c r="F422" t="s">
        <v>13016</v>
      </c>
      <c r="G422" t="s">
        <v>14626</v>
      </c>
      <c r="H422" t="s">
        <v>15177</v>
      </c>
      <c r="I422" t="s">
        <v>13157</v>
      </c>
      <c r="J422" t="s">
        <v>14805</v>
      </c>
      <c r="K422" t="s">
        <v>15178</v>
      </c>
      <c r="L422" t="s">
        <v>15179</v>
      </c>
      <c r="M422" t="s">
        <v>15042</v>
      </c>
    </row>
    <row r="423" spans="2:13" x14ac:dyDescent="0.25">
      <c r="B423" t="s">
        <v>12967</v>
      </c>
      <c r="C423" t="s">
        <v>154</v>
      </c>
      <c r="D423" t="s">
        <v>790</v>
      </c>
      <c r="E423" t="s">
        <v>13162</v>
      </c>
      <c r="F423" t="s">
        <v>13083</v>
      </c>
      <c r="G423" t="s">
        <v>13551</v>
      </c>
      <c r="H423" t="s">
        <v>15180</v>
      </c>
      <c r="I423" t="s">
        <v>15181</v>
      </c>
      <c r="J423" t="s">
        <v>15182</v>
      </c>
      <c r="K423" t="s">
        <v>15183</v>
      </c>
      <c r="L423" t="s">
        <v>15184</v>
      </c>
      <c r="M423" t="s">
        <v>13093</v>
      </c>
    </row>
    <row r="424" spans="2:13" x14ac:dyDescent="0.25">
      <c r="B424" t="s">
        <v>12967</v>
      </c>
      <c r="C424" t="s">
        <v>154</v>
      </c>
      <c r="D424" t="s">
        <v>790</v>
      </c>
      <c r="E424" t="s">
        <v>13162</v>
      </c>
      <c r="F424" t="s">
        <v>12969</v>
      </c>
      <c r="G424" t="s">
        <v>13190</v>
      </c>
      <c r="H424" t="s">
        <v>15185</v>
      </c>
      <c r="I424" t="s">
        <v>15186</v>
      </c>
      <c r="J424" t="s">
        <v>13116</v>
      </c>
      <c r="K424" t="s">
        <v>15187</v>
      </c>
      <c r="L424" t="s">
        <v>13161</v>
      </c>
      <c r="M424" t="s">
        <v>12990</v>
      </c>
    </row>
    <row r="425" spans="2:13" x14ac:dyDescent="0.25">
      <c r="B425" t="s">
        <v>12967</v>
      </c>
      <c r="C425" t="s">
        <v>154</v>
      </c>
      <c r="D425" t="s">
        <v>790</v>
      </c>
      <c r="E425" t="s">
        <v>13162</v>
      </c>
      <c r="F425" t="s">
        <v>12977</v>
      </c>
      <c r="G425" t="s">
        <v>15188</v>
      </c>
      <c r="H425" t="s">
        <v>15189</v>
      </c>
      <c r="I425" t="s">
        <v>15190</v>
      </c>
      <c r="J425" t="s">
        <v>15191</v>
      </c>
      <c r="K425" t="s">
        <v>15192</v>
      </c>
      <c r="L425" t="s">
        <v>15193</v>
      </c>
      <c r="M425" t="s">
        <v>15194</v>
      </c>
    </row>
    <row r="426" spans="2:13" x14ac:dyDescent="0.25">
      <c r="B426" t="s">
        <v>12967</v>
      </c>
      <c r="C426" t="s">
        <v>154</v>
      </c>
      <c r="D426" t="s">
        <v>790</v>
      </c>
      <c r="E426" t="s">
        <v>13162</v>
      </c>
      <c r="F426" t="s">
        <v>13113</v>
      </c>
      <c r="G426" t="s">
        <v>15195</v>
      </c>
      <c r="H426" t="s">
        <v>15196</v>
      </c>
      <c r="I426" t="s">
        <v>15197</v>
      </c>
      <c r="J426" t="s">
        <v>15198</v>
      </c>
      <c r="K426" t="s">
        <v>15199</v>
      </c>
      <c r="L426" t="s">
        <v>15200</v>
      </c>
      <c r="M426" t="s">
        <v>15041</v>
      </c>
    </row>
    <row r="427" spans="2:13" x14ac:dyDescent="0.25">
      <c r="B427" t="s">
        <v>12967</v>
      </c>
      <c r="C427" t="s">
        <v>154</v>
      </c>
      <c r="D427" t="s">
        <v>790</v>
      </c>
      <c r="E427" t="s">
        <v>13162</v>
      </c>
      <c r="F427" t="s">
        <v>13039</v>
      </c>
      <c r="G427" t="s">
        <v>15201</v>
      </c>
      <c r="H427" t="s">
        <v>15202</v>
      </c>
      <c r="I427" t="s">
        <v>15203</v>
      </c>
      <c r="J427" t="s">
        <v>15204</v>
      </c>
      <c r="K427" t="s">
        <v>15205</v>
      </c>
      <c r="L427" t="s">
        <v>15206</v>
      </c>
      <c r="M427" t="s">
        <v>14973</v>
      </c>
    </row>
    <row r="428" spans="2:13" x14ac:dyDescent="0.25">
      <c r="B428" t="s">
        <v>12967</v>
      </c>
      <c r="C428" t="s">
        <v>154</v>
      </c>
      <c r="D428" t="s">
        <v>790</v>
      </c>
      <c r="E428" t="s">
        <v>13162</v>
      </c>
      <c r="F428" t="s">
        <v>13120</v>
      </c>
      <c r="G428" t="s">
        <v>13388</v>
      </c>
      <c r="H428" t="s">
        <v>15207</v>
      </c>
      <c r="I428" t="s">
        <v>15208</v>
      </c>
      <c r="J428" t="s">
        <v>13093</v>
      </c>
      <c r="K428" t="s">
        <v>14866</v>
      </c>
      <c r="L428" t="s">
        <v>15164</v>
      </c>
      <c r="M428" t="s">
        <v>15209</v>
      </c>
    </row>
    <row r="429" spans="2:13" x14ac:dyDescent="0.25">
      <c r="B429" t="s">
        <v>12967</v>
      </c>
      <c r="C429" t="s">
        <v>154</v>
      </c>
      <c r="D429" t="s">
        <v>790</v>
      </c>
      <c r="E429" t="s">
        <v>13162</v>
      </c>
      <c r="F429" t="s">
        <v>12985</v>
      </c>
      <c r="G429" t="s">
        <v>15210</v>
      </c>
      <c r="H429" t="s">
        <v>15211</v>
      </c>
      <c r="I429" t="s">
        <v>15212</v>
      </c>
      <c r="J429" t="s">
        <v>13594</v>
      </c>
      <c r="K429" t="s">
        <v>15213</v>
      </c>
      <c r="L429" t="s">
        <v>15214</v>
      </c>
      <c r="M429" t="s">
        <v>15215</v>
      </c>
    </row>
    <row r="430" spans="2:13" x14ac:dyDescent="0.25">
      <c r="B430" t="s">
        <v>12967</v>
      </c>
      <c r="C430" t="s">
        <v>154</v>
      </c>
      <c r="D430" t="s">
        <v>790</v>
      </c>
      <c r="E430" t="s">
        <v>13162</v>
      </c>
      <c r="F430" t="s">
        <v>12993</v>
      </c>
      <c r="G430" t="s">
        <v>14871</v>
      </c>
      <c r="H430" t="s">
        <v>15216</v>
      </c>
      <c r="I430" t="s">
        <v>15217</v>
      </c>
      <c r="J430" t="s">
        <v>13103</v>
      </c>
      <c r="K430" t="s">
        <v>15218</v>
      </c>
      <c r="L430" t="s">
        <v>15219</v>
      </c>
      <c r="M430" t="s">
        <v>15220</v>
      </c>
    </row>
    <row r="431" spans="2:13" x14ac:dyDescent="0.25">
      <c r="B431" t="s">
        <v>12967</v>
      </c>
      <c r="C431" t="s">
        <v>154</v>
      </c>
      <c r="D431" t="s">
        <v>790</v>
      </c>
      <c r="E431" t="s">
        <v>13162</v>
      </c>
      <c r="F431" t="s">
        <v>13000</v>
      </c>
      <c r="G431" t="s">
        <v>14838</v>
      </c>
      <c r="H431" t="s">
        <v>15221</v>
      </c>
      <c r="I431" t="s">
        <v>13625</v>
      </c>
      <c r="J431" t="s">
        <v>15222</v>
      </c>
      <c r="K431" t="s">
        <v>15223</v>
      </c>
      <c r="L431" t="s">
        <v>14868</v>
      </c>
      <c r="M431" t="s">
        <v>15224</v>
      </c>
    </row>
    <row r="432" spans="2:13" x14ac:dyDescent="0.25">
      <c r="B432" t="s">
        <v>12967</v>
      </c>
      <c r="C432" t="s">
        <v>154</v>
      </c>
      <c r="D432" t="s">
        <v>790</v>
      </c>
      <c r="E432" t="s">
        <v>13162</v>
      </c>
      <c r="F432" t="s">
        <v>13008</v>
      </c>
      <c r="G432" t="s">
        <v>15002</v>
      </c>
      <c r="H432" t="s">
        <v>13154</v>
      </c>
      <c r="I432" t="s">
        <v>15222</v>
      </c>
      <c r="J432" t="s">
        <v>13401</v>
      </c>
      <c r="K432" t="s">
        <v>14626</v>
      </c>
      <c r="L432" t="s">
        <v>15225</v>
      </c>
      <c r="M432" t="s">
        <v>15226</v>
      </c>
    </row>
    <row r="433" spans="2:19" x14ac:dyDescent="0.25">
      <c r="B433" t="s">
        <v>12967</v>
      </c>
      <c r="C433" t="s">
        <v>154</v>
      </c>
      <c r="D433" t="s">
        <v>790</v>
      </c>
      <c r="E433" t="s">
        <v>13162</v>
      </c>
      <c r="F433" t="s">
        <v>13016</v>
      </c>
      <c r="G433" t="s">
        <v>15227</v>
      </c>
      <c r="H433" t="s">
        <v>13105</v>
      </c>
      <c r="I433" t="s">
        <v>15228</v>
      </c>
      <c r="J433" t="s">
        <v>15130</v>
      </c>
      <c r="K433" t="s">
        <v>15229</v>
      </c>
      <c r="L433" t="s">
        <v>15230</v>
      </c>
      <c r="M433" t="s">
        <v>15231</v>
      </c>
    </row>
    <row r="434" spans="2:19" x14ac:dyDescent="0.25">
      <c r="B434" t="s">
        <v>12967</v>
      </c>
      <c r="C434" t="s">
        <v>154</v>
      </c>
      <c r="D434" t="s">
        <v>790</v>
      </c>
      <c r="E434" t="s">
        <v>13233</v>
      </c>
      <c r="F434" t="s">
        <v>12977</v>
      </c>
      <c r="G434" t="s">
        <v>15232</v>
      </c>
      <c r="H434" t="s">
        <v>15233</v>
      </c>
      <c r="I434" t="s">
        <v>15234</v>
      </c>
      <c r="J434" t="s">
        <v>15235</v>
      </c>
      <c r="K434" t="s">
        <v>15236</v>
      </c>
      <c r="L434" t="s">
        <v>15237</v>
      </c>
      <c r="M434" t="s">
        <v>15238</v>
      </c>
    </row>
    <row r="435" spans="2:19" x14ac:dyDescent="0.25">
      <c r="B435" t="s">
        <v>12967</v>
      </c>
      <c r="C435" t="s">
        <v>154</v>
      </c>
      <c r="D435" t="s">
        <v>790</v>
      </c>
      <c r="E435" t="s">
        <v>13233</v>
      </c>
      <c r="F435" t="s">
        <v>13113</v>
      </c>
      <c r="G435" t="s">
        <v>14182</v>
      </c>
      <c r="H435" t="s">
        <v>13592</v>
      </c>
      <c r="I435" t="s">
        <v>15239</v>
      </c>
      <c r="J435" t="s">
        <v>15240</v>
      </c>
      <c r="K435" t="s">
        <v>15241</v>
      </c>
      <c r="L435" t="s">
        <v>13093</v>
      </c>
      <c r="M435" t="s">
        <v>15242</v>
      </c>
    </row>
    <row r="436" spans="2:19" x14ac:dyDescent="0.25">
      <c r="B436" t="s">
        <v>12967</v>
      </c>
      <c r="C436" t="s">
        <v>154</v>
      </c>
      <c r="D436" t="s">
        <v>790</v>
      </c>
      <c r="E436" t="s">
        <v>13233</v>
      </c>
      <c r="F436" t="s">
        <v>13039</v>
      </c>
      <c r="G436" t="s">
        <v>13840</v>
      </c>
      <c r="H436" t="s">
        <v>13459</v>
      </c>
      <c r="I436" t="s">
        <v>15243</v>
      </c>
      <c r="J436" t="s">
        <v>15244</v>
      </c>
      <c r="K436" t="s">
        <v>13313</v>
      </c>
      <c r="L436" t="s">
        <v>15244</v>
      </c>
      <c r="M436" t="s">
        <v>13547</v>
      </c>
    </row>
    <row r="437" spans="2:19" x14ac:dyDescent="0.25">
      <c r="B437" t="s">
        <v>12967</v>
      </c>
      <c r="C437" t="s">
        <v>154</v>
      </c>
      <c r="D437" t="s">
        <v>790</v>
      </c>
      <c r="E437" t="s">
        <v>13233</v>
      </c>
      <c r="F437" t="s">
        <v>13120</v>
      </c>
      <c r="G437" t="s">
        <v>14182</v>
      </c>
      <c r="H437" t="s">
        <v>13519</v>
      </c>
      <c r="I437" t="s">
        <v>15245</v>
      </c>
      <c r="J437" t="s">
        <v>14838</v>
      </c>
      <c r="K437" t="s">
        <v>15246</v>
      </c>
      <c r="L437" t="s">
        <v>15247</v>
      </c>
      <c r="M437" t="s">
        <v>14787</v>
      </c>
    </row>
    <row r="438" spans="2:19" x14ac:dyDescent="0.25">
      <c r="B438" t="s">
        <v>12967</v>
      </c>
      <c r="C438" t="s">
        <v>154</v>
      </c>
      <c r="D438" t="s">
        <v>790</v>
      </c>
      <c r="E438" t="s">
        <v>13233</v>
      </c>
      <c r="F438" t="s">
        <v>12985</v>
      </c>
      <c r="G438" t="s">
        <v>14144</v>
      </c>
      <c r="H438" t="s">
        <v>15137</v>
      </c>
      <c r="I438" t="s">
        <v>15248</v>
      </c>
      <c r="J438" t="s">
        <v>14142</v>
      </c>
      <c r="K438" t="s">
        <v>13708</v>
      </c>
      <c r="L438" t="s">
        <v>15249</v>
      </c>
      <c r="M438" t="s">
        <v>15250</v>
      </c>
    </row>
    <row r="439" spans="2:19" x14ac:dyDescent="0.25">
      <c r="B439" t="s">
        <v>12967</v>
      </c>
      <c r="C439" t="s">
        <v>154</v>
      </c>
      <c r="D439" t="s">
        <v>790</v>
      </c>
      <c r="E439" t="s">
        <v>13233</v>
      </c>
      <c r="F439" t="s">
        <v>12993</v>
      </c>
      <c r="G439" t="s">
        <v>14157</v>
      </c>
      <c r="H439" t="s">
        <v>15247</v>
      </c>
      <c r="I439" t="s">
        <v>13544</v>
      </c>
      <c r="J439" t="s">
        <v>15251</v>
      </c>
      <c r="K439" t="s">
        <v>15252</v>
      </c>
      <c r="L439" t="s">
        <v>15253</v>
      </c>
      <c r="M439" t="s">
        <v>13193</v>
      </c>
    </row>
    <row r="440" spans="2:19" x14ac:dyDescent="0.25">
      <c r="B440" t="s">
        <v>12967</v>
      </c>
      <c r="C440" t="s">
        <v>154</v>
      </c>
      <c r="D440" t="s">
        <v>790</v>
      </c>
      <c r="E440" t="s">
        <v>13233</v>
      </c>
      <c r="F440" t="s">
        <v>13000</v>
      </c>
      <c r="G440" t="s">
        <v>15254</v>
      </c>
      <c r="H440" t="s">
        <v>15255</v>
      </c>
      <c r="I440" t="s">
        <v>14694</v>
      </c>
      <c r="J440" t="s">
        <v>13382</v>
      </c>
      <c r="K440" t="s">
        <v>15256</v>
      </c>
      <c r="L440" t="s">
        <v>15257</v>
      </c>
      <c r="M440" t="s">
        <v>15258</v>
      </c>
    </row>
    <row r="441" spans="2:19" x14ac:dyDescent="0.25">
      <c r="B441" t="s">
        <v>12967</v>
      </c>
      <c r="C441" t="s">
        <v>154</v>
      </c>
      <c r="D441" t="s">
        <v>790</v>
      </c>
      <c r="E441" t="s">
        <v>13233</v>
      </c>
      <c r="F441" t="s">
        <v>13281</v>
      </c>
      <c r="G441" t="s">
        <v>15259</v>
      </c>
      <c r="H441" t="s">
        <v>13626</v>
      </c>
      <c r="I441" t="s">
        <v>15260</v>
      </c>
      <c r="J441" t="s">
        <v>13653</v>
      </c>
      <c r="K441" t="s">
        <v>15261</v>
      </c>
      <c r="L441" t="s">
        <v>13624</v>
      </c>
      <c r="M441" t="s">
        <v>15262</v>
      </c>
    </row>
    <row r="442" spans="2:19" x14ac:dyDescent="0.25">
      <c r="B442" t="s">
        <v>12967</v>
      </c>
      <c r="C442" t="s">
        <v>154</v>
      </c>
      <c r="D442" t="s">
        <v>790</v>
      </c>
      <c r="E442" t="s">
        <v>13233</v>
      </c>
      <c r="F442" t="s">
        <v>13016</v>
      </c>
      <c r="G442" t="s">
        <v>15263</v>
      </c>
      <c r="H442" t="s">
        <v>13693</v>
      </c>
      <c r="I442" t="s">
        <v>13600</v>
      </c>
      <c r="J442" t="s">
        <v>15264</v>
      </c>
      <c r="K442" t="s">
        <v>15265</v>
      </c>
      <c r="L442" t="s">
        <v>15266</v>
      </c>
      <c r="M442" t="s">
        <v>14899</v>
      </c>
    </row>
    <row r="443" spans="2:19" x14ac:dyDescent="0.25">
      <c r="B443" t="s">
        <v>12967</v>
      </c>
      <c r="C443" t="s">
        <v>154</v>
      </c>
      <c r="D443" t="s">
        <v>833</v>
      </c>
      <c r="E443" t="s">
        <v>13296</v>
      </c>
      <c r="F443" t="s">
        <v>13297</v>
      </c>
      <c r="N443" t="s">
        <v>13480</v>
      </c>
      <c r="O443" t="s">
        <v>13746</v>
      </c>
      <c r="P443" t="s">
        <v>13701</v>
      </c>
      <c r="Q443" t="s">
        <v>2122</v>
      </c>
      <c r="R443" t="s">
        <v>13834</v>
      </c>
      <c r="S443" t="s">
        <v>15267</v>
      </c>
    </row>
    <row r="444" spans="2:19" x14ac:dyDescent="0.25">
      <c r="B444" t="s">
        <v>12967</v>
      </c>
      <c r="C444" t="s">
        <v>154</v>
      </c>
      <c r="D444" t="s">
        <v>833</v>
      </c>
      <c r="E444" t="s">
        <v>13296</v>
      </c>
      <c r="F444" t="s">
        <v>13098</v>
      </c>
      <c r="N444" t="s">
        <v>15268</v>
      </c>
      <c r="O444" t="s">
        <v>13299</v>
      </c>
      <c r="P444" t="s">
        <v>15269</v>
      </c>
      <c r="Q444" t="s">
        <v>15270</v>
      </c>
    </row>
    <row r="445" spans="2:19" x14ac:dyDescent="0.25">
      <c r="B445" t="s">
        <v>12967</v>
      </c>
      <c r="C445" t="s">
        <v>154</v>
      </c>
      <c r="D445" t="s">
        <v>833</v>
      </c>
      <c r="E445" t="s">
        <v>13296</v>
      </c>
      <c r="F445" t="s">
        <v>13308</v>
      </c>
      <c r="N445" t="s">
        <v>13692</v>
      </c>
      <c r="O445" t="s">
        <v>15271</v>
      </c>
      <c r="P445" t="s">
        <v>13784</v>
      </c>
      <c r="Q445" t="s">
        <v>13507</v>
      </c>
    </row>
    <row r="446" spans="2:19" x14ac:dyDescent="0.25">
      <c r="B446" t="s">
        <v>12967</v>
      </c>
      <c r="C446" t="s">
        <v>154</v>
      </c>
      <c r="D446" t="s">
        <v>833</v>
      </c>
      <c r="E446" t="s">
        <v>13296</v>
      </c>
      <c r="F446" t="s">
        <v>12977</v>
      </c>
      <c r="N446" t="s">
        <v>15272</v>
      </c>
      <c r="O446" t="s">
        <v>13309</v>
      </c>
      <c r="P446" t="s">
        <v>13315</v>
      </c>
      <c r="Q446" t="s">
        <v>15273</v>
      </c>
      <c r="R446" t="s">
        <v>15274</v>
      </c>
    </row>
    <row r="447" spans="2:19" x14ac:dyDescent="0.25">
      <c r="B447" t="s">
        <v>12967</v>
      </c>
      <c r="C447" t="s">
        <v>154</v>
      </c>
      <c r="D447" t="s">
        <v>833</v>
      </c>
      <c r="E447" t="s">
        <v>13296</v>
      </c>
      <c r="F447" t="s">
        <v>13039</v>
      </c>
      <c r="N447" t="s">
        <v>15275</v>
      </c>
      <c r="O447" t="s">
        <v>15276</v>
      </c>
      <c r="P447" t="s">
        <v>13820</v>
      </c>
      <c r="Q447" t="s">
        <v>13234</v>
      </c>
      <c r="R447" t="s">
        <v>13347</v>
      </c>
      <c r="S447" t="s">
        <v>13252</v>
      </c>
    </row>
    <row r="448" spans="2:19" x14ac:dyDescent="0.25">
      <c r="B448" t="s">
        <v>12967</v>
      </c>
      <c r="C448" t="s">
        <v>154</v>
      </c>
      <c r="D448" t="s">
        <v>833</v>
      </c>
      <c r="E448" t="s">
        <v>13296</v>
      </c>
      <c r="F448" t="s">
        <v>13120</v>
      </c>
      <c r="N448" t="s">
        <v>14109</v>
      </c>
      <c r="O448" t="s">
        <v>15277</v>
      </c>
      <c r="P448" t="s">
        <v>13616</v>
      </c>
      <c r="Q448" t="s">
        <v>15278</v>
      </c>
    </row>
    <row r="449" spans="2:21" x14ac:dyDescent="0.25">
      <c r="B449" t="s">
        <v>12967</v>
      </c>
      <c r="C449" t="s">
        <v>154</v>
      </c>
      <c r="D449" t="s">
        <v>833</v>
      </c>
      <c r="E449" t="s">
        <v>13296</v>
      </c>
      <c r="F449" t="s">
        <v>12985</v>
      </c>
      <c r="N449" t="s">
        <v>13531</v>
      </c>
      <c r="O449" t="s">
        <v>14206</v>
      </c>
      <c r="P449" t="s">
        <v>15279</v>
      </c>
      <c r="Q449" t="s">
        <v>15273</v>
      </c>
      <c r="R449" t="s">
        <v>13692</v>
      </c>
      <c r="S449" t="s">
        <v>15280</v>
      </c>
      <c r="T449" t="s">
        <v>13327</v>
      </c>
    </row>
    <row r="450" spans="2:21" x14ac:dyDescent="0.25">
      <c r="B450" t="s">
        <v>12967</v>
      </c>
      <c r="C450" t="s">
        <v>154</v>
      </c>
      <c r="D450" t="s">
        <v>833</v>
      </c>
      <c r="E450" t="s">
        <v>13296</v>
      </c>
      <c r="F450" t="s">
        <v>12993</v>
      </c>
      <c r="N450" t="s">
        <v>15281</v>
      </c>
      <c r="O450" t="s">
        <v>15282</v>
      </c>
      <c r="P450" t="s">
        <v>13332</v>
      </c>
      <c r="Q450" t="s">
        <v>13321</v>
      </c>
      <c r="R450" t="s">
        <v>14309</v>
      </c>
      <c r="S450" t="s">
        <v>13539</v>
      </c>
    </row>
    <row r="451" spans="2:21" x14ac:dyDescent="0.25">
      <c r="B451" t="s">
        <v>12967</v>
      </c>
      <c r="C451" t="s">
        <v>154</v>
      </c>
      <c r="D451" t="s">
        <v>833</v>
      </c>
      <c r="E451" t="s">
        <v>13296</v>
      </c>
      <c r="F451" t="s">
        <v>13000</v>
      </c>
      <c r="N451" t="s">
        <v>9844</v>
      </c>
      <c r="O451" t="s">
        <v>13340</v>
      </c>
      <c r="P451" t="s">
        <v>13350</v>
      </c>
    </row>
    <row r="452" spans="2:21" x14ac:dyDescent="0.25">
      <c r="B452" t="s">
        <v>12967</v>
      </c>
      <c r="C452" t="s">
        <v>154</v>
      </c>
      <c r="D452" t="s">
        <v>833</v>
      </c>
      <c r="E452" t="s">
        <v>13296</v>
      </c>
      <c r="F452" t="s">
        <v>13008</v>
      </c>
      <c r="N452" t="s">
        <v>15283</v>
      </c>
      <c r="O452" t="s">
        <v>15284</v>
      </c>
      <c r="P452" t="s">
        <v>13312</v>
      </c>
      <c r="Q452" t="s">
        <v>13345</v>
      </c>
      <c r="R452" t="s">
        <v>13247</v>
      </c>
      <c r="S452" t="s">
        <v>15285</v>
      </c>
    </row>
    <row r="453" spans="2:21" x14ac:dyDescent="0.25">
      <c r="B453" t="s">
        <v>12967</v>
      </c>
      <c r="C453" t="s">
        <v>154</v>
      </c>
      <c r="D453" t="s">
        <v>833</v>
      </c>
      <c r="E453" t="s">
        <v>13296</v>
      </c>
      <c r="F453" t="s">
        <v>13016</v>
      </c>
      <c r="N453" t="s">
        <v>14347</v>
      </c>
      <c r="O453" t="s">
        <v>15284</v>
      </c>
      <c r="P453" t="s">
        <v>13571</v>
      </c>
      <c r="Q453" t="s">
        <v>14129</v>
      </c>
      <c r="R453" t="s">
        <v>13573</v>
      </c>
    </row>
    <row r="454" spans="2:21" x14ac:dyDescent="0.25">
      <c r="B454" t="s">
        <v>12967</v>
      </c>
      <c r="C454" t="s">
        <v>154</v>
      </c>
      <c r="D454" t="s">
        <v>833</v>
      </c>
      <c r="E454" t="s">
        <v>13353</v>
      </c>
      <c r="F454" t="s">
        <v>13354</v>
      </c>
      <c r="N454" t="s">
        <v>15286</v>
      </c>
      <c r="O454" t="s">
        <v>13494</v>
      </c>
      <c r="P454" t="s">
        <v>13368</v>
      </c>
      <c r="Q454" t="s">
        <v>15287</v>
      </c>
      <c r="R454" t="s">
        <v>13359</v>
      </c>
      <c r="S454" t="s">
        <v>2163</v>
      </c>
      <c r="T454" t="s">
        <v>15288</v>
      </c>
      <c r="U454" t="s">
        <v>15289</v>
      </c>
    </row>
    <row r="455" spans="2:21" x14ac:dyDescent="0.25">
      <c r="B455" t="s">
        <v>12967</v>
      </c>
      <c r="C455" t="s">
        <v>154</v>
      </c>
      <c r="D455" t="s">
        <v>833</v>
      </c>
      <c r="E455" t="s">
        <v>13353</v>
      </c>
      <c r="F455" t="s">
        <v>13363</v>
      </c>
      <c r="N455" t="s">
        <v>15290</v>
      </c>
      <c r="O455" t="s">
        <v>15254</v>
      </c>
      <c r="P455" t="s">
        <v>14795</v>
      </c>
      <c r="Q455" t="s">
        <v>15291</v>
      </c>
      <c r="R455" t="s">
        <v>13104</v>
      </c>
      <c r="S455" t="s">
        <v>14973</v>
      </c>
      <c r="T455" t="s">
        <v>13115</v>
      </c>
      <c r="U455" t="s">
        <v>15292</v>
      </c>
    </row>
    <row r="456" spans="2:21" x14ac:dyDescent="0.25">
      <c r="B456" t="s">
        <v>12967</v>
      </c>
      <c r="C456" t="s">
        <v>154</v>
      </c>
      <c r="D456" t="s">
        <v>833</v>
      </c>
      <c r="E456" t="s">
        <v>13353</v>
      </c>
      <c r="F456" t="s">
        <v>13371</v>
      </c>
      <c r="N456" t="s">
        <v>15293</v>
      </c>
      <c r="O456" t="s">
        <v>13842</v>
      </c>
      <c r="P456" t="s">
        <v>14854</v>
      </c>
      <c r="Q456" t="s">
        <v>15294</v>
      </c>
      <c r="R456" t="s">
        <v>15295</v>
      </c>
      <c r="S456" t="s">
        <v>13260</v>
      </c>
      <c r="T456" t="s">
        <v>14182</v>
      </c>
      <c r="U456" t="s">
        <v>15296</v>
      </c>
    </row>
    <row r="457" spans="2:21" x14ac:dyDescent="0.25">
      <c r="B457" t="s">
        <v>12967</v>
      </c>
      <c r="C457" t="s">
        <v>154</v>
      </c>
      <c r="D457" t="s">
        <v>833</v>
      </c>
      <c r="E457" t="s">
        <v>13353</v>
      </c>
      <c r="F457" t="s">
        <v>13083</v>
      </c>
      <c r="N457" t="s">
        <v>15297</v>
      </c>
      <c r="O457" t="s">
        <v>15298</v>
      </c>
      <c r="P457" t="s">
        <v>15299</v>
      </c>
      <c r="Q457" t="s">
        <v>15300</v>
      </c>
      <c r="R457" t="s">
        <v>14165</v>
      </c>
      <c r="S457" t="s">
        <v>15301</v>
      </c>
      <c r="T457" t="s">
        <v>13821</v>
      </c>
      <c r="U457" t="s">
        <v>15302</v>
      </c>
    </row>
    <row r="458" spans="2:21" x14ac:dyDescent="0.25">
      <c r="B458" t="s">
        <v>12967</v>
      </c>
      <c r="C458" t="s">
        <v>154</v>
      </c>
      <c r="D458" t="s">
        <v>833</v>
      </c>
      <c r="E458" t="s">
        <v>13353</v>
      </c>
      <c r="F458" t="s">
        <v>12969</v>
      </c>
      <c r="N458" t="s">
        <v>15303</v>
      </c>
      <c r="O458" t="s">
        <v>13710</v>
      </c>
      <c r="P458" t="s">
        <v>15304</v>
      </c>
      <c r="Q458" t="s">
        <v>13559</v>
      </c>
      <c r="R458" t="s">
        <v>15305</v>
      </c>
      <c r="S458" t="s">
        <v>15237</v>
      </c>
      <c r="T458" t="s">
        <v>13157</v>
      </c>
      <c r="U458" t="s">
        <v>15239</v>
      </c>
    </row>
    <row r="459" spans="2:21" x14ac:dyDescent="0.25">
      <c r="B459" t="s">
        <v>12967</v>
      </c>
      <c r="C459" t="s">
        <v>154</v>
      </c>
      <c r="D459" t="s">
        <v>833</v>
      </c>
      <c r="E459" t="s">
        <v>13353</v>
      </c>
      <c r="F459" t="s">
        <v>13297</v>
      </c>
      <c r="N459" t="s">
        <v>15279</v>
      </c>
      <c r="O459" t="s">
        <v>13730</v>
      </c>
      <c r="P459" t="s">
        <v>13473</v>
      </c>
      <c r="Q459" t="s">
        <v>13546</v>
      </c>
      <c r="R459" t="s">
        <v>15306</v>
      </c>
      <c r="S459" t="s">
        <v>14974</v>
      </c>
      <c r="T459" t="s">
        <v>15307</v>
      </c>
      <c r="U459" t="s">
        <v>15308</v>
      </c>
    </row>
    <row r="460" spans="2:21" x14ac:dyDescent="0.25">
      <c r="B460" t="s">
        <v>12967</v>
      </c>
      <c r="C460" t="s">
        <v>154</v>
      </c>
      <c r="D460" t="s">
        <v>833</v>
      </c>
      <c r="E460" t="s">
        <v>13353</v>
      </c>
      <c r="F460" t="s">
        <v>13098</v>
      </c>
      <c r="N460" t="s">
        <v>15309</v>
      </c>
      <c r="O460" t="s">
        <v>13687</v>
      </c>
      <c r="P460" t="s">
        <v>14851</v>
      </c>
      <c r="Q460" t="s">
        <v>15310</v>
      </c>
      <c r="R460" t="s">
        <v>15311</v>
      </c>
      <c r="S460" t="s">
        <v>15312</v>
      </c>
      <c r="T460" t="s">
        <v>15313</v>
      </c>
      <c r="U460" t="s">
        <v>15314</v>
      </c>
    </row>
    <row r="461" spans="2:21" x14ac:dyDescent="0.25">
      <c r="B461" t="s">
        <v>12967</v>
      </c>
      <c r="C461" t="s">
        <v>154</v>
      </c>
      <c r="D461" t="s">
        <v>833</v>
      </c>
      <c r="E461" t="s">
        <v>13353</v>
      </c>
      <c r="F461" t="s">
        <v>13308</v>
      </c>
      <c r="N461" t="s">
        <v>15281</v>
      </c>
      <c r="O461" t="s">
        <v>14243</v>
      </c>
      <c r="P461" t="s">
        <v>15305</v>
      </c>
      <c r="Q461" t="s">
        <v>13694</v>
      </c>
      <c r="R461" t="s">
        <v>14313</v>
      </c>
      <c r="S461" t="s">
        <v>13249</v>
      </c>
      <c r="T461" t="s">
        <v>13546</v>
      </c>
      <c r="U461" t="s">
        <v>15232</v>
      </c>
    </row>
    <row r="462" spans="2:21" x14ac:dyDescent="0.25">
      <c r="B462" t="s">
        <v>12967</v>
      </c>
      <c r="C462" t="s">
        <v>154</v>
      </c>
      <c r="D462" t="s">
        <v>833</v>
      </c>
      <c r="E462" t="s">
        <v>13353</v>
      </c>
      <c r="F462" t="s">
        <v>12977</v>
      </c>
      <c r="N462" t="s">
        <v>13383</v>
      </c>
      <c r="O462" t="s">
        <v>15315</v>
      </c>
      <c r="P462" t="s">
        <v>15316</v>
      </c>
      <c r="Q462" t="s">
        <v>15317</v>
      </c>
      <c r="R462" t="s">
        <v>13391</v>
      </c>
      <c r="S462" t="s">
        <v>15318</v>
      </c>
      <c r="T462" t="s">
        <v>15319</v>
      </c>
      <c r="U462" t="s">
        <v>14187</v>
      </c>
    </row>
    <row r="463" spans="2:21" x14ac:dyDescent="0.25">
      <c r="B463" t="s">
        <v>12967</v>
      </c>
      <c r="C463" t="s">
        <v>154</v>
      </c>
      <c r="D463" t="s">
        <v>833</v>
      </c>
      <c r="E463" t="s">
        <v>13353</v>
      </c>
      <c r="F463" t="s">
        <v>13039</v>
      </c>
      <c r="N463" t="s">
        <v>14300</v>
      </c>
      <c r="O463" t="s">
        <v>13656</v>
      </c>
      <c r="P463" t="s">
        <v>14310</v>
      </c>
      <c r="Q463" t="s">
        <v>13507</v>
      </c>
      <c r="R463" t="s">
        <v>13821</v>
      </c>
      <c r="S463" t="s">
        <v>15320</v>
      </c>
      <c r="T463" t="s">
        <v>15321</v>
      </c>
      <c r="U463" t="s">
        <v>15322</v>
      </c>
    </row>
    <row r="464" spans="2:21" x14ac:dyDescent="0.25">
      <c r="B464" t="s">
        <v>12967</v>
      </c>
      <c r="C464" t="s">
        <v>154</v>
      </c>
      <c r="D464" t="s">
        <v>833</v>
      </c>
      <c r="E464" t="s">
        <v>13353</v>
      </c>
      <c r="F464" t="s">
        <v>13425</v>
      </c>
      <c r="N464" t="s">
        <v>14232</v>
      </c>
      <c r="O464" t="s">
        <v>15323</v>
      </c>
      <c r="P464" t="s">
        <v>15324</v>
      </c>
      <c r="Q464" t="s">
        <v>15325</v>
      </c>
      <c r="R464" t="s">
        <v>13582</v>
      </c>
      <c r="S464" t="s">
        <v>15326</v>
      </c>
      <c r="T464" t="s">
        <v>15327</v>
      </c>
      <c r="U464" t="s">
        <v>15328</v>
      </c>
    </row>
    <row r="465" spans="2:21" x14ac:dyDescent="0.25">
      <c r="B465" t="s">
        <v>12967</v>
      </c>
      <c r="C465" t="s">
        <v>154</v>
      </c>
      <c r="D465" t="s">
        <v>833</v>
      </c>
      <c r="E465" t="s">
        <v>13353</v>
      </c>
      <c r="F465" t="s">
        <v>13120</v>
      </c>
      <c r="N465" t="s">
        <v>14311</v>
      </c>
      <c r="O465" t="s">
        <v>13400</v>
      </c>
      <c r="P465" t="s">
        <v>15329</v>
      </c>
      <c r="Q465" t="s">
        <v>15330</v>
      </c>
      <c r="R465" t="s">
        <v>15015</v>
      </c>
      <c r="S465" t="s">
        <v>13464</v>
      </c>
      <c r="T465" t="s">
        <v>15331</v>
      </c>
      <c r="U465" t="s">
        <v>15332</v>
      </c>
    </row>
    <row r="466" spans="2:21" x14ac:dyDescent="0.25">
      <c r="B466" t="s">
        <v>12967</v>
      </c>
      <c r="C466" t="s">
        <v>154</v>
      </c>
      <c r="D466" t="s">
        <v>833</v>
      </c>
      <c r="E466" t="s">
        <v>13353</v>
      </c>
      <c r="F466" t="s">
        <v>12985</v>
      </c>
      <c r="N466" t="s">
        <v>15333</v>
      </c>
      <c r="O466" t="s">
        <v>15334</v>
      </c>
      <c r="P466" t="s">
        <v>13405</v>
      </c>
      <c r="Q466" t="s">
        <v>15335</v>
      </c>
      <c r="R466" t="s">
        <v>15336</v>
      </c>
      <c r="S466" t="s">
        <v>15295</v>
      </c>
      <c r="T466" t="s">
        <v>15337</v>
      </c>
      <c r="U466" t="s">
        <v>13121</v>
      </c>
    </row>
    <row r="467" spans="2:21" x14ac:dyDescent="0.25">
      <c r="B467" t="s">
        <v>12967</v>
      </c>
      <c r="C467" t="s">
        <v>154</v>
      </c>
      <c r="D467" t="s">
        <v>833</v>
      </c>
      <c r="E467" t="s">
        <v>13353</v>
      </c>
      <c r="F467" t="s">
        <v>13000</v>
      </c>
      <c r="N467" t="s">
        <v>13446</v>
      </c>
      <c r="O467" t="s">
        <v>13769</v>
      </c>
      <c r="P467" t="s">
        <v>14884</v>
      </c>
      <c r="Q467" t="s">
        <v>13361</v>
      </c>
      <c r="R467" t="s">
        <v>15338</v>
      </c>
      <c r="S467" t="s">
        <v>15339</v>
      </c>
      <c r="T467" t="s">
        <v>14898</v>
      </c>
      <c r="U467" t="s">
        <v>15340</v>
      </c>
    </row>
    <row r="468" spans="2:21" x14ac:dyDescent="0.25">
      <c r="B468" t="s">
        <v>12967</v>
      </c>
      <c r="C468" t="s">
        <v>154</v>
      </c>
      <c r="D468" t="s">
        <v>833</v>
      </c>
      <c r="E468" t="s">
        <v>13353</v>
      </c>
      <c r="F468" t="s">
        <v>13008</v>
      </c>
      <c r="N468" t="s">
        <v>15253</v>
      </c>
      <c r="O468" t="s">
        <v>15275</v>
      </c>
      <c r="P468" t="s">
        <v>15341</v>
      </c>
      <c r="Q468" t="s">
        <v>13443</v>
      </c>
      <c r="R468" t="s">
        <v>15342</v>
      </c>
      <c r="S468" t="s">
        <v>15183</v>
      </c>
      <c r="T468" t="s">
        <v>15343</v>
      </c>
      <c r="U468" t="s">
        <v>15304</v>
      </c>
    </row>
    <row r="469" spans="2:21" x14ac:dyDescent="0.25">
      <c r="B469" t="s">
        <v>12967</v>
      </c>
      <c r="C469" t="s">
        <v>154</v>
      </c>
      <c r="D469" t="s">
        <v>833</v>
      </c>
      <c r="E469" t="s">
        <v>13353</v>
      </c>
      <c r="F469" t="s">
        <v>13458</v>
      </c>
      <c r="N469" t="s">
        <v>15344</v>
      </c>
      <c r="O469" t="s">
        <v>15273</v>
      </c>
      <c r="P469" t="s">
        <v>15345</v>
      </c>
      <c r="Q469" t="s">
        <v>15346</v>
      </c>
      <c r="R469" t="s">
        <v>15308</v>
      </c>
      <c r="S469" t="s">
        <v>15347</v>
      </c>
      <c r="T469" t="s">
        <v>15348</v>
      </c>
      <c r="U469" t="s">
        <v>15349</v>
      </c>
    </row>
    <row r="470" spans="2:21" x14ac:dyDescent="0.25">
      <c r="B470" t="s">
        <v>12967</v>
      </c>
      <c r="C470" t="s">
        <v>154</v>
      </c>
      <c r="D470" t="s">
        <v>833</v>
      </c>
      <c r="E470" t="s">
        <v>13353</v>
      </c>
      <c r="F470" t="s">
        <v>13281</v>
      </c>
      <c r="N470" t="s">
        <v>15302</v>
      </c>
      <c r="O470" t="s">
        <v>13550</v>
      </c>
      <c r="P470" t="s">
        <v>15350</v>
      </c>
      <c r="Q470" t="s">
        <v>13099</v>
      </c>
      <c r="R470" t="s">
        <v>13417</v>
      </c>
      <c r="S470" t="s">
        <v>15310</v>
      </c>
      <c r="T470" t="s">
        <v>14930</v>
      </c>
      <c r="U470" t="s">
        <v>15351</v>
      </c>
    </row>
    <row r="471" spans="2:21" x14ac:dyDescent="0.25">
      <c r="B471" t="s">
        <v>12967</v>
      </c>
      <c r="C471" t="s">
        <v>154</v>
      </c>
      <c r="D471" t="s">
        <v>833</v>
      </c>
      <c r="E471" t="s">
        <v>13353</v>
      </c>
      <c r="F471" t="s">
        <v>13016</v>
      </c>
      <c r="N471" t="s">
        <v>15352</v>
      </c>
      <c r="O471" t="s">
        <v>15353</v>
      </c>
      <c r="P471" t="s">
        <v>15235</v>
      </c>
      <c r="Q471" t="s">
        <v>14929</v>
      </c>
      <c r="R471" t="s">
        <v>14850</v>
      </c>
      <c r="S471" t="s">
        <v>15354</v>
      </c>
      <c r="T471" t="s">
        <v>15355</v>
      </c>
      <c r="U471" t="s">
        <v>13103</v>
      </c>
    </row>
    <row r="472" spans="2:21" x14ac:dyDescent="0.25">
      <c r="B472" t="s">
        <v>12967</v>
      </c>
      <c r="C472" t="s">
        <v>154</v>
      </c>
      <c r="D472" t="s">
        <v>833</v>
      </c>
      <c r="E472" t="s">
        <v>13477</v>
      </c>
      <c r="F472" t="s">
        <v>13363</v>
      </c>
      <c r="N472" t="s">
        <v>15356</v>
      </c>
      <c r="O472" t="s">
        <v>9864</v>
      </c>
      <c r="P472" t="s">
        <v>15357</v>
      </c>
      <c r="Q472" t="s">
        <v>13644</v>
      </c>
      <c r="R472" t="s">
        <v>15358</v>
      </c>
      <c r="S472" t="s">
        <v>15359</v>
      </c>
      <c r="T472" t="s">
        <v>15360</v>
      </c>
      <c r="U472" t="s">
        <v>15361</v>
      </c>
    </row>
    <row r="473" spans="2:21" x14ac:dyDescent="0.25">
      <c r="B473" t="s">
        <v>12967</v>
      </c>
      <c r="C473" t="s">
        <v>154</v>
      </c>
      <c r="D473" t="s">
        <v>833</v>
      </c>
      <c r="E473" t="s">
        <v>13477</v>
      </c>
      <c r="F473" t="s">
        <v>13371</v>
      </c>
      <c r="N473" t="s">
        <v>15362</v>
      </c>
      <c r="O473" t="s">
        <v>15363</v>
      </c>
      <c r="P473" t="s">
        <v>15364</v>
      </c>
      <c r="Q473" t="s">
        <v>15365</v>
      </c>
      <c r="R473" t="s">
        <v>15366</v>
      </c>
      <c r="S473" t="s">
        <v>15367</v>
      </c>
      <c r="T473" t="s">
        <v>15368</v>
      </c>
      <c r="U473" t="s">
        <v>13550</v>
      </c>
    </row>
    <row r="474" spans="2:21" x14ac:dyDescent="0.25">
      <c r="B474" t="s">
        <v>12967</v>
      </c>
      <c r="C474" t="s">
        <v>154</v>
      </c>
      <c r="D474" t="s">
        <v>833</v>
      </c>
      <c r="E474" t="s">
        <v>13477</v>
      </c>
      <c r="F474" t="s">
        <v>13083</v>
      </c>
      <c r="N474" t="s">
        <v>15369</v>
      </c>
      <c r="O474" t="s">
        <v>15370</v>
      </c>
      <c r="P474" t="s">
        <v>14686</v>
      </c>
      <c r="Q474" t="s">
        <v>14934</v>
      </c>
      <c r="R474" t="s">
        <v>14332</v>
      </c>
      <c r="S474" t="s">
        <v>15352</v>
      </c>
      <c r="T474" t="s">
        <v>15371</v>
      </c>
      <c r="U474" t="s">
        <v>13325</v>
      </c>
    </row>
    <row r="475" spans="2:21" x14ac:dyDescent="0.25">
      <c r="B475" t="s">
        <v>12967</v>
      </c>
      <c r="C475" t="s">
        <v>154</v>
      </c>
      <c r="D475" t="s">
        <v>833</v>
      </c>
      <c r="E475" t="s">
        <v>13477</v>
      </c>
      <c r="F475" t="s">
        <v>12969</v>
      </c>
      <c r="N475" t="s">
        <v>15372</v>
      </c>
      <c r="O475" t="s">
        <v>15373</v>
      </c>
      <c r="P475" t="s">
        <v>15374</v>
      </c>
      <c r="Q475" t="s">
        <v>15309</v>
      </c>
      <c r="R475" t="s">
        <v>15375</v>
      </c>
      <c r="S475" t="s">
        <v>15376</v>
      </c>
      <c r="T475" t="s">
        <v>15377</v>
      </c>
      <c r="U475" t="s">
        <v>15378</v>
      </c>
    </row>
    <row r="476" spans="2:21" x14ac:dyDescent="0.25">
      <c r="B476" t="s">
        <v>12967</v>
      </c>
      <c r="C476" t="s">
        <v>154</v>
      </c>
      <c r="D476" t="s">
        <v>833</v>
      </c>
      <c r="E476" t="s">
        <v>13477</v>
      </c>
      <c r="F476" t="s">
        <v>13297</v>
      </c>
      <c r="N476" t="s">
        <v>14160</v>
      </c>
      <c r="O476" t="s">
        <v>13876</v>
      </c>
      <c r="P476" t="s">
        <v>15379</v>
      </c>
      <c r="Q476" t="s">
        <v>15380</v>
      </c>
      <c r="R476" t="s">
        <v>14979</v>
      </c>
      <c r="S476" t="s">
        <v>13223</v>
      </c>
      <c r="T476" t="s">
        <v>15381</v>
      </c>
      <c r="U476" t="s">
        <v>13238</v>
      </c>
    </row>
    <row r="477" spans="2:21" x14ac:dyDescent="0.25">
      <c r="B477" t="s">
        <v>12967</v>
      </c>
      <c r="C477" t="s">
        <v>154</v>
      </c>
      <c r="D477" t="s">
        <v>833</v>
      </c>
      <c r="E477" t="s">
        <v>13477</v>
      </c>
      <c r="F477" t="s">
        <v>13098</v>
      </c>
      <c r="N477" t="s">
        <v>13259</v>
      </c>
      <c r="O477" t="s">
        <v>13317</v>
      </c>
      <c r="P477" t="s">
        <v>15382</v>
      </c>
      <c r="Q477" t="s">
        <v>15383</v>
      </c>
      <c r="R477" t="s">
        <v>15331</v>
      </c>
      <c r="S477" t="s">
        <v>13114</v>
      </c>
      <c r="T477" t="s">
        <v>13223</v>
      </c>
      <c r="U477" t="s">
        <v>15384</v>
      </c>
    </row>
    <row r="478" spans="2:21" x14ac:dyDescent="0.25">
      <c r="B478" t="s">
        <v>12967</v>
      </c>
      <c r="C478" t="s">
        <v>154</v>
      </c>
      <c r="D478" t="s">
        <v>833</v>
      </c>
      <c r="E478" t="s">
        <v>13477</v>
      </c>
      <c r="F478" t="s">
        <v>13308</v>
      </c>
      <c r="N478" t="s">
        <v>13676</v>
      </c>
      <c r="O478" t="s">
        <v>15385</v>
      </c>
      <c r="P478" t="s">
        <v>13352</v>
      </c>
      <c r="Q478" t="s">
        <v>13583</v>
      </c>
      <c r="R478" t="s">
        <v>15386</v>
      </c>
      <c r="S478" t="s">
        <v>13387</v>
      </c>
      <c r="T478" t="s">
        <v>13434</v>
      </c>
      <c r="U478" t="s">
        <v>15387</v>
      </c>
    </row>
    <row r="479" spans="2:21" x14ac:dyDescent="0.25">
      <c r="B479" t="s">
        <v>12967</v>
      </c>
      <c r="C479" t="s">
        <v>154</v>
      </c>
      <c r="D479" t="s">
        <v>833</v>
      </c>
      <c r="E479" t="s">
        <v>13477</v>
      </c>
      <c r="F479" t="s">
        <v>12977</v>
      </c>
      <c r="N479" t="s">
        <v>13668</v>
      </c>
      <c r="O479" t="s">
        <v>15388</v>
      </c>
      <c r="P479" t="s">
        <v>13693</v>
      </c>
      <c r="Q479" t="s">
        <v>13579</v>
      </c>
      <c r="R479" t="s">
        <v>13847</v>
      </c>
      <c r="S479" t="s">
        <v>15375</v>
      </c>
      <c r="T479" t="s">
        <v>13524</v>
      </c>
      <c r="U479" t="s">
        <v>15389</v>
      </c>
    </row>
    <row r="480" spans="2:21" x14ac:dyDescent="0.25">
      <c r="B480" t="s">
        <v>12967</v>
      </c>
      <c r="C480" t="s">
        <v>154</v>
      </c>
      <c r="D480" t="s">
        <v>833</v>
      </c>
      <c r="E480" t="s">
        <v>13477</v>
      </c>
      <c r="F480" t="s">
        <v>13113</v>
      </c>
      <c r="N480" t="s">
        <v>13840</v>
      </c>
      <c r="O480" t="s">
        <v>14170</v>
      </c>
      <c r="P480" t="s">
        <v>13427</v>
      </c>
      <c r="Q480" t="s">
        <v>15390</v>
      </c>
      <c r="R480" t="s">
        <v>14814</v>
      </c>
      <c r="S480" t="s">
        <v>15391</v>
      </c>
      <c r="T480" t="s">
        <v>15392</v>
      </c>
      <c r="U480" t="s">
        <v>13099</v>
      </c>
    </row>
    <row r="481" spans="2:21" x14ac:dyDescent="0.25">
      <c r="B481" t="s">
        <v>12967</v>
      </c>
      <c r="C481" t="s">
        <v>154</v>
      </c>
      <c r="D481" t="s">
        <v>833</v>
      </c>
      <c r="E481" t="s">
        <v>13477</v>
      </c>
      <c r="F481" t="s">
        <v>13039</v>
      </c>
      <c r="N481" t="s">
        <v>13272</v>
      </c>
      <c r="O481" t="s">
        <v>13747</v>
      </c>
      <c r="P481" t="s">
        <v>14155</v>
      </c>
      <c r="Q481" t="s">
        <v>13275</v>
      </c>
      <c r="R481" t="s">
        <v>13715</v>
      </c>
      <c r="S481" t="s">
        <v>13687</v>
      </c>
      <c r="T481" t="s">
        <v>14183</v>
      </c>
      <c r="U481" t="s">
        <v>15393</v>
      </c>
    </row>
    <row r="482" spans="2:21" x14ac:dyDescent="0.25">
      <c r="B482" t="s">
        <v>12967</v>
      </c>
      <c r="C482" t="s">
        <v>154</v>
      </c>
      <c r="D482" t="s">
        <v>833</v>
      </c>
      <c r="E482" t="s">
        <v>13477</v>
      </c>
      <c r="F482" t="s">
        <v>13425</v>
      </c>
      <c r="N482" t="s">
        <v>14121</v>
      </c>
      <c r="O482" t="s">
        <v>15394</v>
      </c>
      <c r="P482" t="s">
        <v>13616</v>
      </c>
      <c r="Q482" t="s">
        <v>13437</v>
      </c>
      <c r="R482" t="s">
        <v>15395</v>
      </c>
      <c r="S482" t="s">
        <v>14129</v>
      </c>
      <c r="T482" t="s">
        <v>13834</v>
      </c>
      <c r="U482" t="s">
        <v>13341</v>
      </c>
    </row>
    <row r="483" spans="2:21" x14ac:dyDescent="0.25">
      <c r="B483" t="s">
        <v>12967</v>
      </c>
      <c r="C483" t="s">
        <v>154</v>
      </c>
      <c r="D483" t="s">
        <v>833</v>
      </c>
      <c r="E483" t="s">
        <v>13477</v>
      </c>
      <c r="F483" t="s">
        <v>13120</v>
      </c>
      <c r="N483" t="s">
        <v>13847</v>
      </c>
      <c r="O483" t="s">
        <v>15396</v>
      </c>
      <c r="P483" t="s">
        <v>15397</v>
      </c>
      <c r="Q483" t="s">
        <v>15398</v>
      </c>
      <c r="R483" t="s">
        <v>13347</v>
      </c>
      <c r="S483" t="s">
        <v>13307</v>
      </c>
      <c r="T483" t="s">
        <v>13532</v>
      </c>
      <c r="U483" t="s">
        <v>15255</v>
      </c>
    </row>
    <row r="484" spans="2:21" x14ac:dyDescent="0.25">
      <c r="B484" t="s">
        <v>12967</v>
      </c>
      <c r="C484" t="s">
        <v>154</v>
      </c>
      <c r="D484" t="s">
        <v>833</v>
      </c>
      <c r="E484" t="s">
        <v>13477</v>
      </c>
      <c r="F484" t="s">
        <v>12985</v>
      </c>
      <c r="N484" t="s">
        <v>14809</v>
      </c>
      <c r="O484" t="s">
        <v>15399</v>
      </c>
      <c r="P484" t="s">
        <v>15400</v>
      </c>
      <c r="Q484" t="s">
        <v>15285</v>
      </c>
      <c r="R484" t="s">
        <v>13763</v>
      </c>
      <c r="S484" t="s">
        <v>15401</v>
      </c>
      <c r="T484" t="s">
        <v>13383</v>
      </c>
      <c r="U484" t="s">
        <v>13234</v>
      </c>
    </row>
    <row r="485" spans="2:21" x14ac:dyDescent="0.25">
      <c r="B485" t="s">
        <v>12967</v>
      </c>
      <c r="C485" t="s">
        <v>154</v>
      </c>
      <c r="D485" t="s">
        <v>833</v>
      </c>
      <c r="E485" t="s">
        <v>13477</v>
      </c>
      <c r="F485" t="s">
        <v>13008</v>
      </c>
      <c r="N485" t="s">
        <v>15402</v>
      </c>
      <c r="O485" t="s">
        <v>14258</v>
      </c>
      <c r="P485" t="s">
        <v>15403</v>
      </c>
      <c r="Q485" t="s">
        <v>13883</v>
      </c>
      <c r="R485" t="s">
        <v>14146</v>
      </c>
      <c r="S485" t="s">
        <v>15404</v>
      </c>
      <c r="T485" t="s">
        <v>15405</v>
      </c>
      <c r="U485" t="s">
        <v>15406</v>
      </c>
    </row>
    <row r="486" spans="2:21" x14ac:dyDescent="0.25">
      <c r="B486" t="s">
        <v>12967</v>
      </c>
      <c r="C486" t="s">
        <v>154</v>
      </c>
      <c r="D486" t="s">
        <v>833</v>
      </c>
      <c r="E486" t="s">
        <v>13477</v>
      </c>
      <c r="F486" t="s">
        <v>13281</v>
      </c>
      <c r="N486" t="s">
        <v>13721</v>
      </c>
      <c r="O486" t="s">
        <v>14134</v>
      </c>
      <c r="P486" t="s">
        <v>13208</v>
      </c>
      <c r="Q486" t="s">
        <v>13640</v>
      </c>
      <c r="R486" t="s">
        <v>14226</v>
      </c>
      <c r="S486" t="s">
        <v>15407</v>
      </c>
      <c r="T486" t="s">
        <v>15408</v>
      </c>
      <c r="U486" t="s">
        <v>15409</v>
      </c>
    </row>
    <row r="487" spans="2:21" x14ac:dyDescent="0.25">
      <c r="B487" t="s">
        <v>12967</v>
      </c>
      <c r="C487" t="s">
        <v>154</v>
      </c>
      <c r="D487" t="s">
        <v>833</v>
      </c>
      <c r="E487" t="s">
        <v>13477</v>
      </c>
      <c r="F487" t="s">
        <v>13016</v>
      </c>
      <c r="N487" t="s">
        <v>14129</v>
      </c>
      <c r="O487" t="s">
        <v>13396</v>
      </c>
      <c r="P487" t="s">
        <v>13191</v>
      </c>
      <c r="Q487" t="s">
        <v>13594</v>
      </c>
      <c r="R487" t="s">
        <v>15410</v>
      </c>
      <c r="S487" t="s">
        <v>15411</v>
      </c>
      <c r="T487" t="s">
        <v>15408</v>
      </c>
      <c r="U487" t="s">
        <v>13482</v>
      </c>
    </row>
    <row r="488" spans="2:21" x14ac:dyDescent="0.25">
      <c r="B488" t="s">
        <v>12967</v>
      </c>
      <c r="C488" t="s">
        <v>154</v>
      </c>
      <c r="D488" t="s">
        <v>833</v>
      </c>
      <c r="E488" t="s">
        <v>13589</v>
      </c>
      <c r="F488" t="s">
        <v>13354</v>
      </c>
      <c r="N488" t="s">
        <v>15412</v>
      </c>
      <c r="O488" t="s">
        <v>13494</v>
      </c>
      <c r="P488" t="s">
        <v>15413</v>
      </c>
      <c r="Q488" t="s">
        <v>15255</v>
      </c>
      <c r="R488" t="s">
        <v>15414</v>
      </c>
      <c r="S488" t="s">
        <v>13443</v>
      </c>
      <c r="T488" t="s">
        <v>13575</v>
      </c>
      <c r="U488" t="s">
        <v>13206</v>
      </c>
    </row>
    <row r="489" spans="2:21" x14ac:dyDescent="0.25">
      <c r="B489" t="s">
        <v>12967</v>
      </c>
      <c r="C489" t="s">
        <v>154</v>
      </c>
      <c r="D489" t="s">
        <v>833</v>
      </c>
      <c r="E489" t="s">
        <v>13589</v>
      </c>
      <c r="F489" t="s">
        <v>13363</v>
      </c>
      <c r="N489" t="s">
        <v>15415</v>
      </c>
      <c r="O489" t="s">
        <v>13602</v>
      </c>
      <c r="P489" t="s">
        <v>15416</v>
      </c>
      <c r="Q489" t="s">
        <v>13632</v>
      </c>
      <c r="R489" t="s">
        <v>13580</v>
      </c>
      <c r="S489" t="s">
        <v>15417</v>
      </c>
      <c r="T489" t="s">
        <v>13454</v>
      </c>
      <c r="U489" t="s">
        <v>13524</v>
      </c>
    </row>
    <row r="490" spans="2:21" x14ac:dyDescent="0.25">
      <c r="B490" t="s">
        <v>12967</v>
      </c>
      <c r="C490" t="s">
        <v>154</v>
      </c>
      <c r="D490" t="s">
        <v>833</v>
      </c>
      <c r="E490" t="s">
        <v>13589</v>
      </c>
      <c r="F490" t="s">
        <v>13371</v>
      </c>
      <c r="N490" t="s">
        <v>14158</v>
      </c>
      <c r="O490" t="s">
        <v>15418</v>
      </c>
      <c r="P490" t="s">
        <v>15419</v>
      </c>
      <c r="Q490" t="s">
        <v>15420</v>
      </c>
      <c r="R490" t="s">
        <v>13304</v>
      </c>
      <c r="S490" t="s">
        <v>14247</v>
      </c>
      <c r="T490" t="s">
        <v>14107</v>
      </c>
      <c r="U490" t="s">
        <v>13758</v>
      </c>
    </row>
    <row r="491" spans="2:21" x14ac:dyDescent="0.25">
      <c r="B491" t="s">
        <v>12967</v>
      </c>
      <c r="C491" t="s">
        <v>154</v>
      </c>
      <c r="D491" t="s">
        <v>833</v>
      </c>
      <c r="E491" t="s">
        <v>13589</v>
      </c>
      <c r="F491" t="s">
        <v>13083</v>
      </c>
      <c r="N491" t="s">
        <v>15421</v>
      </c>
      <c r="O491" t="s">
        <v>13743</v>
      </c>
      <c r="P491" t="s">
        <v>15422</v>
      </c>
      <c r="Q491" t="s">
        <v>15279</v>
      </c>
      <c r="R491" t="s">
        <v>14227</v>
      </c>
      <c r="S491" t="s">
        <v>13673</v>
      </c>
      <c r="T491" t="s">
        <v>13480</v>
      </c>
      <c r="U491" t="s">
        <v>13566</v>
      </c>
    </row>
    <row r="492" spans="2:21" x14ac:dyDescent="0.25">
      <c r="B492" t="s">
        <v>12967</v>
      </c>
      <c r="C492" t="s">
        <v>154</v>
      </c>
      <c r="D492" t="s">
        <v>833</v>
      </c>
      <c r="E492" t="s">
        <v>13589</v>
      </c>
      <c r="F492" t="s">
        <v>12969</v>
      </c>
      <c r="N492" t="s">
        <v>15423</v>
      </c>
      <c r="O492" t="s">
        <v>13759</v>
      </c>
      <c r="P492" t="s">
        <v>15424</v>
      </c>
      <c r="Q492" t="s">
        <v>13667</v>
      </c>
      <c r="R492" t="s">
        <v>15425</v>
      </c>
      <c r="S492" t="s">
        <v>14926</v>
      </c>
      <c r="T492" t="s">
        <v>15319</v>
      </c>
      <c r="U492" t="s">
        <v>13452</v>
      </c>
    </row>
    <row r="493" spans="2:21" x14ac:dyDescent="0.25">
      <c r="B493" t="s">
        <v>12967</v>
      </c>
      <c r="C493" t="s">
        <v>154</v>
      </c>
      <c r="D493" t="s">
        <v>833</v>
      </c>
      <c r="E493" t="s">
        <v>13589</v>
      </c>
      <c r="F493" t="s">
        <v>13297</v>
      </c>
      <c r="N493" t="s">
        <v>15278</v>
      </c>
      <c r="O493" t="s">
        <v>13798</v>
      </c>
      <c r="P493" t="s">
        <v>15426</v>
      </c>
      <c r="Q493" t="s">
        <v>15365</v>
      </c>
      <c r="R493" t="s">
        <v>13438</v>
      </c>
      <c r="S493" t="s">
        <v>13237</v>
      </c>
      <c r="T493" t="s">
        <v>13514</v>
      </c>
      <c r="U493" t="s">
        <v>15427</v>
      </c>
    </row>
    <row r="494" spans="2:21" x14ac:dyDescent="0.25">
      <c r="B494" t="s">
        <v>12967</v>
      </c>
      <c r="C494" t="s">
        <v>154</v>
      </c>
      <c r="D494" t="s">
        <v>833</v>
      </c>
      <c r="E494" t="s">
        <v>13589</v>
      </c>
      <c r="F494" t="s">
        <v>13098</v>
      </c>
      <c r="N494" t="s">
        <v>13343</v>
      </c>
      <c r="O494" t="s">
        <v>15428</v>
      </c>
      <c r="P494" t="s">
        <v>15429</v>
      </c>
      <c r="Q494" t="s">
        <v>14982</v>
      </c>
      <c r="R494" t="s">
        <v>13617</v>
      </c>
      <c r="S494" t="s">
        <v>13391</v>
      </c>
      <c r="T494" t="s">
        <v>13594</v>
      </c>
      <c r="U494" t="s">
        <v>15430</v>
      </c>
    </row>
    <row r="495" spans="2:21" x14ac:dyDescent="0.25">
      <c r="B495" t="s">
        <v>12967</v>
      </c>
      <c r="C495" t="s">
        <v>154</v>
      </c>
      <c r="D495" t="s">
        <v>833</v>
      </c>
      <c r="E495" t="s">
        <v>13589</v>
      </c>
      <c r="F495" t="s">
        <v>13308</v>
      </c>
      <c r="N495" t="s">
        <v>15431</v>
      </c>
      <c r="O495" t="s">
        <v>15432</v>
      </c>
      <c r="P495" t="s">
        <v>15433</v>
      </c>
      <c r="Q495" t="s">
        <v>15434</v>
      </c>
      <c r="R495" t="s">
        <v>13239</v>
      </c>
      <c r="S495" t="s">
        <v>15322</v>
      </c>
      <c r="T495" t="s">
        <v>13257</v>
      </c>
      <c r="U495" t="s">
        <v>15435</v>
      </c>
    </row>
    <row r="496" spans="2:21" x14ac:dyDescent="0.25">
      <c r="B496" t="s">
        <v>12967</v>
      </c>
      <c r="C496" t="s">
        <v>154</v>
      </c>
      <c r="D496" t="s">
        <v>833</v>
      </c>
      <c r="E496" t="s">
        <v>13589</v>
      </c>
      <c r="F496" t="s">
        <v>12977</v>
      </c>
      <c r="N496" t="s">
        <v>13629</v>
      </c>
      <c r="O496" t="s">
        <v>13309</v>
      </c>
      <c r="P496" t="s">
        <v>15436</v>
      </c>
      <c r="Q496" t="s">
        <v>13315</v>
      </c>
      <c r="R496" t="s">
        <v>13633</v>
      </c>
      <c r="S496" t="s">
        <v>15437</v>
      </c>
      <c r="T496" t="s">
        <v>15438</v>
      </c>
      <c r="U496" t="s">
        <v>15439</v>
      </c>
    </row>
    <row r="497" spans="2:21" x14ac:dyDescent="0.25">
      <c r="B497" t="s">
        <v>12967</v>
      </c>
      <c r="C497" t="s">
        <v>154</v>
      </c>
      <c r="D497" t="s">
        <v>833</v>
      </c>
      <c r="E497" t="s">
        <v>13589</v>
      </c>
      <c r="F497" t="s">
        <v>13113</v>
      </c>
      <c r="N497" t="s">
        <v>13251</v>
      </c>
      <c r="O497" t="s">
        <v>14164</v>
      </c>
      <c r="P497" t="s">
        <v>13776</v>
      </c>
      <c r="Q497" t="s">
        <v>15263</v>
      </c>
      <c r="R497" t="s">
        <v>13206</v>
      </c>
      <c r="S497" t="s">
        <v>14937</v>
      </c>
      <c r="T497" t="s">
        <v>13722</v>
      </c>
      <c r="U497" t="s">
        <v>13361</v>
      </c>
    </row>
    <row r="498" spans="2:21" x14ac:dyDescent="0.25">
      <c r="B498" t="s">
        <v>12967</v>
      </c>
      <c r="C498" t="s">
        <v>154</v>
      </c>
      <c r="D498" t="s">
        <v>833</v>
      </c>
      <c r="E498" t="s">
        <v>13589</v>
      </c>
      <c r="F498" t="s">
        <v>13039</v>
      </c>
      <c r="N498" t="s">
        <v>13603</v>
      </c>
      <c r="O498" t="s">
        <v>15440</v>
      </c>
      <c r="P498" t="s">
        <v>13692</v>
      </c>
      <c r="Q498" t="s">
        <v>15441</v>
      </c>
      <c r="R498" t="s">
        <v>14779</v>
      </c>
      <c r="S498" t="s">
        <v>13491</v>
      </c>
      <c r="T498" t="s">
        <v>14248</v>
      </c>
      <c r="U498" t="s">
        <v>15367</v>
      </c>
    </row>
    <row r="499" spans="2:21" x14ac:dyDescent="0.25">
      <c r="B499" t="s">
        <v>12967</v>
      </c>
      <c r="C499" t="s">
        <v>154</v>
      </c>
      <c r="D499" t="s">
        <v>833</v>
      </c>
      <c r="E499" t="s">
        <v>13589</v>
      </c>
      <c r="F499" t="s">
        <v>13425</v>
      </c>
      <c r="N499" t="s">
        <v>14126</v>
      </c>
      <c r="O499" t="s">
        <v>15442</v>
      </c>
      <c r="P499" t="s">
        <v>14822</v>
      </c>
      <c r="Q499" t="s">
        <v>15443</v>
      </c>
      <c r="R499" t="s">
        <v>15444</v>
      </c>
      <c r="S499" t="s">
        <v>14627</v>
      </c>
      <c r="T499" t="s">
        <v>13886</v>
      </c>
      <c r="U499" t="s">
        <v>2122</v>
      </c>
    </row>
    <row r="500" spans="2:21" x14ac:dyDescent="0.25">
      <c r="B500" t="s">
        <v>12967</v>
      </c>
      <c r="C500" t="s">
        <v>154</v>
      </c>
      <c r="D500" t="s">
        <v>833</v>
      </c>
      <c r="E500" t="s">
        <v>13589</v>
      </c>
      <c r="F500" t="s">
        <v>13120</v>
      </c>
      <c r="N500" t="s">
        <v>13552</v>
      </c>
      <c r="O500" t="s">
        <v>13780</v>
      </c>
      <c r="P500" t="s">
        <v>13677</v>
      </c>
      <c r="Q500" t="s">
        <v>13306</v>
      </c>
      <c r="R500" t="s">
        <v>15445</v>
      </c>
      <c r="S500" t="s">
        <v>15446</v>
      </c>
      <c r="T500" t="s">
        <v>13312</v>
      </c>
      <c r="U500" t="s">
        <v>15447</v>
      </c>
    </row>
    <row r="501" spans="2:21" x14ac:dyDescent="0.25">
      <c r="B501" t="s">
        <v>12967</v>
      </c>
      <c r="C501" t="s">
        <v>154</v>
      </c>
      <c r="D501" t="s">
        <v>833</v>
      </c>
      <c r="E501" t="s">
        <v>13589</v>
      </c>
      <c r="F501" t="s">
        <v>12985</v>
      </c>
      <c r="N501" t="s">
        <v>15448</v>
      </c>
      <c r="O501" t="s">
        <v>15449</v>
      </c>
      <c r="P501" t="s">
        <v>14303</v>
      </c>
      <c r="Q501" t="s">
        <v>15450</v>
      </c>
      <c r="R501" t="s">
        <v>13690</v>
      </c>
      <c r="S501" t="s">
        <v>15367</v>
      </c>
      <c r="T501" t="s">
        <v>15451</v>
      </c>
      <c r="U501" t="s">
        <v>15452</v>
      </c>
    </row>
    <row r="502" spans="2:21" x14ac:dyDescent="0.25">
      <c r="B502" t="s">
        <v>12967</v>
      </c>
      <c r="C502" t="s">
        <v>154</v>
      </c>
      <c r="D502" t="s">
        <v>833</v>
      </c>
      <c r="E502" t="s">
        <v>13589</v>
      </c>
      <c r="F502" t="s">
        <v>13008</v>
      </c>
      <c r="N502" t="s">
        <v>13604</v>
      </c>
      <c r="O502" t="s">
        <v>14286</v>
      </c>
      <c r="P502" t="s">
        <v>13280</v>
      </c>
      <c r="Q502" t="s">
        <v>13715</v>
      </c>
      <c r="R502" t="s">
        <v>15391</v>
      </c>
      <c r="S502" t="s">
        <v>13216</v>
      </c>
      <c r="T502" t="s">
        <v>15453</v>
      </c>
      <c r="U502" t="s">
        <v>15454</v>
      </c>
    </row>
    <row r="503" spans="2:21" x14ac:dyDescent="0.25">
      <c r="B503" t="s">
        <v>12967</v>
      </c>
      <c r="C503" t="s">
        <v>154</v>
      </c>
      <c r="D503" t="s">
        <v>833</v>
      </c>
      <c r="E503" t="s">
        <v>13589</v>
      </c>
      <c r="F503" t="s">
        <v>13458</v>
      </c>
      <c r="N503" t="s">
        <v>15455</v>
      </c>
      <c r="O503" t="s">
        <v>15456</v>
      </c>
      <c r="P503" t="s">
        <v>15457</v>
      </c>
      <c r="Q503" t="s">
        <v>14295</v>
      </c>
      <c r="R503" t="s">
        <v>13760</v>
      </c>
      <c r="S503" t="s">
        <v>15458</v>
      </c>
      <c r="T503" t="s">
        <v>13398</v>
      </c>
      <c r="U503" t="s">
        <v>13668</v>
      </c>
    </row>
    <row r="504" spans="2:21" x14ac:dyDescent="0.25">
      <c r="B504" t="s">
        <v>12967</v>
      </c>
      <c r="C504" t="s">
        <v>154</v>
      </c>
      <c r="D504" t="s">
        <v>833</v>
      </c>
      <c r="E504" t="s">
        <v>13589</v>
      </c>
      <c r="F504" t="s">
        <v>13281</v>
      </c>
      <c r="N504" t="s">
        <v>15459</v>
      </c>
      <c r="O504" t="s">
        <v>14243</v>
      </c>
      <c r="P504" t="s">
        <v>15460</v>
      </c>
      <c r="Q504" t="s">
        <v>9844</v>
      </c>
      <c r="R504" t="s">
        <v>14142</v>
      </c>
      <c r="S504" t="s">
        <v>13537</v>
      </c>
      <c r="T504" t="s">
        <v>15461</v>
      </c>
      <c r="U504" t="s">
        <v>14741</v>
      </c>
    </row>
    <row r="505" spans="2:21" x14ac:dyDescent="0.25">
      <c r="B505" t="s">
        <v>12967</v>
      </c>
      <c r="C505" t="s">
        <v>154</v>
      </c>
      <c r="D505" t="s">
        <v>833</v>
      </c>
      <c r="E505" t="s">
        <v>13589</v>
      </c>
      <c r="F505" t="s">
        <v>13016</v>
      </c>
      <c r="N505" t="s">
        <v>15462</v>
      </c>
      <c r="O505" t="s">
        <v>15463</v>
      </c>
      <c r="P505" t="s">
        <v>15464</v>
      </c>
      <c r="Q505" t="s">
        <v>15465</v>
      </c>
      <c r="R505" t="s">
        <v>15381</v>
      </c>
      <c r="S505" t="s">
        <v>13509</v>
      </c>
      <c r="T505" t="s">
        <v>15384</v>
      </c>
      <c r="U505" t="s">
        <v>15466</v>
      </c>
    </row>
    <row r="506" spans="2:21" x14ac:dyDescent="0.25">
      <c r="B506" t="s">
        <v>12967</v>
      </c>
      <c r="C506" t="s">
        <v>154</v>
      </c>
      <c r="D506" t="s">
        <v>833</v>
      </c>
      <c r="E506" t="s">
        <v>13696</v>
      </c>
      <c r="F506" t="s">
        <v>13354</v>
      </c>
      <c r="N506" t="s">
        <v>15467</v>
      </c>
      <c r="O506" t="s">
        <v>14115</v>
      </c>
      <c r="P506" t="s">
        <v>15468</v>
      </c>
      <c r="Q506" t="s">
        <v>13376</v>
      </c>
      <c r="R506" t="s">
        <v>13647</v>
      </c>
      <c r="S506" t="s">
        <v>15469</v>
      </c>
      <c r="T506" t="s">
        <v>15470</v>
      </c>
      <c r="U506" t="s">
        <v>15324</v>
      </c>
    </row>
    <row r="507" spans="2:21" x14ac:dyDescent="0.25">
      <c r="B507" t="s">
        <v>12967</v>
      </c>
      <c r="C507" t="s">
        <v>154</v>
      </c>
      <c r="D507" t="s">
        <v>833</v>
      </c>
      <c r="E507" t="s">
        <v>13696</v>
      </c>
      <c r="F507" t="s">
        <v>13363</v>
      </c>
      <c r="N507" t="s">
        <v>13705</v>
      </c>
      <c r="O507" t="s">
        <v>14085</v>
      </c>
      <c r="P507" t="s">
        <v>13643</v>
      </c>
      <c r="Q507" t="s">
        <v>14142</v>
      </c>
      <c r="R507" t="s">
        <v>15471</v>
      </c>
      <c r="S507" t="s">
        <v>15472</v>
      </c>
      <c r="T507" t="s">
        <v>15473</v>
      </c>
      <c r="U507" t="s">
        <v>15474</v>
      </c>
    </row>
    <row r="508" spans="2:21" x14ac:dyDescent="0.25">
      <c r="B508" t="s">
        <v>12967</v>
      </c>
      <c r="C508" t="s">
        <v>154</v>
      </c>
      <c r="D508" t="s">
        <v>833</v>
      </c>
      <c r="E508" t="s">
        <v>13696</v>
      </c>
      <c r="F508" t="s">
        <v>13371</v>
      </c>
      <c r="N508" t="s">
        <v>15475</v>
      </c>
      <c r="O508" t="s">
        <v>14049</v>
      </c>
      <c r="P508" t="s">
        <v>15476</v>
      </c>
      <c r="Q508" t="s">
        <v>15477</v>
      </c>
      <c r="R508" t="s">
        <v>15478</v>
      </c>
      <c r="S508" t="s">
        <v>13875</v>
      </c>
      <c r="T508" t="s">
        <v>14145</v>
      </c>
      <c r="U508" t="s">
        <v>15479</v>
      </c>
    </row>
    <row r="509" spans="2:21" x14ac:dyDescent="0.25">
      <c r="B509" t="s">
        <v>12967</v>
      </c>
      <c r="C509" t="s">
        <v>154</v>
      </c>
      <c r="D509" t="s">
        <v>833</v>
      </c>
      <c r="E509" t="s">
        <v>13696</v>
      </c>
      <c r="F509" t="s">
        <v>13083</v>
      </c>
      <c r="N509" t="s">
        <v>15480</v>
      </c>
      <c r="O509" t="s">
        <v>15481</v>
      </c>
      <c r="P509" t="s">
        <v>13496</v>
      </c>
      <c r="Q509" t="s">
        <v>13683</v>
      </c>
      <c r="R509" t="s">
        <v>13785</v>
      </c>
      <c r="S509" t="s">
        <v>15482</v>
      </c>
      <c r="T509" t="s">
        <v>13769</v>
      </c>
      <c r="U509" t="s">
        <v>15284</v>
      </c>
    </row>
    <row r="510" spans="2:21" x14ac:dyDescent="0.25">
      <c r="B510" t="s">
        <v>12967</v>
      </c>
      <c r="C510" t="s">
        <v>154</v>
      </c>
      <c r="D510" t="s">
        <v>833</v>
      </c>
      <c r="E510" t="s">
        <v>13696</v>
      </c>
      <c r="F510" t="s">
        <v>12969</v>
      </c>
      <c r="N510" t="s">
        <v>15483</v>
      </c>
      <c r="O510" t="s">
        <v>15484</v>
      </c>
      <c r="P510" t="s">
        <v>15348</v>
      </c>
      <c r="Q510" t="s">
        <v>13688</v>
      </c>
      <c r="R510" t="s">
        <v>13560</v>
      </c>
      <c r="S510" t="s">
        <v>15149</v>
      </c>
      <c r="T510" t="s">
        <v>15485</v>
      </c>
      <c r="U510" t="s">
        <v>15466</v>
      </c>
    </row>
    <row r="511" spans="2:21" x14ac:dyDescent="0.25">
      <c r="B511" t="s">
        <v>12967</v>
      </c>
      <c r="C511" t="s">
        <v>154</v>
      </c>
      <c r="D511" t="s">
        <v>833</v>
      </c>
      <c r="E511" t="s">
        <v>13696</v>
      </c>
      <c r="F511" t="s">
        <v>13297</v>
      </c>
      <c r="N511" t="s">
        <v>15244</v>
      </c>
      <c r="O511" t="s">
        <v>15486</v>
      </c>
      <c r="P511" t="s">
        <v>13331</v>
      </c>
      <c r="Q511" t="s">
        <v>15487</v>
      </c>
      <c r="R511" t="s">
        <v>13763</v>
      </c>
      <c r="S511" t="s">
        <v>15488</v>
      </c>
      <c r="T511" t="s">
        <v>15489</v>
      </c>
      <c r="U511" t="s">
        <v>13858</v>
      </c>
    </row>
    <row r="512" spans="2:21" x14ac:dyDescent="0.25">
      <c r="B512" t="s">
        <v>12967</v>
      </c>
      <c r="C512" t="s">
        <v>154</v>
      </c>
      <c r="D512" t="s">
        <v>833</v>
      </c>
      <c r="E512" t="s">
        <v>13696</v>
      </c>
      <c r="F512" t="s">
        <v>13098</v>
      </c>
      <c r="N512" t="s">
        <v>13528</v>
      </c>
      <c r="O512" t="s">
        <v>15490</v>
      </c>
      <c r="P512" t="s">
        <v>15491</v>
      </c>
      <c r="Q512" t="s">
        <v>15492</v>
      </c>
      <c r="R512" t="s">
        <v>14236</v>
      </c>
      <c r="S512" t="s">
        <v>13843</v>
      </c>
      <c r="T512" t="s">
        <v>15452</v>
      </c>
      <c r="U512" t="s">
        <v>15493</v>
      </c>
    </row>
    <row r="513" spans="2:21" x14ac:dyDescent="0.25">
      <c r="B513" t="s">
        <v>12967</v>
      </c>
      <c r="C513" t="s">
        <v>154</v>
      </c>
      <c r="D513" t="s">
        <v>833</v>
      </c>
      <c r="E513" t="s">
        <v>13696</v>
      </c>
      <c r="F513" t="s">
        <v>13308</v>
      </c>
      <c r="N513" t="s">
        <v>13855</v>
      </c>
      <c r="O513" t="s">
        <v>15494</v>
      </c>
      <c r="P513" t="s">
        <v>15300</v>
      </c>
      <c r="Q513" t="s">
        <v>15495</v>
      </c>
      <c r="R513" t="s">
        <v>13525</v>
      </c>
      <c r="S513" t="s">
        <v>13321</v>
      </c>
      <c r="T513" t="s">
        <v>15496</v>
      </c>
      <c r="U513" t="s">
        <v>13751</v>
      </c>
    </row>
    <row r="514" spans="2:21" x14ac:dyDescent="0.25">
      <c r="B514" t="s">
        <v>12967</v>
      </c>
      <c r="C514" t="s">
        <v>154</v>
      </c>
      <c r="D514" t="s">
        <v>833</v>
      </c>
      <c r="E514" t="s">
        <v>13696</v>
      </c>
      <c r="F514" t="s">
        <v>12977</v>
      </c>
      <c r="N514" t="s">
        <v>13479</v>
      </c>
      <c r="O514" t="s">
        <v>15497</v>
      </c>
      <c r="P514" t="s">
        <v>15498</v>
      </c>
      <c r="Q514" t="s">
        <v>15499</v>
      </c>
      <c r="R514" t="s">
        <v>13823</v>
      </c>
      <c r="S514" t="s">
        <v>13410</v>
      </c>
      <c r="T514" t="s">
        <v>15352</v>
      </c>
      <c r="U514" t="s">
        <v>15500</v>
      </c>
    </row>
    <row r="515" spans="2:21" x14ac:dyDescent="0.25">
      <c r="B515" t="s">
        <v>12967</v>
      </c>
      <c r="C515" t="s">
        <v>154</v>
      </c>
      <c r="D515" t="s">
        <v>833</v>
      </c>
      <c r="E515" t="s">
        <v>13696</v>
      </c>
      <c r="F515" t="s">
        <v>13113</v>
      </c>
      <c r="N515" t="s">
        <v>14681</v>
      </c>
      <c r="O515" t="s">
        <v>15501</v>
      </c>
      <c r="P515" t="s">
        <v>15502</v>
      </c>
      <c r="Q515" t="s">
        <v>15301</v>
      </c>
      <c r="R515" t="s">
        <v>15326</v>
      </c>
      <c r="S515" t="s">
        <v>13303</v>
      </c>
      <c r="T515" t="s">
        <v>15503</v>
      </c>
      <c r="U515" t="s">
        <v>13566</v>
      </c>
    </row>
    <row r="516" spans="2:21" x14ac:dyDescent="0.25">
      <c r="B516" t="s">
        <v>12967</v>
      </c>
      <c r="C516" t="s">
        <v>154</v>
      </c>
      <c r="D516" t="s">
        <v>833</v>
      </c>
      <c r="E516" t="s">
        <v>13696</v>
      </c>
      <c r="F516" t="s">
        <v>13039</v>
      </c>
      <c r="N516" t="s">
        <v>13250</v>
      </c>
      <c r="O516" t="s">
        <v>14063</v>
      </c>
      <c r="P516" t="s">
        <v>13414</v>
      </c>
      <c r="Q516" t="s">
        <v>15504</v>
      </c>
      <c r="R516" t="s">
        <v>14212</v>
      </c>
      <c r="S516" t="s">
        <v>14209</v>
      </c>
      <c r="T516" t="s">
        <v>13830</v>
      </c>
      <c r="U516" t="s">
        <v>15505</v>
      </c>
    </row>
    <row r="517" spans="2:21" x14ac:dyDescent="0.25">
      <c r="B517" t="s">
        <v>12967</v>
      </c>
      <c r="C517" t="s">
        <v>154</v>
      </c>
      <c r="D517" t="s">
        <v>833</v>
      </c>
      <c r="E517" t="s">
        <v>13696</v>
      </c>
      <c r="F517" t="s">
        <v>13425</v>
      </c>
      <c r="N517" t="s">
        <v>2147</v>
      </c>
      <c r="O517" t="s">
        <v>15506</v>
      </c>
      <c r="P517" t="s">
        <v>15507</v>
      </c>
      <c r="Q517" t="s">
        <v>13325</v>
      </c>
      <c r="R517" t="s">
        <v>15244</v>
      </c>
      <c r="S517" t="s">
        <v>15508</v>
      </c>
      <c r="T517" t="s">
        <v>13669</v>
      </c>
      <c r="U517" t="s">
        <v>15509</v>
      </c>
    </row>
    <row r="518" spans="2:21" x14ac:dyDescent="0.25">
      <c r="B518" t="s">
        <v>12967</v>
      </c>
      <c r="C518" t="s">
        <v>154</v>
      </c>
      <c r="D518" t="s">
        <v>833</v>
      </c>
      <c r="E518" t="s">
        <v>13696</v>
      </c>
      <c r="F518" t="s">
        <v>13120</v>
      </c>
      <c r="N518" t="s">
        <v>13414</v>
      </c>
      <c r="O518" t="s">
        <v>13710</v>
      </c>
      <c r="P518" t="s">
        <v>15500</v>
      </c>
      <c r="Q518" t="s">
        <v>13248</v>
      </c>
      <c r="R518" t="s">
        <v>13803</v>
      </c>
      <c r="S518" t="s">
        <v>13813</v>
      </c>
      <c r="T518" t="s">
        <v>13431</v>
      </c>
      <c r="U518" t="s">
        <v>15510</v>
      </c>
    </row>
    <row r="519" spans="2:21" x14ac:dyDescent="0.25">
      <c r="B519" t="s">
        <v>12967</v>
      </c>
      <c r="C519" t="s">
        <v>154</v>
      </c>
      <c r="D519" t="s">
        <v>833</v>
      </c>
      <c r="E519" t="s">
        <v>13696</v>
      </c>
      <c r="F519" t="s">
        <v>12985</v>
      </c>
      <c r="N519" t="s">
        <v>13743</v>
      </c>
      <c r="O519" t="s">
        <v>14285</v>
      </c>
      <c r="P519" t="s">
        <v>13783</v>
      </c>
      <c r="Q519" t="s">
        <v>15511</v>
      </c>
      <c r="R519" t="s">
        <v>13822</v>
      </c>
      <c r="S519" t="s">
        <v>14358</v>
      </c>
      <c r="T519" t="s">
        <v>15284</v>
      </c>
      <c r="U519" t="s">
        <v>13535</v>
      </c>
    </row>
    <row r="520" spans="2:21" x14ac:dyDescent="0.25">
      <c r="B520" t="s">
        <v>12967</v>
      </c>
      <c r="C520" t="s">
        <v>154</v>
      </c>
      <c r="D520" t="s">
        <v>833</v>
      </c>
      <c r="E520" t="s">
        <v>13696</v>
      </c>
      <c r="F520" t="s">
        <v>13008</v>
      </c>
      <c r="N520" t="s">
        <v>14165</v>
      </c>
      <c r="O520" t="s">
        <v>14780</v>
      </c>
      <c r="P520" t="s">
        <v>13858</v>
      </c>
      <c r="Q520" t="s">
        <v>13234</v>
      </c>
      <c r="R520" t="s">
        <v>13675</v>
      </c>
      <c r="S520" t="s">
        <v>15269</v>
      </c>
      <c r="T520" t="s">
        <v>13424</v>
      </c>
      <c r="U520" t="s">
        <v>13330</v>
      </c>
    </row>
    <row r="521" spans="2:21" x14ac:dyDescent="0.25">
      <c r="B521" t="s">
        <v>12967</v>
      </c>
      <c r="C521" t="s">
        <v>154</v>
      </c>
      <c r="D521" t="s">
        <v>833</v>
      </c>
      <c r="E521" t="s">
        <v>13696</v>
      </c>
      <c r="F521" t="s">
        <v>13458</v>
      </c>
      <c r="N521" t="s">
        <v>13823</v>
      </c>
      <c r="O521" t="s">
        <v>14841</v>
      </c>
      <c r="P521" t="s">
        <v>15315</v>
      </c>
      <c r="Q521" t="s">
        <v>14115</v>
      </c>
      <c r="R521" t="s">
        <v>15512</v>
      </c>
      <c r="S521" t="s">
        <v>15396</v>
      </c>
      <c r="T521" t="s">
        <v>13568</v>
      </c>
      <c r="U521" t="s">
        <v>15491</v>
      </c>
    </row>
    <row r="522" spans="2:21" x14ac:dyDescent="0.25">
      <c r="B522" t="s">
        <v>12967</v>
      </c>
      <c r="C522" t="s">
        <v>154</v>
      </c>
      <c r="D522" t="s">
        <v>833</v>
      </c>
      <c r="E522" t="s">
        <v>13696</v>
      </c>
      <c r="F522" t="s">
        <v>13281</v>
      </c>
      <c r="N522" t="s">
        <v>15513</v>
      </c>
      <c r="O522" t="s">
        <v>15440</v>
      </c>
      <c r="P522" t="s">
        <v>14150</v>
      </c>
      <c r="Q522" t="s">
        <v>13525</v>
      </c>
      <c r="R522" t="s">
        <v>13556</v>
      </c>
      <c r="S522" t="s">
        <v>15249</v>
      </c>
      <c r="T522" t="s">
        <v>15365</v>
      </c>
      <c r="U522" t="s">
        <v>15018</v>
      </c>
    </row>
    <row r="523" spans="2:21" x14ac:dyDescent="0.25">
      <c r="B523" t="s">
        <v>12967</v>
      </c>
      <c r="C523" t="s">
        <v>154</v>
      </c>
      <c r="D523" t="s">
        <v>833</v>
      </c>
      <c r="E523" t="s">
        <v>13696</v>
      </c>
      <c r="F523" t="s">
        <v>13016</v>
      </c>
      <c r="N523" t="s">
        <v>15514</v>
      </c>
      <c r="O523" t="s">
        <v>15478</v>
      </c>
      <c r="P523" t="s">
        <v>13301</v>
      </c>
      <c r="Q523" t="s">
        <v>13348</v>
      </c>
      <c r="R523" t="s">
        <v>13611</v>
      </c>
      <c r="S523" t="s">
        <v>15515</v>
      </c>
      <c r="T523" t="s">
        <v>13300</v>
      </c>
      <c r="U523" t="s">
        <v>15257</v>
      </c>
    </row>
    <row r="524" spans="2:21" x14ac:dyDescent="0.25">
      <c r="B524" t="s">
        <v>12967</v>
      </c>
      <c r="C524" t="s">
        <v>154</v>
      </c>
      <c r="D524" t="s">
        <v>833</v>
      </c>
      <c r="E524" t="s">
        <v>13789</v>
      </c>
      <c r="F524" t="s">
        <v>13354</v>
      </c>
      <c r="N524" t="s">
        <v>13485</v>
      </c>
      <c r="O524" t="s">
        <v>15516</v>
      </c>
      <c r="P524" t="s">
        <v>13170</v>
      </c>
      <c r="Q524" t="s">
        <v>15278</v>
      </c>
      <c r="R524" t="s">
        <v>13382</v>
      </c>
      <c r="S524" t="s">
        <v>15517</v>
      </c>
      <c r="T524" t="s">
        <v>15366</v>
      </c>
      <c r="U524" t="s">
        <v>13252</v>
      </c>
    </row>
    <row r="525" spans="2:21" x14ac:dyDescent="0.25">
      <c r="B525" t="s">
        <v>12967</v>
      </c>
      <c r="C525" t="s">
        <v>154</v>
      </c>
      <c r="D525" t="s">
        <v>833</v>
      </c>
      <c r="E525" t="s">
        <v>13789</v>
      </c>
      <c r="F525" t="s">
        <v>13363</v>
      </c>
      <c r="N525" t="s">
        <v>15518</v>
      </c>
      <c r="O525" t="s">
        <v>13759</v>
      </c>
      <c r="P525" t="s">
        <v>14102</v>
      </c>
      <c r="Q525" t="s">
        <v>13773</v>
      </c>
      <c r="R525" t="s">
        <v>13603</v>
      </c>
      <c r="S525" t="s">
        <v>15519</v>
      </c>
      <c r="T525" t="s">
        <v>15520</v>
      </c>
      <c r="U525" t="s">
        <v>15521</v>
      </c>
    </row>
    <row r="526" spans="2:21" x14ac:dyDescent="0.25">
      <c r="B526" t="s">
        <v>12967</v>
      </c>
      <c r="C526" t="s">
        <v>154</v>
      </c>
      <c r="D526" t="s">
        <v>833</v>
      </c>
      <c r="E526" t="s">
        <v>13789</v>
      </c>
      <c r="F526" t="s">
        <v>13371</v>
      </c>
      <c r="N526" t="s">
        <v>15522</v>
      </c>
      <c r="O526" t="s">
        <v>15523</v>
      </c>
      <c r="P526" t="s">
        <v>15524</v>
      </c>
      <c r="Q526" t="s">
        <v>15446</v>
      </c>
      <c r="R526" t="s">
        <v>14325</v>
      </c>
      <c r="S526" t="s">
        <v>15525</v>
      </c>
      <c r="T526" t="s">
        <v>13850</v>
      </c>
      <c r="U526" t="s">
        <v>15526</v>
      </c>
    </row>
    <row r="527" spans="2:21" x14ac:dyDescent="0.25">
      <c r="B527" t="s">
        <v>12967</v>
      </c>
      <c r="C527" t="s">
        <v>154</v>
      </c>
      <c r="D527" t="s">
        <v>833</v>
      </c>
      <c r="E527" t="s">
        <v>13789</v>
      </c>
      <c r="F527" t="s">
        <v>13083</v>
      </c>
      <c r="N527" t="s">
        <v>14595</v>
      </c>
      <c r="O527" t="s">
        <v>15527</v>
      </c>
      <c r="P527" t="s">
        <v>15528</v>
      </c>
      <c r="Q527" t="s">
        <v>14166</v>
      </c>
      <c r="R527" t="s">
        <v>13755</v>
      </c>
      <c r="S527" t="s">
        <v>13605</v>
      </c>
      <c r="T527" t="s">
        <v>15452</v>
      </c>
      <c r="U527" t="s">
        <v>15529</v>
      </c>
    </row>
    <row r="528" spans="2:21" x14ac:dyDescent="0.25">
      <c r="B528" t="s">
        <v>12967</v>
      </c>
      <c r="C528" t="s">
        <v>154</v>
      </c>
      <c r="D528" t="s">
        <v>833</v>
      </c>
      <c r="E528" t="s">
        <v>13789</v>
      </c>
      <c r="F528" t="s">
        <v>12969</v>
      </c>
      <c r="N528" t="s">
        <v>15530</v>
      </c>
      <c r="O528" t="s">
        <v>13833</v>
      </c>
      <c r="P528" t="s">
        <v>15233</v>
      </c>
      <c r="Q528" t="s">
        <v>14248</v>
      </c>
      <c r="R528" t="s">
        <v>13761</v>
      </c>
      <c r="S528" t="s">
        <v>14180</v>
      </c>
      <c r="T528" t="s">
        <v>13784</v>
      </c>
      <c r="U528" t="s">
        <v>13695</v>
      </c>
    </row>
    <row r="529" spans="2:33" x14ac:dyDescent="0.25">
      <c r="B529" t="s">
        <v>12967</v>
      </c>
      <c r="C529" t="s">
        <v>154</v>
      </c>
      <c r="D529" t="s">
        <v>833</v>
      </c>
      <c r="E529" t="s">
        <v>13789</v>
      </c>
      <c r="F529" t="s">
        <v>13297</v>
      </c>
      <c r="N529" t="s">
        <v>15531</v>
      </c>
      <c r="O529" t="s">
        <v>13747</v>
      </c>
      <c r="P529" t="s">
        <v>13349</v>
      </c>
      <c r="Q529" t="s">
        <v>13628</v>
      </c>
      <c r="R529" t="s">
        <v>13656</v>
      </c>
      <c r="S529" t="s">
        <v>15532</v>
      </c>
      <c r="T529" t="s">
        <v>14143</v>
      </c>
      <c r="U529" t="s">
        <v>15280</v>
      </c>
    </row>
    <row r="530" spans="2:33" x14ac:dyDescent="0.25">
      <c r="B530" t="s">
        <v>12967</v>
      </c>
      <c r="C530" t="s">
        <v>154</v>
      </c>
      <c r="D530" t="s">
        <v>833</v>
      </c>
      <c r="E530" t="s">
        <v>13789</v>
      </c>
      <c r="F530" t="s">
        <v>13098</v>
      </c>
      <c r="N530" t="s">
        <v>15399</v>
      </c>
      <c r="O530" t="s">
        <v>14052</v>
      </c>
      <c r="P530" t="s">
        <v>13767</v>
      </c>
      <c r="Q530" t="s">
        <v>14174</v>
      </c>
      <c r="R530" t="s">
        <v>13577</v>
      </c>
      <c r="S530" t="s">
        <v>13577</v>
      </c>
      <c r="T530" t="s">
        <v>15459</v>
      </c>
      <c r="U530" t="s">
        <v>13430</v>
      </c>
    </row>
    <row r="531" spans="2:33" x14ac:dyDescent="0.25">
      <c r="B531" t="s">
        <v>12967</v>
      </c>
      <c r="C531" t="s">
        <v>154</v>
      </c>
      <c r="D531" t="s">
        <v>833</v>
      </c>
      <c r="E531" t="s">
        <v>13789</v>
      </c>
      <c r="F531" t="s">
        <v>13308</v>
      </c>
      <c r="N531" t="s">
        <v>13879</v>
      </c>
      <c r="O531" t="s">
        <v>15533</v>
      </c>
      <c r="P531" t="s">
        <v>13560</v>
      </c>
      <c r="Q531" t="s">
        <v>13316</v>
      </c>
      <c r="R531" t="s">
        <v>15534</v>
      </c>
      <c r="S531" t="s">
        <v>13392</v>
      </c>
      <c r="T531" t="s">
        <v>15398</v>
      </c>
      <c r="U531" t="s">
        <v>13313</v>
      </c>
    </row>
    <row r="532" spans="2:33" x14ac:dyDescent="0.25">
      <c r="B532" t="s">
        <v>12967</v>
      </c>
      <c r="C532" t="s">
        <v>154</v>
      </c>
      <c r="D532" t="s">
        <v>833</v>
      </c>
      <c r="E532" t="s">
        <v>13789</v>
      </c>
      <c r="F532" t="s">
        <v>12977</v>
      </c>
      <c r="N532" t="s">
        <v>15535</v>
      </c>
      <c r="O532" t="s">
        <v>15536</v>
      </c>
      <c r="P532" t="s">
        <v>14104</v>
      </c>
      <c r="Q532" t="s">
        <v>13866</v>
      </c>
      <c r="R532" t="s">
        <v>15537</v>
      </c>
      <c r="S532" t="s">
        <v>14121</v>
      </c>
      <c r="T532" t="s">
        <v>13858</v>
      </c>
      <c r="U532" t="s">
        <v>15510</v>
      </c>
    </row>
    <row r="533" spans="2:33" x14ac:dyDescent="0.25">
      <c r="B533" t="s">
        <v>12967</v>
      </c>
      <c r="C533" t="s">
        <v>154</v>
      </c>
      <c r="D533" t="s">
        <v>833</v>
      </c>
      <c r="E533" t="s">
        <v>13789</v>
      </c>
      <c r="F533" t="s">
        <v>13113</v>
      </c>
      <c r="N533" t="s">
        <v>13874</v>
      </c>
      <c r="O533" t="s">
        <v>15538</v>
      </c>
      <c r="P533" t="s">
        <v>15539</v>
      </c>
      <c r="Q533" t="s">
        <v>15540</v>
      </c>
      <c r="R533" t="s">
        <v>14119</v>
      </c>
      <c r="S533" t="s">
        <v>14296</v>
      </c>
      <c r="T533" t="s">
        <v>13794</v>
      </c>
      <c r="U533" t="s">
        <v>13466</v>
      </c>
    </row>
    <row r="534" spans="2:33" x14ac:dyDescent="0.25">
      <c r="B534" t="s">
        <v>12967</v>
      </c>
      <c r="C534" t="s">
        <v>154</v>
      </c>
      <c r="D534" t="s">
        <v>833</v>
      </c>
      <c r="E534" t="s">
        <v>13789</v>
      </c>
      <c r="F534" t="s">
        <v>13039</v>
      </c>
      <c r="N534" t="s">
        <v>13717</v>
      </c>
      <c r="O534" t="s">
        <v>15541</v>
      </c>
      <c r="P534" t="s">
        <v>15370</v>
      </c>
      <c r="Q534" t="s">
        <v>15542</v>
      </c>
      <c r="R534" t="s">
        <v>15543</v>
      </c>
      <c r="S534" t="s">
        <v>13712</v>
      </c>
      <c r="T534" t="s">
        <v>14261</v>
      </c>
      <c r="U534" t="s">
        <v>15544</v>
      </c>
    </row>
    <row r="535" spans="2:33" x14ac:dyDescent="0.25">
      <c r="B535" t="s">
        <v>12967</v>
      </c>
      <c r="C535" t="s">
        <v>154</v>
      </c>
      <c r="D535" t="s">
        <v>833</v>
      </c>
      <c r="E535" t="s">
        <v>13789</v>
      </c>
      <c r="F535" t="s">
        <v>13425</v>
      </c>
      <c r="N535" t="s">
        <v>13827</v>
      </c>
      <c r="O535" t="s">
        <v>14269</v>
      </c>
      <c r="P535" t="s">
        <v>13677</v>
      </c>
      <c r="Q535" t="s">
        <v>15272</v>
      </c>
      <c r="R535" t="s">
        <v>13731</v>
      </c>
      <c r="S535" t="s">
        <v>14237</v>
      </c>
      <c r="T535" t="s">
        <v>14694</v>
      </c>
      <c r="U535" t="s">
        <v>13815</v>
      </c>
    </row>
    <row r="536" spans="2:33" x14ac:dyDescent="0.25">
      <c r="B536" t="s">
        <v>12967</v>
      </c>
      <c r="C536" t="s">
        <v>154</v>
      </c>
      <c r="D536" t="s">
        <v>833</v>
      </c>
      <c r="E536" t="s">
        <v>13789</v>
      </c>
      <c r="F536" t="s">
        <v>13120</v>
      </c>
      <c r="N536" t="s">
        <v>13741</v>
      </c>
      <c r="O536" t="s">
        <v>15545</v>
      </c>
      <c r="P536" t="s">
        <v>15498</v>
      </c>
      <c r="Q536" t="s">
        <v>15546</v>
      </c>
      <c r="R536" t="s">
        <v>15367</v>
      </c>
      <c r="S536" t="s">
        <v>13568</v>
      </c>
      <c r="T536" t="s">
        <v>10208</v>
      </c>
      <c r="U536" t="s">
        <v>15444</v>
      </c>
    </row>
    <row r="537" spans="2:33" x14ac:dyDescent="0.25">
      <c r="B537" t="s">
        <v>12967</v>
      </c>
      <c r="C537" t="s">
        <v>154</v>
      </c>
      <c r="D537" t="s">
        <v>833</v>
      </c>
      <c r="E537" t="s">
        <v>13789</v>
      </c>
      <c r="F537" t="s">
        <v>12985</v>
      </c>
      <c r="N537" t="s">
        <v>14206</v>
      </c>
      <c r="O537" t="s">
        <v>15547</v>
      </c>
      <c r="P537" t="s">
        <v>14635</v>
      </c>
      <c r="Q537" t="s">
        <v>14808</v>
      </c>
      <c r="R537" t="s">
        <v>14287</v>
      </c>
      <c r="S537" t="s">
        <v>14233</v>
      </c>
      <c r="T537" t="s">
        <v>13661</v>
      </c>
      <c r="U537" t="s">
        <v>13328</v>
      </c>
    </row>
    <row r="538" spans="2:33" x14ac:dyDescent="0.25">
      <c r="B538" t="s">
        <v>12967</v>
      </c>
      <c r="C538" t="s">
        <v>154</v>
      </c>
      <c r="D538" t="s">
        <v>833</v>
      </c>
      <c r="E538" t="s">
        <v>13789</v>
      </c>
      <c r="F538" t="s">
        <v>13008</v>
      </c>
      <c r="N538" t="s">
        <v>13783</v>
      </c>
      <c r="O538" t="s">
        <v>15548</v>
      </c>
      <c r="P538" t="s">
        <v>14125</v>
      </c>
      <c r="Q538" t="s">
        <v>13564</v>
      </c>
      <c r="R538" t="s">
        <v>15367</v>
      </c>
      <c r="S538" t="s">
        <v>15450</v>
      </c>
      <c r="T538" t="s">
        <v>13532</v>
      </c>
      <c r="U538" t="s">
        <v>13263</v>
      </c>
    </row>
    <row r="539" spans="2:33" x14ac:dyDescent="0.25">
      <c r="B539" t="s">
        <v>12967</v>
      </c>
      <c r="C539" t="s">
        <v>154</v>
      </c>
      <c r="D539" t="s">
        <v>833</v>
      </c>
      <c r="E539" t="s">
        <v>13789</v>
      </c>
      <c r="F539" t="s">
        <v>13458</v>
      </c>
      <c r="N539" t="s">
        <v>15282</v>
      </c>
      <c r="O539" t="s">
        <v>15549</v>
      </c>
      <c r="P539" t="s">
        <v>15550</v>
      </c>
      <c r="Q539" t="s">
        <v>15551</v>
      </c>
      <c r="R539" t="s">
        <v>13672</v>
      </c>
      <c r="S539" t="s">
        <v>15552</v>
      </c>
      <c r="T539" t="s">
        <v>14358</v>
      </c>
      <c r="U539" t="s">
        <v>14308</v>
      </c>
    </row>
    <row r="540" spans="2:33" x14ac:dyDescent="0.25">
      <c r="B540" t="s">
        <v>12967</v>
      </c>
      <c r="C540" t="s">
        <v>154</v>
      </c>
      <c r="D540" t="s">
        <v>833</v>
      </c>
      <c r="E540" t="s">
        <v>13789</v>
      </c>
      <c r="F540" t="s">
        <v>13281</v>
      </c>
      <c r="N540" t="s">
        <v>13871</v>
      </c>
      <c r="O540" t="s">
        <v>15553</v>
      </c>
      <c r="P540" t="s">
        <v>15554</v>
      </c>
      <c r="Q540" t="s">
        <v>13249</v>
      </c>
      <c r="R540" t="s">
        <v>15555</v>
      </c>
      <c r="S540" t="s">
        <v>14298</v>
      </c>
      <c r="T540" t="s">
        <v>14183</v>
      </c>
      <c r="U540" t="s">
        <v>15287</v>
      </c>
    </row>
    <row r="541" spans="2:33" x14ac:dyDescent="0.25">
      <c r="B541" t="s">
        <v>12967</v>
      </c>
      <c r="C541" t="s">
        <v>154</v>
      </c>
      <c r="D541" t="s">
        <v>680</v>
      </c>
      <c r="E541" t="s">
        <v>13887</v>
      </c>
      <c r="F541" t="s">
        <v>13297</v>
      </c>
      <c r="AD541" t="s">
        <v>14766</v>
      </c>
      <c r="AE541" t="s">
        <v>15556</v>
      </c>
      <c r="AF541" t="s">
        <v>15557</v>
      </c>
      <c r="AG541" t="s">
        <v>13891</v>
      </c>
    </row>
    <row r="542" spans="2:33" x14ac:dyDescent="0.25">
      <c r="B542" t="s">
        <v>12967</v>
      </c>
      <c r="C542" t="s">
        <v>154</v>
      </c>
      <c r="D542" t="s">
        <v>680</v>
      </c>
      <c r="E542" t="s">
        <v>13887</v>
      </c>
      <c r="F542" t="s">
        <v>13098</v>
      </c>
      <c r="AD542" t="s">
        <v>15558</v>
      </c>
      <c r="AE542" t="s">
        <v>15559</v>
      </c>
      <c r="AF542" t="s">
        <v>13976</v>
      </c>
      <c r="AG542" t="s">
        <v>13965</v>
      </c>
    </row>
    <row r="543" spans="2:33" x14ac:dyDescent="0.25">
      <c r="B543" t="s">
        <v>12967</v>
      </c>
      <c r="C543" t="s">
        <v>154</v>
      </c>
      <c r="D543" t="s">
        <v>680</v>
      </c>
      <c r="E543" t="s">
        <v>13887</v>
      </c>
      <c r="F543" t="s">
        <v>13308</v>
      </c>
      <c r="AD543" t="s">
        <v>14330</v>
      </c>
      <c r="AE543" t="s">
        <v>15560</v>
      </c>
      <c r="AF543" t="s">
        <v>13961</v>
      </c>
      <c r="AG543" t="s">
        <v>15561</v>
      </c>
    </row>
    <row r="544" spans="2:33" x14ac:dyDescent="0.25">
      <c r="B544" t="s">
        <v>12967</v>
      </c>
      <c r="C544" t="s">
        <v>154</v>
      </c>
      <c r="D544" t="s">
        <v>680</v>
      </c>
      <c r="E544" t="s">
        <v>13887</v>
      </c>
      <c r="F544" t="s">
        <v>12977</v>
      </c>
      <c r="AD544" t="s">
        <v>14021</v>
      </c>
      <c r="AE544" t="s">
        <v>15562</v>
      </c>
      <c r="AF544" t="s">
        <v>14011</v>
      </c>
      <c r="AG544" t="s">
        <v>15563</v>
      </c>
    </row>
    <row r="545" spans="2:37" x14ac:dyDescent="0.25">
      <c r="B545" t="s">
        <v>12967</v>
      </c>
      <c r="C545" t="s">
        <v>154</v>
      </c>
      <c r="D545" t="s">
        <v>680</v>
      </c>
      <c r="E545" t="s">
        <v>13887</v>
      </c>
      <c r="F545" t="s">
        <v>13113</v>
      </c>
      <c r="AD545" t="s">
        <v>15564</v>
      </c>
      <c r="AE545" t="s">
        <v>15565</v>
      </c>
      <c r="AF545" t="s">
        <v>15566</v>
      </c>
      <c r="AG545" t="s">
        <v>14766</v>
      </c>
    </row>
    <row r="546" spans="2:37" x14ac:dyDescent="0.25">
      <c r="B546" t="s">
        <v>12967</v>
      </c>
      <c r="C546" t="s">
        <v>154</v>
      </c>
      <c r="D546" t="s">
        <v>680</v>
      </c>
      <c r="E546" t="s">
        <v>13887</v>
      </c>
      <c r="F546" t="s">
        <v>13039</v>
      </c>
      <c r="AD546" t="s">
        <v>15567</v>
      </c>
      <c r="AE546" t="s">
        <v>15568</v>
      </c>
      <c r="AF546" t="s">
        <v>15569</v>
      </c>
      <c r="AG546" t="s">
        <v>15570</v>
      </c>
    </row>
    <row r="547" spans="2:37" x14ac:dyDescent="0.25">
      <c r="B547" t="s">
        <v>12967</v>
      </c>
      <c r="C547" t="s">
        <v>154</v>
      </c>
      <c r="D547" t="s">
        <v>680</v>
      </c>
      <c r="E547" t="s">
        <v>13887</v>
      </c>
      <c r="F547" t="s">
        <v>13425</v>
      </c>
      <c r="AD547" t="s">
        <v>15571</v>
      </c>
      <c r="AE547" t="s">
        <v>13384</v>
      </c>
      <c r="AF547" t="s">
        <v>15572</v>
      </c>
      <c r="AG547" t="s">
        <v>13985</v>
      </c>
    </row>
    <row r="548" spans="2:37" x14ac:dyDescent="0.25">
      <c r="B548" t="s">
        <v>12967</v>
      </c>
      <c r="C548" t="s">
        <v>154</v>
      </c>
      <c r="D548" t="s">
        <v>680</v>
      </c>
      <c r="E548" t="s">
        <v>13887</v>
      </c>
      <c r="F548" t="s">
        <v>13120</v>
      </c>
      <c r="AD548" t="s">
        <v>13991</v>
      </c>
      <c r="AE548" t="s">
        <v>15573</v>
      </c>
      <c r="AF548" t="s">
        <v>13920</v>
      </c>
      <c r="AG548" t="s">
        <v>15574</v>
      </c>
    </row>
    <row r="549" spans="2:37" x14ac:dyDescent="0.25">
      <c r="B549" t="s">
        <v>12967</v>
      </c>
      <c r="C549" t="s">
        <v>154</v>
      </c>
      <c r="D549" t="s">
        <v>680</v>
      </c>
      <c r="E549" t="s">
        <v>13887</v>
      </c>
      <c r="F549" t="s">
        <v>12985</v>
      </c>
      <c r="AD549" t="s">
        <v>15575</v>
      </c>
      <c r="AE549" t="s">
        <v>13999</v>
      </c>
      <c r="AF549" t="s">
        <v>13974</v>
      </c>
      <c r="AG549" t="s">
        <v>13910</v>
      </c>
    </row>
    <row r="550" spans="2:37" x14ac:dyDescent="0.25">
      <c r="B550" t="s">
        <v>12967</v>
      </c>
      <c r="C550" t="s">
        <v>154</v>
      </c>
      <c r="D550" t="s">
        <v>680</v>
      </c>
      <c r="E550" t="s">
        <v>13887</v>
      </c>
      <c r="F550" t="s">
        <v>12993</v>
      </c>
      <c r="AD550" t="s">
        <v>15576</v>
      </c>
      <c r="AE550" t="s">
        <v>15573</v>
      </c>
      <c r="AF550" t="s">
        <v>2161</v>
      </c>
      <c r="AG550" t="s">
        <v>15577</v>
      </c>
    </row>
    <row r="551" spans="2:37" x14ac:dyDescent="0.25">
      <c r="B551" t="s">
        <v>12967</v>
      </c>
      <c r="C551" t="s">
        <v>154</v>
      </c>
      <c r="D551" t="s">
        <v>680</v>
      </c>
      <c r="E551" t="s">
        <v>13887</v>
      </c>
      <c r="F551" t="s">
        <v>13000</v>
      </c>
      <c r="AD551" t="s">
        <v>15578</v>
      </c>
      <c r="AE551" t="s">
        <v>15568</v>
      </c>
      <c r="AF551" t="s">
        <v>15579</v>
      </c>
      <c r="AG551" t="s">
        <v>15580</v>
      </c>
    </row>
    <row r="552" spans="2:37" x14ac:dyDescent="0.25">
      <c r="B552" t="s">
        <v>12967</v>
      </c>
      <c r="C552" t="s">
        <v>154</v>
      </c>
      <c r="D552" t="s">
        <v>680</v>
      </c>
      <c r="E552" t="s">
        <v>13887</v>
      </c>
      <c r="F552" t="s">
        <v>13008</v>
      </c>
      <c r="AD552" t="s">
        <v>15581</v>
      </c>
      <c r="AE552" t="s">
        <v>15582</v>
      </c>
      <c r="AF552" t="s">
        <v>14334</v>
      </c>
      <c r="AG552" t="s">
        <v>14045</v>
      </c>
    </row>
    <row r="553" spans="2:37" x14ac:dyDescent="0.25">
      <c r="B553" t="s">
        <v>12967</v>
      </c>
      <c r="C553" t="s">
        <v>154</v>
      </c>
      <c r="D553" t="s">
        <v>680</v>
      </c>
      <c r="E553" t="s">
        <v>13887</v>
      </c>
      <c r="F553" t="s">
        <v>13458</v>
      </c>
      <c r="AD553" t="s">
        <v>14025</v>
      </c>
      <c r="AE553" t="s">
        <v>15583</v>
      </c>
      <c r="AF553" t="s">
        <v>15584</v>
      </c>
      <c r="AG553" t="s">
        <v>15585</v>
      </c>
    </row>
    <row r="554" spans="2:37" x14ac:dyDescent="0.25">
      <c r="B554" t="s">
        <v>12967</v>
      </c>
      <c r="C554" t="s">
        <v>154</v>
      </c>
      <c r="D554" t="s">
        <v>680</v>
      </c>
      <c r="E554" t="s">
        <v>13887</v>
      </c>
      <c r="F554" t="s">
        <v>13281</v>
      </c>
      <c r="AD554" t="s">
        <v>15586</v>
      </c>
      <c r="AE554" t="s">
        <v>15587</v>
      </c>
      <c r="AF554" t="s">
        <v>15588</v>
      </c>
      <c r="AG554" t="s">
        <v>15569</v>
      </c>
    </row>
    <row r="555" spans="2:37" x14ac:dyDescent="0.25">
      <c r="B555" t="s">
        <v>12967</v>
      </c>
      <c r="C555" t="s">
        <v>154</v>
      </c>
      <c r="D555" t="s">
        <v>680</v>
      </c>
      <c r="E555" t="s">
        <v>13887</v>
      </c>
      <c r="F555" t="s">
        <v>13016</v>
      </c>
      <c r="AD555" t="s">
        <v>15589</v>
      </c>
      <c r="AE555" t="s">
        <v>15590</v>
      </c>
      <c r="AF555" t="s">
        <v>14079</v>
      </c>
      <c r="AG555" t="s">
        <v>15591</v>
      </c>
    </row>
    <row r="556" spans="2:37" x14ac:dyDescent="0.25">
      <c r="B556" t="s">
        <v>12967</v>
      </c>
      <c r="C556" t="s">
        <v>154</v>
      </c>
      <c r="D556" t="s">
        <v>680</v>
      </c>
      <c r="E556" t="s">
        <v>13946</v>
      </c>
      <c r="F556" t="s">
        <v>13947</v>
      </c>
      <c r="AD556" t="s">
        <v>568</v>
      </c>
      <c r="AE556" t="s">
        <v>568</v>
      </c>
      <c r="AF556" t="s">
        <v>568</v>
      </c>
      <c r="AG556" t="s">
        <v>568</v>
      </c>
      <c r="AH556" t="s">
        <v>568</v>
      </c>
      <c r="AI556" t="s">
        <v>568</v>
      </c>
      <c r="AJ556" t="s">
        <v>568</v>
      </c>
      <c r="AK556" t="s">
        <v>568</v>
      </c>
    </row>
    <row r="557" spans="2:37" x14ac:dyDescent="0.25">
      <c r="B557" t="s">
        <v>12967</v>
      </c>
      <c r="C557" t="s">
        <v>154</v>
      </c>
      <c r="D557" t="s">
        <v>680</v>
      </c>
      <c r="E557" t="s">
        <v>13946</v>
      </c>
      <c r="F557" t="s">
        <v>13297</v>
      </c>
      <c r="AD557" t="s">
        <v>15592</v>
      </c>
      <c r="AE557" t="s">
        <v>15593</v>
      </c>
      <c r="AF557" t="s">
        <v>14006</v>
      </c>
      <c r="AG557" t="s">
        <v>13955</v>
      </c>
      <c r="AH557" t="s">
        <v>15594</v>
      </c>
      <c r="AI557" t="s">
        <v>14832</v>
      </c>
      <c r="AJ557" t="s">
        <v>15595</v>
      </c>
      <c r="AK557" t="s">
        <v>14842</v>
      </c>
    </row>
    <row r="558" spans="2:37" x14ac:dyDescent="0.25">
      <c r="B558" t="s">
        <v>12967</v>
      </c>
      <c r="C558" t="s">
        <v>154</v>
      </c>
      <c r="D558" t="s">
        <v>680</v>
      </c>
      <c r="E558" t="s">
        <v>13946</v>
      </c>
      <c r="F558" t="s">
        <v>13098</v>
      </c>
      <c r="AD558" t="s">
        <v>15595</v>
      </c>
      <c r="AE558" t="s">
        <v>14647</v>
      </c>
      <c r="AF558" t="s">
        <v>15596</v>
      </c>
      <c r="AG558" t="s">
        <v>14765</v>
      </c>
      <c r="AH558" t="s">
        <v>15597</v>
      </c>
      <c r="AI558" t="s">
        <v>13977</v>
      </c>
      <c r="AJ558" t="s">
        <v>14040</v>
      </c>
      <c r="AK558" t="s">
        <v>15598</v>
      </c>
    </row>
    <row r="559" spans="2:37" x14ac:dyDescent="0.25">
      <c r="B559" t="s">
        <v>12967</v>
      </c>
      <c r="C559" t="s">
        <v>154</v>
      </c>
      <c r="D559" t="s">
        <v>680</v>
      </c>
      <c r="E559" t="s">
        <v>13946</v>
      </c>
      <c r="F559" t="s">
        <v>13308</v>
      </c>
      <c r="AD559" t="s">
        <v>15599</v>
      </c>
      <c r="AE559" t="s">
        <v>15600</v>
      </c>
      <c r="AF559" t="s">
        <v>14761</v>
      </c>
      <c r="AG559" t="s">
        <v>15585</v>
      </c>
      <c r="AH559" t="s">
        <v>13984</v>
      </c>
      <c r="AI559" t="s">
        <v>15591</v>
      </c>
      <c r="AJ559" t="s">
        <v>14030</v>
      </c>
      <c r="AK559" t="s">
        <v>15566</v>
      </c>
    </row>
    <row r="560" spans="2:37" x14ac:dyDescent="0.25">
      <c r="B560" t="s">
        <v>12967</v>
      </c>
      <c r="C560" t="s">
        <v>154</v>
      </c>
      <c r="D560" t="s">
        <v>680</v>
      </c>
      <c r="E560" t="s">
        <v>13946</v>
      </c>
      <c r="F560" t="s">
        <v>12977</v>
      </c>
      <c r="AD560" t="s">
        <v>15601</v>
      </c>
      <c r="AE560" t="s">
        <v>15602</v>
      </c>
      <c r="AF560" t="s">
        <v>15603</v>
      </c>
      <c r="AG560" t="s">
        <v>15595</v>
      </c>
      <c r="AH560" t="s">
        <v>14036</v>
      </c>
      <c r="AI560" t="s">
        <v>13891</v>
      </c>
      <c r="AJ560" t="s">
        <v>15604</v>
      </c>
      <c r="AK560" t="s">
        <v>15605</v>
      </c>
    </row>
    <row r="561" spans="2:37" x14ac:dyDescent="0.25">
      <c r="B561" t="s">
        <v>12967</v>
      </c>
      <c r="C561" t="s">
        <v>154</v>
      </c>
      <c r="D561" t="s">
        <v>680</v>
      </c>
      <c r="E561" t="s">
        <v>13946</v>
      </c>
      <c r="F561" t="s">
        <v>13113</v>
      </c>
      <c r="AD561" t="s">
        <v>15604</v>
      </c>
      <c r="AE561" t="s">
        <v>15606</v>
      </c>
      <c r="AF561" t="s">
        <v>15607</v>
      </c>
      <c r="AG561" t="s">
        <v>14027</v>
      </c>
      <c r="AH561" t="s">
        <v>15608</v>
      </c>
      <c r="AI561" t="s">
        <v>13984</v>
      </c>
      <c r="AJ561" t="s">
        <v>15609</v>
      </c>
      <c r="AK561" t="s">
        <v>15610</v>
      </c>
    </row>
    <row r="562" spans="2:37" x14ac:dyDescent="0.25">
      <c r="B562" t="s">
        <v>12967</v>
      </c>
      <c r="C562" t="s">
        <v>154</v>
      </c>
      <c r="D562" t="s">
        <v>680</v>
      </c>
      <c r="E562" t="s">
        <v>13946</v>
      </c>
      <c r="F562" t="s">
        <v>13039</v>
      </c>
      <c r="AD562" t="s">
        <v>15611</v>
      </c>
      <c r="AE562" t="s">
        <v>14456</v>
      </c>
      <c r="AF562" t="s">
        <v>15612</v>
      </c>
      <c r="AG562" t="s">
        <v>15613</v>
      </c>
      <c r="AH562" t="s">
        <v>14184</v>
      </c>
      <c r="AI562" t="s">
        <v>15614</v>
      </c>
      <c r="AJ562" t="s">
        <v>15615</v>
      </c>
      <c r="AK562" t="s">
        <v>15616</v>
      </c>
    </row>
    <row r="563" spans="2:37" x14ac:dyDescent="0.25">
      <c r="B563" t="s">
        <v>12967</v>
      </c>
      <c r="C563" t="s">
        <v>154</v>
      </c>
      <c r="D563" t="s">
        <v>680</v>
      </c>
      <c r="E563" t="s">
        <v>13946</v>
      </c>
      <c r="F563" t="s">
        <v>13425</v>
      </c>
      <c r="AD563" t="s">
        <v>15617</v>
      </c>
      <c r="AE563" t="s">
        <v>15522</v>
      </c>
      <c r="AF563" t="s">
        <v>15618</v>
      </c>
      <c r="AG563" t="s">
        <v>14279</v>
      </c>
      <c r="AH563" t="s">
        <v>15619</v>
      </c>
      <c r="AI563" t="s">
        <v>15620</v>
      </c>
      <c r="AJ563" t="s">
        <v>15621</v>
      </c>
      <c r="AK563" t="s">
        <v>15622</v>
      </c>
    </row>
    <row r="564" spans="2:37" x14ac:dyDescent="0.25">
      <c r="B564" t="s">
        <v>12967</v>
      </c>
      <c r="C564" t="s">
        <v>154</v>
      </c>
      <c r="D564" t="s">
        <v>680</v>
      </c>
      <c r="E564" t="s">
        <v>13946</v>
      </c>
      <c r="F564" t="s">
        <v>13120</v>
      </c>
      <c r="AD564" t="s">
        <v>14220</v>
      </c>
      <c r="AE564" t="s">
        <v>15623</v>
      </c>
      <c r="AF564" t="s">
        <v>15558</v>
      </c>
      <c r="AG564" t="s">
        <v>15624</v>
      </c>
      <c r="AH564" t="s">
        <v>15625</v>
      </c>
      <c r="AI564" t="s">
        <v>13904</v>
      </c>
      <c r="AJ564" t="s">
        <v>14220</v>
      </c>
      <c r="AK564" t="s">
        <v>13966</v>
      </c>
    </row>
    <row r="565" spans="2:37" x14ac:dyDescent="0.25">
      <c r="B565" t="s">
        <v>12967</v>
      </c>
      <c r="C565" t="s">
        <v>154</v>
      </c>
      <c r="D565" t="s">
        <v>680</v>
      </c>
      <c r="E565" t="s">
        <v>13946</v>
      </c>
      <c r="F565" t="s">
        <v>12985</v>
      </c>
      <c r="AD565" t="s">
        <v>15626</v>
      </c>
      <c r="AE565" t="s">
        <v>15627</v>
      </c>
      <c r="AF565" t="s">
        <v>14001</v>
      </c>
      <c r="AG565" t="s">
        <v>13984</v>
      </c>
      <c r="AH565" t="s">
        <v>13962</v>
      </c>
      <c r="AI565" t="s">
        <v>14756</v>
      </c>
      <c r="AJ565" t="s">
        <v>14756</v>
      </c>
      <c r="AK565" t="s">
        <v>15597</v>
      </c>
    </row>
    <row r="566" spans="2:37" x14ac:dyDescent="0.25">
      <c r="B566" t="s">
        <v>12967</v>
      </c>
      <c r="C566" t="s">
        <v>154</v>
      </c>
      <c r="D566" t="s">
        <v>680</v>
      </c>
      <c r="E566" t="s">
        <v>13946</v>
      </c>
      <c r="F566" t="s">
        <v>12993</v>
      </c>
      <c r="AD566" t="s">
        <v>15628</v>
      </c>
      <c r="AE566" t="s">
        <v>15629</v>
      </c>
      <c r="AF566" t="s">
        <v>15630</v>
      </c>
      <c r="AG566" t="s">
        <v>15631</v>
      </c>
      <c r="AH566" t="s">
        <v>15632</v>
      </c>
      <c r="AI566" t="s">
        <v>15633</v>
      </c>
      <c r="AJ566" t="s">
        <v>15634</v>
      </c>
      <c r="AK566" t="s">
        <v>15634</v>
      </c>
    </row>
    <row r="567" spans="2:37" x14ac:dyDescent="0.25">
      <c r="B567" t="s">
        <v>12967</v>
      </c>
      <c r="C567" t="s">
        <v>154</v>
      </c>
      <c r="D567" t="s">
        <v>680</v>
      </c>
      <c r="E567" t="s">
        <v>13946</v>
      </c>
      <c r="F567" t="s">
        <v>13000</v>
      </c>
      <c r="AD567" t="s">
        <v>14352</v>
      </c>
      <c r="AE567" t="s">
        <v>13478</v>
      </c>
      <c r="AF567" t="s">
        <v>15635</v>
      </c>
      <c r="AG567" t="s">
        <v>15636</v>
      </c>
      <c r="AH567" t="s">
        <v>15637</v>
      </c>
      <c r="AI567" t="s">
        <v>13890</v>
      </c>
      <c r="AJ567" t="s">
        <v>14017</v>
      </c>
      <c r="AK567" t="s">
        <v>15638</v>
      </c>
    </row>
    <row r="568" spans="2:37" x14ac:dyDescent="0.25">
      <c r="B568" t="s">
        <v>12967</v>
      </c>
      <c r="C568" t="s">
        <v>154</v>
      </c>
      <c r="D568" t="s">
        <v>680</v>
      </c>
      <c r="E568" t="s">
        <v>13946</v>
      </c>
      <c r="F568" t="s">
        <v>13008</v>
      </c>
      <c r="AD568" t="s">
        <v>14352</v>
      </c>
      <c r="AE568" t="s">
        <v>15639</v>
      </c>
      <c r="AF568" t="s">
        <v>15640</v>
      </c>
      <c r="AG568" t="s">
        <v>15641</v>
      </c>
      <c r="AH568" t="s">
        <v>13940</v>
      </c>
      <c r="AI568" t="s">
        <v>15642</v>
      </c>
      <c r="AJ568" t="s">
        <v>14340</v>
      </c>
      <c r="AK568" t="s">
        <v>15643</v>
      </c>
    </row>
    <row r="569" spans="2:37" x14ac:dyDescent="0.25">
      <c r="B569" t="s">
        <v>12967</v>
      </c>
      <c r="C569" t="s">
        <v>154</v>
      </c>
      <c r="D569" t="s">
        <v>680</v>
      </c>
      <c r="E569" t="s">
        <v>13946</v>
      </c>
      <c r="F569" t="s">
        <v>13458</v>
      </c>
      <c r="AD569" t="s">
        <v>14035</v>
      </c>
      <c r="AE569" t="s">
        <v>15644</v>
      </c>
      <c r="AF569" t="s">
        <v>15645</v>
      </c>
      <c r="AG569" t="s">
        <v>15646</v>
      </c>
      <c r="AH569" t="s">
        <v>15647</v>
      </c>
      <c r="AI569" t="s">
        <v>15561</v>
      </c>
      <c r="AJ569" t="s">
        <v>15648</v>
      </c>
      <c r="AK569" t="s">
        <v>13899</v>
      </c>
    </row>
    <row r="570" spans="2:37" x14ac:dyDescent="0.25">
      <c r="B570" t="s">
        <v>12967</v>
      </c>
      <c r="C570" t="s">
        <v>154</v>
      </c>
      <c r="D570" t="s">
        <v>680</v>
      </c>
      <c r="E570" t="s">
        <v>13946</v>
      </c>
      <c r="F570" t="s">
        <v>13281</v>
      </c>
      <c r="AD570" t="s">
        <v>15649</v>
      </c>
      <c r="AE570" t="s">
        <v>15650</v>
      </c>
      <c r="AF570" t="s">
        <v>15651</v>
      </c>
      <c r="AG570" t="s">
        <v>15652</v>
      </c>
      <c r="AH570" t="s">
        <v>14007</v>
      </c>
      <c r="AI570" t="s">
        <v>14609</v>
      </c>
      <c r="AJ570" t="s">
        <v>15597</v>
      </c>
      <c r="AK570" t="s">
        <v>15574</v>
      </c>
    </row>
    <row r="571" spans="2:37" x14ac:dyDescent="0.25">
      <c r="B571" t="s">
        <v>12967</v>
      </c>
      <c r="C571" t="s">
        <v>154</v>
      </c>
      <c r="D571" t="s">
        <v>680</v>
      </c>
      <c r="E571" t="s">
        <v>13946</v>
      </c>
      <c r="F571" t="s">
        <v>13016</v>
      </c>
      <c r="AD571" t="s">
        <v>15653</v>
      </c>
      <c r="AE571" t="s">
        <v>14674</v>
      </c>
      <c r="AF571" t="s">
        <v>14030</v>
      </c>
      <c r="AG571" t="s">
        <v>14220</v>
      </c>
      <c r="AH571" t="s">
        <v>14275</v>
      </c>
      <c r="AI571" t="s">
        <v>15654</v>
      </c>
      <c r="AJ571" t="s">
        <v>15655</v>
      </c>
      <c r="AK571" t="s">
        <v>14023</v>
      </c>
    </row>
    <row r="572" spans="2:37" x14ac:dyDescent="0.25">
      <c r="B572" t="s">
        <v>12967</v>
      </c>
      <c r="C572" t="s">
        <v>154</v>
      </c>
      <c r="D572" t="s">
        <v>735</v>
      </c>
      <c r="E572" t="s">
        <v>14043</v>
      </c>
      <c r="F572" t="s">
        <v>13297</v>
      </c>
      <c r="V572" t="s">
        <v>15656</v>
      </c>
      <c r="W572" t="s">
        <v>15643</v>
      </c>
      <c r="X572" t="s">
        <v>15657</v>
      </c>
      <c r="Y572" t="s">
        <v>15658</v>
      </c>
      <c r="Z572" t="s">
        <v>15440</v>
      </c>
      <c r="AA572" t="s">
        <v>15553</v>
      </c>
      <c r="AB572" t="s">
        <v>15659</v>
      </c>
    </row>
    <row r="573" spans="2:37" x14ac:dyDescent="0.25">
      <c r="B573" t="s">
        <v>12967</v>
      </c>
      <c r="C573" t="s">
        <v>154</v>
      </c>
      <c r="D573" t="s">
        <v>735</v>
      </c>
      <c r="E573" t="s">
        <v>14043</v>
      </c>
      <c r="F573" t="s">
        <v>13098</v>
      </c>
      <c r="V573" t="s">
        <v>15660</v>
      </c>
      <c r="W573" t="s">
        <v>15661</v>
      </c>
      <c r="X573" t="s">
        <v>15662</v>
      </c>
      <c r="Y573" t="s">
        <v>15663</v>
      </c>
      <c r="Z573" t="s">
        <v>15664</v>
      </c>
      <c r="AA573" t="s">
        <v>15665</v>
      </c>
      <c r="AB573" t="s">
        <v>15666</v>
      </c>
    </row>
    <row r="574" spans="2:37" x14ac:dyDescent="0.25">
      <c r="B574" t="s">
        <v>12967</v>
      </c>
      <c r="C574" t="s">
        <v>154</v>
      </c>
      <c r="D574" t="s">
        <v>735</v>
      </c>
      <c r="E574" t="s">
        <v>14043</v>
      </c>
      <c r="F574" t="s">
        <v>13308</v>
      </c>
      <c r="V574" t="s">
        <v>15667</v>
      </c>
      <c r="W574" t="s">
        <v>14708</v>
      </c>
      <c r="X574" t="s">
        <v>15668</v>
      </c>
      <c r="Y574" t="s">
        <v>15660</v>
      </c>
      <c r="Z574" t="s">
        <v>15669</v>
      </c>
    </row>
    <row r="575" spans="2:37" x14ac:dyDescent="0.25">
      <c r="B575" t="s">
        <v>12967</v>
      </c>
      <c r="C575" t="s">
        <v>154</v>
      </c>
      <c r="D575" t="s">
        <v>735</v>
      </c>
      <c r="E575" t="s">
        <v>14043</v>
      </c>
      <c r="F575" t="s">
        <v>12977</v>
      </c>
      <c r="V575" t="s">
        <v>15670</v>
      </c>
      <c r="W575" t="s">
        <v>15671</v>
      </c>
      <c r="X575" t="s">
        <v>15672</v>
      </c>
      <c r="Y575" t="s">
        <v>15656</v>
      </c>
      <c r="Z575" t="s">
        <v>14075</v>
      </c>
      <c r="AA575" t="s">
        <v>15658</v>
      </c>
    </row>
    <row r="576" spans="2:37" x14ac:dyDescent="0.25">
      <c r="B576" t="s">
        <v>12967</v>
      </c>
      <c r="C576" t="s">
        <v>154</v>
      </c>
      <c r="D576" t="s">
        <v>735</v>
      </c>
      <c r="E576" t="s">
        <v>14043</v>
      </c>
      <c r="F576" t="s">
        <v>13113</v>
      </c>
      <c r="V576" t="s">
        <v>15673</v>
      </c>
      <c r="W576" t="s">
        <v>15674</v>
      </c>
      <c r="X576" t="s">
        <v>14841</v>
      </c>
      <c r="Y576" t="s">
        <v>15675</v>
      </c>
      <c r="Z576" t="s">
        <v>15676</v>
      </c>
    </row>
    <row r="577" spans="2:29" x14ac:dyDescent="0.25">
      <c r="B577" t="s">
        <v>12967</v>
      </c>
      <c r="C577" t="s">
        <v>154</v>
      </c>
      <c r="D577" t="s">
        <v>735</v>
      </c>
      <c r="E577" t="s">
        <v>14043</v>
      </c>
      <c r="F577" t="s">
        <v>13039</v>
      </c>
      <c r="V577" t="s">
        <v>15677</v>
      </c>
      <c r="W577" t="s">
        <v>15678</v>
      </c>
      <c r="X577" t="s">
        <v>14052</v>
      </c>
      <c r="Y577" t="s">
        <v>15665</v>
      </c>
      <c r="Z577" t="s">
        <v>14052</v>
      </c>
      <c r="AA577" t="s">
        <v>15679</v>
      </c>
    </row>
    <row r="578" spans="2:29" x14ac:dyDescent="0.25">
      <c r="B578" t="s">
        <v>12967</v>
      </c>
      <c r="C578" t="s">
        <v>154</v>
      </c>
      <c r="D578" t="s">
        <v>735</v>
      </c>
      <c r="E578" t="s">
        <v>14043</v>
      </c>
      <c r="F578" t="s">
        <v>13425</v>
      </c>
      <c r="V578" t="s">
        <v>15680</v>
      </c>
      <c r="W578" t="s">
        <v>14055</v>
      </c>
      <c r="X578" t="s">
        <v>15659</v>
      </c>
      <c r="Y578" t="s">
        <v>15681</v>
      </c>
      <c r="Z578" t="s">
        <v>14264</v>
      </c>
    </row>
    <row r="579" spans="2:29" x14ac:dyDescent="0.25">
      <c r="B579" t="s">
        <v>12967</v>
      </c>
      <c r="C579" t="s">
        <v>154</v>
      </c>
      <c r="D579" t="s">
        <v>735</v>
      </c>
      <c r="E579" t="s">
        <v>14043</v>
      </c>
      <c r="F579" t="s">
        <v>13120</v>
      </c>
      <c r="V579" t="s">
        <v>13817</v>
      </c>
      <c r="W579" t="s">
        <v>14035</v>
      </c>
      <c r="X579" t="s">
        <v>15682</v>
      </c>
      <c r="Y579" t="s">
        <v>14058</v>
      </c>
      <c r="Z579" t="s">
        <v>15683</v>
      </c>
      <c r="AA579" t="s">
        <v>13869</v>
      </c>
    </row>
    <row r="580" spans="2:29" x14ac:dyDescent="0.25">
      <c r="B580" t="s">
        <v>12967</v>
      </c>
      <c r="C580" t="s">
        <v>154</v>
      </c>
      <c r="D580" t="s">
        <v>735</v>
      </c>
      <c r="E580" t="s">
        <v>14043</v>
      </c>
      <c r="F580" t="s">
        <v>12985</v>
      </c>
      <c r="V580" t="s">
        <v>15684</v>
      </c>
      <c r="W580" t="s">
        <v>15685</v>
      </c>
      <c r="X580" t="s">
        <v>15686</v>
      </c>
      <c r="Y580" t="s">
        <v>14086</v>
      </c>
      <c r="Z580" t="s">
        <v>15687</v>
      </c>
      <c r="AA580" t="s">
        <v>14837</v>
      </c>
    </row>
    <row r="581" spans="2:29" x14ac:dyDescent="0.25">
      <c r="B581" t="s">
        <v>12967</v>
      </c>
      <c r="C581" t="s">
        <v>154</v>
      </c>
      <c r="D581" t="s">
        <v>735</v>
      </c>
      <c r="E581" t="s">
        <v>14043</v>
      </c>
      <c r="F581" t="s">
        <v>13008</v>
      </c>
      <c r="V581" t="s">
        <v>15688</v>
      </c>
      <c r="W581" t="s">
        <v>14284</v>
      </c>
      <c r="X581" t="s">
        <v>14091</v>
      </c>
      <c r="Y581" t="s">
        <v>15689</v>
      </c>
      <c r="Z581" t="s">
        <v>15690</v>
      </c>
      <c r="AA581" t="s">
        <v>15691</v>
      </c>
    </row>
    <row r="582" spans="2:29" x14ac:dyDescent="0.25">
      <c r="B582" t="s">
        <v>12967</v>
      </c>
      <c r="C582" t="s">
        <v>154</v>
      </c>
      <c r="D582" t="s">
        <v>735</v>
      </c>
      <c r="E582" t="s">
        <v>14043</v>
      </c>
      <c r="F582" t="s">
        <v>13016</v>
      </c>
      <c r="V582" t="s">
        <v>13849</v>
      </c>
      <c r="W582" t="s">
        <v>15643</v>
      </c>
      <c r="X582" t="s">
        <v>15662</v>
      </c>
      <c r="Y582" t="s">
        <v>15692</v>
      </c>
      <c r="Z582" t="s">
        <v>15671</v>
      </c>
    </row>
    <row r="583" spans="2:29" x14ac:dyDescent="0.25">
      <c r="B583" t="s">
        <v>12967</v>
      </c>
      <c r="C583" t="s">
        <v>154</v>
      </c>
      <c r="D583" t="s">
        <v>735</v>
      </c>
      <c r="E583" t="s">
        <v>14093</v>
      </c>
      <c r="F583" t="s">
        <v>13308</v>
      </c>
      <c r="V583" t="s">
        <v>14766</v>
      </c>
      <c r="W583" t="s">
        <v>15608</v>
      </c>
      <c r="X583" t="s">
        <v>15508</v>
      </c>
      <c r="Y583" t="s">
        <v>14104</v>
      </c>
      <c r="Z583" t="s">
        <v>13406</v>
      </c>
      <c r="AA583" t="s">
        <v>13246</v>
      </c>
      <c r="AB583" t="s">
        <v>15493</v>
      </c>
      <c r="AC583" t="s">
        <v>13569</v>
      </c>
    </row>
    <row r="584" spans="2:29" x14ac:dyDescent="0.25">
      <c r="B584" t="s">
        <v>12967</v>
      </c>
      <c r="C584" t="s">
        <v>154</v>
      </c>
      <c r="D584" t="s">
        <v>735</v>
      </c>
      <c r="E584" t="s">
        <v>14093</v>
      </c>
      <c r="F584" t="s">
        <v>13113</v>
      </c>
      <c r="V584" t="s">
        <v>14346</v>
      </c>
      <c r="W584" t="s">
        <v>13934</v>
      </c>
      <c r="X584" t="s">
        <v>13526</v>
      </c>
      <c r="Y584" t="s">
        <v>14163</v>
      </c>
      <c r="Z584" t="s">
        <v>13659</v>
      </c>
      <c r="AA584" t="s">
        <v>13794</v>
      </c>
      <c r="AB584" t="s">
        <v>14143</v>
      </c>
      <c r="AC584" t="s">
        <v>15693</v>
      </c>
    </row>
    <row r="585" spans="2:29" x14ac:dyDescent="0.25">
      <c r="B585" t="s">
        <v>12967</v>
      </c>
      <c r="C585" t="s">
        <v>154</v>
      </c>
      <c r="D585" t="s">
        <v>735</v>
      </c>
      <c r="E585" t="s">
        <v>14093</v>
      </c>
      <c r="F585" t="s">
        <v>13039</v>
      </c>
      <c r="V585" t="s">
        <v>13735</v>
      </c>
      <c r="W585" t="s">
        <v>15694</v>
      </c>
      <c r="X585" t="s">
        <v>13771</v>
      </c>
      <c r="Y585" t="s">
        <v>15515</v>
      </c>
      <c r="Z585" t="s">
        <v>15695</v>
      </c>
      <c r="AA585" t="s">
        <v>14129</v>
      </c>
      <c r="AB585" t="s">
        <v>13883</v>
      </c>
      <c r="AC585" t="s">
        <v>14164</v>
      </c>
    </row>
    <row r="586" spans="2:29" x14ac:dyDescent="0.25">
      <c r="B586" t="s">
        <v>12967</v>
      </c>
      <c r="C586" t="s">
        <v>154</v>
      </c>
      <c r="D586" t="s">
        <v>735</v>
      </c>
      <c r="E586" t="s">
        <v>14093</v>
      </c>
      <c r="F586" t="s">
        <v>13425</v>
      </c>
      <c r="V586" t="s">
        <v>15432</v>
      </c>
      <c r="W586" t="s">
        <v>15570</v>
      </c>
      <c r="X586" t="s">
        <v>14627</v>
      </c>
      <c r="Y586" t="s">
        <v>13559</v>
      </c>
      <c r="Z586" t="s">
        <v>14232</v>
      </c>
      <c r="AA586" t="s">
        <v>13247</v>
      </c>
      <c r="AB586" t="s">
        <v>14295</v>
      </c>
      <c r="AC586" t="s">
        <v>13582</v>
      </c>
    </row>
    <row r="587" spans="2:29" x14ac:dyDescent="0.25">
      <c r="B587" t="s">
        <v>12967</v>
      </c>
      <c r="C587" t="s">
        <v>154</v>
      </c>
      <c r="D587" t="s">
        <v>735</v>
      </c>
      <c r="E587" t="s">
        <v>14093</v>
      </c>
      <c r="F587" t="s">
        <v>13120</v>
      </c>
      <c r="V587" t="s">
        <v>15696</v>
      </c>
      <c r="W587" t="s">
        <v>15697</v>
      </c>
      <c r="X587" t="s">
        <v>15698</v>
      </c>
      <c r="Y587" t="s">
        <v>13770</v>
      </c>
      <c r="Z587" t="s">
        <v>13831</v>
      </c>
      <c r="AA587" t="s">
        <v>15699</v>
      </c>
      <c r="AB587" t="s">
        <v>15531</v>
      </c>
      <c r="AC587" t="s">
        <v>13633</v>
      </c>
    </row>
    <row r="588" spans="2:29" x14ac:dyDescent="0.25">
      <c r="B588" t="s">
        <v>12967</v>
      </c>
      <c r="C588" t="s">
        <v>154</v>
      </c>
      <c r="D588" t="s">
        <v>735</v>
      </c>
      <c r="E588" t="s">
        <v>14093</v>
      </c>
      <c r="F588" t="s">
        <v>13458</v>
      </c>
      <c r="V588" t="s">
        <v>15700</v>
      </c>
      <c r="W588" t="s">
        <v>15615</v>
      </c>
      <c r="X588" t="s">
        <v>13336</v>
      </c>
      <c r="Y588" t="s">
        <v>13820</v>
      </c>
      <c r="Z588" t="s">
        <v>15701</v>
      </c>
      <c r="AA588" t="s">
        <v>15702</v>
      </c>
      <c r="AB588" t="s">
        <v>15500</v>
      </c>
      <c r="AC588" t="s">
        <v>13858</v>
      </c>
    </row>
    <row r="589" spans="2:29" x14ac:dyDescent="0.25">
      <c r="B589" t="s">
        <v>12967</v>
      </c>
      <c r="C589" t="s">
        <v>154</v>
      </c>
      <c r="D589" t="s">
        <v>735</v>
      </c>
      <c r="E589" t="s">
        <v>14093</v>
      </c>
      <c r="F589" t="s">
        <v>13281</v>
      </c>
      <c r="V589" t="s">
        <v>14233</v>
      </c>
      <c r="W589" t="s">
        <v>15703</v>
      </c>
      <c r="X589" t="s">
        <v>14119</v>
      </c>
      <c r="Y589" t="s">
        <v>13659</v>
      </c>
      <c r="Z589" t="s">
        <v>15526</v>
      </c>
      <c r="AA589" t="s">
        <v>13662</v>
      </c>
      <c r="AB589" t="s">
        <v>15704</v>
      </c>
      <c r="AC589" t="s">
        <v>14097</v>
      </c>
    </row>
    <row r="590" spans="2:29" x14ac:dyDescent="0.25">
      <c r="B590" t="s">
        <v>12967</v>
      </c>
      <c r="C590" t="s">
        <v>154</v>
      </c>
      <c r="D590" t="s">
        <v>735</v>
      </c>
      <c r="E590" t="s">
        <v>14093</v>
      </c>
      <c r="F590" t="s">
        <v>13016</v>
      </c>
      <c r="V590" t="s">
        <v>15705</v>
      </c>
      <c r="W590" t="s">
        <v>13698</v>
      </c>
      <c r="X590" t="s">
        <v>15524</v>
      </c>
      <c r="Y590" t="s">
        <v>13794</v>
      </c>
      <c r="Z590" t="s">
        <v>15706</v>
      </c>
      <c r="AA590" t="s">
        <v>13250</v>
      </c>
      <c r="AB590" t="s">
        <v>14142</v>
      </c>
      <c r="AC590" t="s">
        <v>14153</v>
      </c>
    </row>
    <row r="591" spans="2:29" x14ac:dyDescent="0.25">
      <c r="B591" t="s">
        <v>12967</v>
      </c>
      <c r="C591" t="s">
        <v>154</v>
      </c>
      <c r="D591" t="s">
        <v>735</v>
      </c>
      <c r="E591" t="s">
        <v>14130</v>
      </c>
      <c r="F591" t="s">
        <v>13297</v>
      </c>
      <c r="V591" t="s">
        <v>13412</v>
      </c>
      <c r="W591" t="s">
        <v>14023</v>
      </c>
      <c r="X591" t="s">
        <v>15707</v>
      </c>
      <c r="Y591" t="s">
        <v>15708</v>
      </c>
      <c r="Z591" t="s">
        <v>14110</v>
      </c>
      <c r="AA591" t="s">
        <v>14244</v>
      </c>
      <c r="AB591" t="s">
        <v>14829</v>
      </c>
      <c r="AC591" t="s">
        <v>10207</v>
      </c>
    </row>
    <row r="592" spans="2:29" x14ac:dyDescent="0.25">
      <c r="B592" t="s">
        <v>12967</v>
      </c>
      <c r="C592" t="s">
        <v>154</v>
      </c>
      <c r="D592" t="s">
        <v>735</v>
      </c>
      <c r="E592" t="s">
        <v>14130</v>
      </c>
      <c r="F592" t="s">
        <v>13098</v>
      </c>
      <c r="V592" t="s">
        <v>13555</v>
      </c>
      <c r="W592" t="s">
        <v>14233</v>
      </c>
      <c r="X592" t="s">
        <v>14244</v>
      </c>
      <c r="Y592" t="s">
        <v>13731</v>
      </c>
      <c r="Z592" t="s">
        <v>14237</v>
      </c>
      <c r="AA592" t="s">
        <v>13736</v>
      </c>
      <c r="AB592" t="s">
        <v>13343</v>
      </c>
      <c r="AC592" t="s">
        <v>15709</v>
      </c>
    </row>
    <row r="593" spans="2:29" x14ac:dyDescent="0.25">
      <c r="B593" t="s">
        <v>12967</v>
      </c>
      <c r="C593" t="s">
        <v>154</v>
      </c>
      <c r="D593" t="s">
        <v>735</v>
      </c>
      <c r="E593" t="s">
        <v>14130</v>
      </c>
      <c r="F593" t="s">
        <v>13308</v>
      </c>
      <c r="V593" t="s">
        <v>14257</v>
      </c>
      <c r="W593" t="s">
        <v>13951</v>
      </c>
      <c r="X593" t="s">
        <v>14347</v>
      </c>
      <c r="Y593" t="s">
        <v>14153</v>
      </c>
      <c r="Z593" t="s">
        <v>15328</v>
      </c>
      <c r="AA593" t="s">
        <v>15710</v>
      </c>
      <c r="AB593" t="s">
        <v>13326</v>
      </c>
      <c r="AC593" t="s">
        <v>15387</v>
      </c>
    </row>
    <row r="594" spans="2:29" x14ac:dyDescent="0.25">
      <c r="B594" t="s">
        <v>12967</v>
      </c>
      <c r="C594" t="s">
        <v>154</v>
      </c>
      <c r="D594" t="s">
        <v>735</v>
      </c>
      <c r="E594" t="s">
        <v>14130</v>
      </c>
      <c r="F594" t="s">
        <v>13113</v>
      </c>
      <c r="V594" t="s">
        <v>15414</v>
      </c>
      <c r="W594" t="s">
        <v>15711</v>
      </c>
      <c r="X594" t="s">
        <v>15712</v>
      </c>
      <c r="Y594" t="s">
        <v>14300</v>
      </c>
      <c r="Z594" t="s">
        <v>13291</v>
      </c>
      <c r="AA594" t="s">
        <v>13638</v>
      </c>
      <c r="AB594" t="s">
        <v>15713</v>
      </c>
      <c r="AC594" t="s">
        <v>13539</v>
      </c>
    </row>
    <row r="595" spans="2:29" x14ac:dyDescent="0.25">
      <c r="B595" t="s">
        <v>12967</v>
      </c>
      <c r="C595" t="s">
        <v>154</v>
      </c>
      <c r="D595" t="s">
        <v>735</v>
      </c>
      <c r="E595" t="s">
        <v>14130</v>
      </c>
      <c r="F595" t="s">
        <v>13039</v>
      </c>
      <c r="V595" t="s">
        <v>15267</v>
      </c>
      <c r="W595" t="s">
        <v>15714</v>
      </c>
      <c r="X595" t="s">
        <v>13886</v>
      </c>
      <c r="Y595" t="s">
        <v>13433</v>
      </c>
      <c r="Z595" t="s">
        <v>15477</v>
      </c>
      <c r="AA595" t="s">
        <v>13298</v>
      </c>
      <c r="AB595" t="s">
        <v>14320</v>
      </c>
      <c r="AC595" t="s">
        <v>13358</v>
      </c>
    </row>
    <row r="596" spans="2:29" x14ac:dyDescent="0.25">
      <c r="B596" t="s">
        <v>12967</v>
      </c>
      <c r="C596" t="s">
        <v>154</v>
      </c>
      <c r="D596" t="s">
        <v>735</v>
      </c>
      <c r="E596" t="s">
        <v>14130</v>
      </c>
      <c r="F596" t="s">
        <v>13425</v>
      </c>
      <c r="V596" t="s">
        <v>15715</v>
      </c>
      <c r="W596" t="s">
        <v>15716</v>
      </c>
      <c r="X596" t="s">
        <v>13417</v>
      </c>
      <c r="Y596" t="s">
        <v>13506</v>
      </c>
      <c r="Z596" t="s">
        <v>13423</v>
      </c>
      <c r="AA596" t="s">
        <v>15519</v>
      </c>
      <c r="AB596" t="s">
        <v>13588</v>
      </c>
      <c r="AC596" t="s">
        <v>13461</v>
      </c>
    </row>
    <row r="597" spans="2:29" x14ac:dyDescent="0.25">
      <c r="B597" t="s">
        <v>12967</v>
      </c>
      <c r="C597" t="s">
        <v>154</v>
      </c>
      <c r="D597" t="s">
        <v>735</v>
      </c>
      <c r="E597" t="s">
        <v>14130</v>
      </c>
      <c r="F597" t="s">
        <v>13120</v>
      </c>
      <c r="V597" t="s">
        <v>14143</v>
      </c>
      <c r="W597" t="s">
        <v>14336</v>
      </c>
      <c r="X597" t="s">
        <v>13779</v>
      </c>
      <c r="Y597" t="s">
        <v>14103</v>
      </c>
      <c r="Z597" t="s">
        <v>10208</v>
      </c>
      <c r="AA597" t="s">
        <v>15398</v>
      </c>
      <c r="AB597" t="s">
        <v>15717</v>
      </c>
      <c r="AC597" t="s">
        <v>15718</v>
      </c>
    </row>
    <row r="598" spans="2:29" x14ac:dyDescent="0.25">
      <c r="B598" t="s">
        <v>12967</v>
      </c>
      <c r="C598" t="s">
        <v>154</v>
      </c>
      <c r="D598" t="s">
        <v>735</v>
      </c>
      <c r="E598" t="s">
        <v>14130</v>
      </c>
      <c r="F598" t="s">
        <v>12985</v>
      </c>
      <c r="V598" t="s">
        <v>10428</v>
      </c>
      <c r="W598" t="s">
        <v>15719</v>
      </c>
      <c r="X598" t="s">
        <v>15720</v>
      </c>
      <c r="Y598" t="s">
        <v>13883</v>
      </c>
      <c r="Z598" t="s">
        <v>13348</v>
      </c>
      <c r="AA598" t="s">
        <v>15721</v>
      </c>
      <c r="AB598" t="s">
        <v>13773</v>
      </c>
      <c r="AC598" t="s">
        <v>13343</v>
      </c>
    </row>
    <row r="599" spans="2:29" x14ac:dyDescent="0.25">
      <c r="B599" t="s">
        <v>12967</v>
      </c>
      <c r="C599" t="s">
        <v>154</v>
      </c>
      <c r="D599" t="s">
        <v>735</v>
      </c>
      <c r="E599" t="s">
        <v>14130</v>
      </c>
      <c r="F599" t="s">
        <v>13008</v>
      </c>
      <c r="V599" t="s">
        <v>14289</v>
      </c>
      <c r="W599" t="s">
        <v>15722</v>
      </c>
      <c r="X599" t="s">
        <v>15542</v>
      </c>
      <c r="Y599" t="s">
        <v>15723</v>
      </c>
      <c r="Z599" t="s">
        <v>13728</v>
      </c>
      <c r="AA599" t="s">
        <v>13555</v>
      </c>
      <c r="AB599" t="s">
        <v>14347</v>
      </c>
      <c r="AC599" t="s">
        <v>15724</v>
      </c>
    </row>
    <row r="600" spans="2:29" x14ac:dyDescent="0.25">
      <c r="B600" t="s">
        <v>12967</v>
      </c>
      <c r="C600" t="s">
        <v>154</v>
      </c>
      <c r="D600" t="s">
        <v>735</v>
      </c>
      <c r="E600" t="s">
        <v>14130</v>
      </c>
      <c r="F600" t="s">
        <v>13458</v>
      </c>
      <c r="V600" t="s">
        <v>14929</v>
      </c>
      <c r="W600" t="s">
        <v>13900</v>
      </c>
      <c r="X600" t="s">
        <v>15375</v>
      </c>
      <c r="Y600" t="s">
        <v>13290</v>
      </c>
      <c r="Z600" t="s">
        <v>13507</v>
      </c>
      <c r="AA600" t="s">
        <v>13800</v>
      </c>
      <c r="AB600" t="s">
        <v>15725</v>
      </c>
      <c r="AC600" t="s">
        <v>14940</v>
      </c>
    </row>
    <row r="601" spans="2:29" x14ac:dyDescent="0.25">
      <c r="B601" t="s">
        <v>12967</v>
      </c>
      <c r="C601" t="s">
        <v>154</v>
      </c>
      <c r="D601" t="s">
        <v>735</v>
      </c>
      <c r="E601" t="s">
        <v>14130</v>
      </c>
      <c r="F601" t="s">
        <v>13281</v>
      </c>
      <c r="V601" t="s">
        <v>13576</v>
      </c>
      <c r="W601" t="s">
        <v>15726</v>
      </c>
      <c r="X601" t="s">
        <v>14161</v>
      </c>
      <c r="Y601" t="s">
        <v>14162</v>
      </c>
      <c r="Z601" t="s">
        <v>13358</v>
      </c>
      <c r="AA601" t="s">
        <v>15279</v>
      </c>
      <c r="AB601" t="s">
        <v>15727</v>
      </c>
      <c r="AC601" t="s">
        <v>15728</v>
      </c>
    </row>
    <row r="602" spans="2:29" x14ac:dyDescent="0.25">
      <c r="B602" t="s">
        <v>12967</v>
      </c>
      <c r="C602" t="s">
        <v>154</v>
      </c>
      <c r="D602" t="s">
        <v>735</v>
      </c>
      <c r="E602" t="s">
        <v>14130</v>
      </c>
      <c r="F602" t="s">
        <v>13016</v>
      </c>
      <c r="V602" t="s">
        <v>13848</v>
      </c>
      <c r="W602" t="s">
        <v>15729</v>
      </c>
      <c r="X602" t="s">
        <v>15730</v>
      </c>
      <c r="Y602" t="s">
        <v>13550</v>
      </c>
      <c r="Z602" t="s">
        <v>14338</v>
      </c>
      <c r="AA602" t="s">
        <v>13606</v>
      </c>
      <c r="AB602" t="s">
        <v>13341</v>
      </c>
      <c r="AC602" t="s">
        <v>15731</v>
      </c>
    </row>
    <row r="603" spans="2:29" x14ac:dyDescent="0.25">
      <c r="B603" t="s">
        <v>12967</v>
      </c>
      <c r="C603" t="s">
        <v>154</v>
      </c>
      <c r="D603" t="s">
        <v>735</v>
      </c>
      <c r="E603" t="s">
        <v>14191</v>
      </c>
      <c r="F603" t="s">
        <v>13297</v>
      </c>
      <c r="V603" t="s">
        <v>15254</v>
      </c>
      <c r="W603" t="s">
        <v>14100</v>
      </c>
      <c r="X603" t="s">
        <v>14196</v>
      </c>
      <c r="Y603" t="s">
        <v>14112</v>
      </c>
      <c r="Z603" t="s">
        <v>15448</v>
      </c>
      <c r="AA603" t="s">
        <v>15431</v>
      </c>
      <c r="AB603" t="s">
        <v>15254</v>
      </c>
      <c r="AC603" t="s">
        <v>15367</v>
      </c>
    </row>
    <row r="604" spans="2:29" x14ac:dyDescent="0.25">
      <c r="B604" t="s">
        <v>12967</v>
      </c>
      <c r="C604" t="s">
        <v>154</v>
      </c>
      <c r="D604" t="s">
        <v>735</v>
      </c>
      <c r="E604" t="s">
        <v>14191</v>
      </c>
      <c r="F604" t="s">
        <v>13098</v>
      </c>
      <c r="V604" t="s">
        <v>15548</v>
      </c>
      <c r="W604" t="s">
        <v>15732</v>
      </c>
      <c r="X604" t="s">
        <v>15733</v>
      </c>
      <c r="Y604" t="s">
        <v>13250</v>
      </c>
      <c r="Z604" t="s">
        <v>15723</v>
      </c>
      <c r="AA604" t="s">
        <v>14332</v>
      </c>
      <c r="AB604" t="s">
        <v>15511</v>
      </c>
      <c r="AC604" t="s">
        <v>14163</v>
      </c>
    </row>
    <row r="605" spans="2:29" x14ac:dyDescent="0.25">
      <c r="B605" t="s">
        <v>12967</v>
      </c>
      <c r="C605" t="s">
        <v>154</v>
      </c>
      <c r="D605" t="s">
        <v>735</v>
      </c>
      <c r="E605" t="s">
        <v>14191</v>
      </c>
      <c r="F605" t="s">
        <v>13308</v>
      </c>
      <c r="V605" t="s">
        <v>15734</v>
      </c>
      <c r="W605" t="s">
        <v>15735</v>
      </c>
      <c r="X605" t="s">
        <v>15733</v>
      </c>
      <c r="Y605" t="s">
        <v>13494</v>
      </c>
      <c r="Z605" t="s">
        <v>15736</v>
      </c>
      <c r="AA605" t="s">
        <v>15737</v>
      </c>
      <c r="AB605" t="s">
        <v>13873</v>
      </c>
      <c r="AC605" t="s">
        <v>13335</v>
      </c>
    </row>
    <row r="606" spans="2:29" x14ac:dyDescent="0.25">
      <c r="B606" t="s">
        <v>12967</v>
      </c>
      <c r="C606" t="s">
        <v>154</v>
      </c>
      <c r="D606" t="s">
        <v>735</v>
      </c>
      <c r="E606" t="s">
        <v>14191</v>
      </c>
      <c r="F606" t="s">
        <v>12977</v>
      </c>
      <c r="V606" t="s">
        <v>15738</v>
      </c>
      <c r="W606" t="s">
        <v>15739</v>
      </c>
      <c r="X606" t="s">
        <v>15740</v>
      </c>
      <c r="Y606" t="s">
        <v>13648</v>
      </c>
      <c r="Z606" t="s">
        <v>13554</v>
      </c>
      <c r="AA606" t="s">
        <v>13856</v>
      </c>
      <c r="AB606" t="s">
        <v>13414</v>
      </c>
      <c r="AC606" t="s">
        <v>15741</v>
      </c>
    </row>
    <row r="607" spans="2:29" x14ac:dyDescent="0.25">
      <c r="B607" t="s">
        <v>12967</v>
      </c>
      <c r="C607" t="s">
        <v>154</v>
      </c>
      <c r="D607" t="s">
        <v>735</v>
      </c>
      <c r="E607" t="s">
        <v>14191</v>
      </c>
      <c r="F607" t="s">
        <v>13039</v>
      </c>
      <c r="V607" t="s">
        <v>13791</v>
      </c>
      <c r="W607" t="s">
        <v>13952</v>
      </c>
      <c r="X607" t="s">
        <v>14209</v>
      </c>
      <c r="Y607" t="s">
        <v>15742</v>
      </c>
      <c r="Z607" t="s">
        <v>15743</v>
      </c>
      <c r="AA607" t="s">
        <v>14116</v>
      </c>
      <c r="AB607" t="s">
        <v>13328</v>
      </c>
      <c r="AC607" t="s">
        <v>15514</v>
      </c>
    </row>
    <row r="608" spans="2:29" x14ac:dyDescent="0.25">
      <c r="B608" t="s">
        <v>12967</v>
      </c>
      <c r="C608" t="s">
        <v>154</v>
      </c>
      <c r="D608" t="s">
        <v>735</v>
      </c>
      <c r="E608" t="s">
        <v>14191</v>
      </c>
      <c r="F608" t="s">
        <v>13120</v>
      </c>
      <c r="V608" t="s">
        <v>15744</v>
      </c>
      <c r="W608" t="s">
        <v>15745</v>
      </c>
      <c r="X608" t="s">
        <v>15746</v>
      </c>
      <c r="Y608" t="s">
        <v>14222</v>
      </c>
      <c r="Z608" t="s">
        <v>14218</v>
      </c>
      <c r="AA608" t="s">
        <v>13728</v>
      </c>
      <c r="AB608" t="s">
        <v>10207</v>
      </c>
      <c r="AC608" t="s">
        <v>13247</v>
      </c>
    </row>
    <row r="609" spans="2:29" x14ac:dyDescent="0.25">
      <c r="B609" t="s">
        <v>12967</v>
      </c>
      <c r="C609" t="s">
        <v>154</v>
      </c>
      <c r="D609" t="s">
        <v>735</v>
      </c>
      <c r="E609" t="s">
        <v>14191</v>
      </c>
      <c r="F609" t="s">
        <v>12985</v>
      </c>
      <c r="V609" t="s">
        <v>15747</v>
      </c>
      <c r="W609" t="s">
        <v>15622</v>
      </c>
      <c r="X609" t="s">
        <v>15748</v>
      </c>
      <c r="Y609" t="s">
        <v>14294</v>
      </c>
      <c r="Z609" t="s">
        <v>15749</v>
      </c>
      <c r="AA609" t="s">
        <v>15750</v>
      </c>
      <c r="AB609" t="s">
        <v>15353</v>
      </c>
      <c r="AC609" t="s">
        <v>15517</v>
      </c>
    </row>
    <row r="610" spans="2:29" x14ac:dyDescent="0.25">
      <c r="B610" t="s">
        <v>12967</v>
      </c>
      <c r="C610" t="s">
        <v>154</v>
      </c>
      <c r="D610" t="s">
        <v>735</v>
      </c>
      <c r="E610" t="s">
        <v>14191</v>
      </c>
      <c r="F610" t="s">
        <v>13008</v>
      </c>
      <c r="V610" t="s">
        <v>15751</v>
      </c>
      <c r="W610" t="s">
        <v>15752</v>
      </c>
      <c r="X610" t="s">
        <v>13356</v>
      </c>
      <c r="Y610" t="s">
        <v>15753</v>
      </c>
      <c r="Z610" t="s">
        <v>15754</v>
      </c>
      <c r="AA610" t="s">
        <v>14103</v>
      </c>
      <c r="AB610" t="s">
        <v>13866</v>
      </c>
      <c r="AC610" t="s">
        <v>13343</v>
      </c>
    </row>
    <row r="611" spans="2:29" x14ac:dyDescent="0.25">
      <c r="B611" t="s">
        <v>12967</v>
      </c>
      <c r="C611" t="s">
        <v>154</v>
      </c>
      <c r="D611" t="s">
        <v>735</v>
      </c>
      <c r="E611" t="s">
        <v>14191</v>
      </c>
      <c r="F611" t="s">
        <v>13016</v>
      </c>
      <c r="V611" t="s">
        <v>15441</v>
      </c>
      <c r="W611" t="s">
        <v>14285</v>
      </c>
      <c r="X611" t="s">
        <v>13856</v>
      </c>
      <c r="Y611" t="s">
        <v>13843</v>
      </c>
      <c r="Z611" t="s">
        <v>15755</v>
      </c>
      <c r="AA611" t="s">
        <v>13675</v>
      </c>
      <c r="AB611" t="s">
        <v>14347</v>
      </c>
      <c r="AC611" t="s">
        <v>13343</v>
      </c>
    </row>
    <row r="612" spans="2:29" x14ac:dyDescent="0.25">
      <c r="B612" t="s">
        <v>12967</v>
      </c>
      <c r="C612" t="s">
        <v>154</v>
      </c>
      <c r="D612" t="s">
        <v>735</v>
      </c>
      <c r="E612" t="s">
        <v>14240</v>
      </c>
      <c r="F612" t="s">
        <v>13297</v>
      </c>
      <c r="V612" t="s">
        <v>14249</v>
      </c>
      <c r="W612" t="s">
        <v>15697</v>
      </c>
      <c r="X612" t="s">
        <v>15756</v>
      </c>
      <c r="Y612" t="s">
        <v>14724</v>
      </c>
      <c r="Z612" t="s">
        <v>13851</v>
      </c>
      <c r="AA612" t="s">
        <v>14244</v>
      </c>
      <c r="AB612" t="s">
        <v>14134</v>
      </c>
      <c r="AC612" t="s">
        <v>13641</v>
      </c>
    </row>
    <row r="613" spans="2:29" x14ac:dyDescent="0.25">
      <c r="B613" t="s">
        <v>12967</v>
      </c>
      <c r="C613" t="s">
        <v>154</v>
      </c>
      <c r="D613" t="s">
        <v>735</v>
      </c>
      <c r="E613" t="s">
        <v>14240</v>
      </c>
      <c r="F613" t="s">
        <v>13098</v>
      </c>
      <c r="V613" t="s">
        <v>15757</v>
      </c>
      <c r="W613" t="s">
        <v>15758</v>
      </c>
      <c r="X613" t="s">
        <v>14341</v>
      </c>
      <c r="Y613" t="s">
        <v>14172</v>
      </c>
      <c r="Z613" t="s">
        <v>15744</v>
      </c>
      <c r="AA613" t="s">
        <v>15529</v>
      </c>
      <c r="AB613" t="s">
        <v>15368</v>
      </c>
      <c r="AC613" t="s">
        <v>15759</v>
      </c>
    </row>
    <row r="614" spans="2:29" x14ac:dyDescent="0.25">
      <c r="B614" t="s">
        <v>12967</v>
      </c>
      <c r="C614" t="s">
        <v>154</v>
      </c>
      <c r="D614" t="s">
        <v>735</v>
      </c>
      <c r="E614" t="s">
        <v>14240</v>
      </c>
      <c r="F614" t="s">
        <v>12977</v>
      </c>
      <c r="V614" t="s">
        <v>15760</v>
      </c>
      <c r="W614" t="s">
        <v>15761</v>
      </c>
      <c r="X614" t="s">
        <v>14813</v>
      </c>
      <c r="Y614" t="s">
        <v>13753</v>
      </c>
      <c r="Z614" t="s">
        <v>15762</v>
      </c>
      <c r="AA614" t="s">
        <v>15763</v>
      </c>
      <c r="AB614" t="s">
        <v>15764</v>
      </c>
      <c r="AC614" t="s">
        <v>14218</v>
      </c>
    </row>
    <row r="615" spans="2:29" x14ac:dyDescent="0.25">
      <c r="B615" t="s">
        <v>12967</v>
      </c>
      <c r="C615" t="s">
        <v>154</v>
      </c>
      <c r="D615" t="s">
        <v>735</v>
      </c>
      <c r="E615" t="s">
        <v>14240</v>
      </c>
      <c r="F615" t="s">
        <v>13120</v>
      </c>
      <c r="V615" t="s">
        <v>14365</v>
      </c>
      <c r="W615" t="s">
        <v>13983</v>
      </c>
      <c r="X615" t="s">
        <v>15765</v>
      </c>
      <c r="Y615" t="s">
        <v>14209</v>
      </c>
      <c r="Z615" t="s">
        <v>15766</v>
      </c>
      <c r="AA615" t="s">
        <v>13690</v>
      </c>
      <c r="AB615" t="s">
        <v>15767</v>
      </c>
      <c r="AC615" t="s">
        <v>15724</v>
      </c>
    </row>
    <row r="616" spans="2:29" x14ac:dyDescent="0.25">
      <c r="B616" t="s">
        <v>12967</v>
      </c>
      <c r="C616" t="s">
        <v>154</v>
      </c>
      <c r="D616" t="s">
        <v>735</v>
      </c>
      <c r="E616" t="s">
        <v>14240</v>
      </c>
      <c r="F616" t="s">
        <v>12985</v>
      </c>
      <c r="V616" t="s">
        <v>15768</v>
      </c>
      <c r="W616" t="s">
        <v>14007</v>
      </c>
      <c r="X616" t="s">
        <v>15769</v>
      </c>
      <c r="Y616" t="s">
        <v>14224</v>
      </c>
      <c r="Z616" t="s">
        <v>15770</v>
      </c>
      <c r="AA616" t="s">
        <v>13857</v>
      </c>
      <c r="AB616" t="s">
        <v>13881</v>
      </c>
      <c r="AC616" t="s">
        <v>14267</v>
      </c>
    </row>
    <row r="617" spans="2:29" x14ac:dyDescent="0.25">
      <c r="B617" t="s">
        <v>12967</v>
      </c>
      <c r="C617" t="s">
        <v>154</v>
      </c>
      <c r="D617" t="s">
        <v>735</v>
      </c>
      <c r="E617" t="s">
        <v>14240</v>
      </c>
      <c r="F617" t="s">
        <v>12993</v>
      </c>
      <c r="V617" t="s">
        <v>13984</v>
      </c>
      <c r="W617" t="s">
        <v>15771</v>
      </c>
      <c r="X617" t="s">
        <v>14168</v>
      </c>
      <c r="Y617" t="s">
        <v>14091</v>
      </c>
      <c r="Z617" t="s">
        <v>15772</v>
      </c>
      <c r="AA617" t="s">
        <v>15773</v>
      </c>
      <c r="AB617" t="s">
        <v>15774</v>
      </c>
      <c r="AC617" t="s">
        <v>15775</v>
      </c>
    </row>
    <row r="618" spans="2:29" x14ac:dyDescent="0.25">
      <c r="B618" t="s">
        <v>12967</v>
      </c>
      <c r="C618" t="s">
        <v>154</v>
      </c>
      <c r="D618" t="s">
        <v>735</v>
      </c>
      <c r="E618" t="s">
        <v>14240</v>
      </c>
      <c r="F618" t="s">
        <v>13000</v>
      </c>
      <c r="V618" t="s">
        <v>13967</v>
      </c>
      <c r="W618" t="s">
        <v>15776</v>
      </c>
      <c r="X618" t="s">
        <v>15676</v>
      </c>
      <c r="Y618" t="s">
        <v>13908</v>
      </c>
      <c r="Z618" t="s">
        <v>14041</v>
      </c>
      <c r="AA618" t="s">
        <v>15777</v>
      </c>
      <c r="AB618" t="s">
        <v>13977</v>
      </c>
      <c r="AC618" t="s">
        <v>13991</v>
      </c>
    </row>
    <row r="619" spans="2:29" x14ac:dyDescent="0.25">
      <c r="B619" t="s">
        <v>12967</v>
      </c>
      <c r="C619" t="s">
        <v>154</v>
      </c>
      <c r="D619" t="s">
        <v>735</v>
      </c>
      <c r="E619" t="s">
        <v>14240</v>
      </c>
      <c r="F619" t="s">
        <v>13008</v>
      </c>
      <c r="V619" t="s">
        <v>14000</v>
      </c>
      <c r="W619" t="s">
        <v>15778</v>
      </c>
      <c r="X619" t="s">
        <v>15779</v>
      </c>
      <c r="Y619" t="s">
        <v>14030</v>
      </c>
      <c r="Z619" t="s">
        <v>15738</v>
      </c>
      <c r="AA619" t="s">
        <v>15780</v>
      </c>
      <c r="AB619" t="s">
        <v>15682</v>
      </c>
      <c r="AC619" t="s">
        <v>15781</v>
      </c>
    </row>
    <row r="620" spans="2:29" x14ac:dyDescent="0.25">
      <c r="B620" t="s">
        <v>12967</v>
      </c>
      <c r="C620" t="s">
        <v>154</v>
      </c>
      <c r="D620" t="s">
        <v>735</v>
      </c>
      <c r="E620" t="s">
        <v>14240</v>
      </c>
      <c r="F620" t="s">
        <v>13016</v>
      </c>
      <c r="V620" t="s">
        <v>15782</v>
      </c>
      <c r="W620" t="s">
        <v>14029</v>
      </c>
      <c r="X620" t="s">
        <v>13672</v>
      </c>
      <c r="Y620" t="s">
        <v>13414</v>
      </c>
      <c r="Z620" t="s">
        <v>15748</v>
      </c>
      <c r="AA620" t="s">
        <v>15394</v>
      </c>
      <c r="AB620" t="s">
        <v>14124</v>
      </c>
      <c r="AC620" t="s">
        <v>15492</v>
      </c>
    </row>
    <row r="621" spans="2:29" x14ac:dyDescent="0.25">
      <c r="B621" t="s">
        <v>12967</v>
      </c>
      <c r="C621" t="s">
        <v>154</v>
      </c>
      <c r="D621" t="s">
        <v>735</v>
      </c>
      <c r="E621" t="s">
        <v>14290</v>
      </c>
      <c r="F621" t="s">
        <v>13354</v>
      </c>
      <c r="V621" t="s">
        <v>15783</v>
      </c>
      <c r="W621" t="s">
        <v>14039</v>
      </c>
      <c r="X621" t="s">
        <v>15509</v>
      </c>
      <c r="Y621" t="s">
        <v>15784</v>
      </c>
      <c r="Z621" t="s">
        <v>15785</v>
      </c>
      <c r="AA621" t="s">
        <v>13234</v>
      </c>
      <c r="AB621" t="s">
        <v>13247</v>
      </c>
      <c r="AC621" t="s">
        <v>15476</v>
      </c>
    </row>
    <row r="622" spans="2:29" x14ac:dyDescent="0.25">
      <c r="B622" t="s">
        <v>12967</v>
      </c>
      <c r="C622" t="s">
        <v>154</v>
      </c>
      <c r="D622" t="s">
        <v>735</v>
      </c>
      <c r="E622" t="s">
        <v>14290</v>
      </c>
      <c r="F622" t="s">
        <v>13363</v>
      </c>
      <c r="V622" t="s">
        <v>13890</v>
      </c>
      <c r="W622" t="s">
        <v>15786</v>
      </c>
      <c r="X622" t="s">
        <v>13695</v>
      </c>
      <c r="Y622" t="s">
        <v>13362</v>
      </c>
      <c r="Z622" t="s">
        <v>13699</v>
      </c>
      <c r="AA622" t="s">
        <v>15333</v>
      </c>
      <c r="AB622" t="s">
        <v>15787</v>
      </c>
      <c r="AC622" t="s">
        <v>15788</v>
      </c>
    </row>
    <row r="623" spans="2:29" x14ac:dyDescent="0.25">
      <c r="B623" t="s">
        <v>12967</v>
      </c>
      <c r="C623" t="s">
        <v>154</v>
      </c>
      <c r="D623" t="s">
        <v>735</v>
      </c>
      <c r="E623" t="s">
        <v>14290</v>
      </c>
      <c r="F623" t="s">
        <v>13371</v>
      </c>
      <c r="V623" t="s">
        <v>14089</v>
      </c>
      <c r="W623" t="s">
        <v>15789</v>
      </c>
      <c r="X623" t="s">
        <v>13315</v>
      </c>
      <c r="Y623" t="s">
        <v>13235</v>
      </c>
      <c r="Z623" t="s">
        <v>13495</v>
      </c>
      <c r="AA623" t="s">
        <v>14176</v>
      </c>
      <c r="AB623" t="s">
        <v>15429</v>
      </c>
      <c r="AC623" t="s">
        <v>13338</v>
      </c>
    </row>
    <row r="624" spans="2:29" x14ac:dyDescent="0.25">
      <c r="B624" t="s">
        <v>12967</v>
      </c>
      <c r="C624" t="s">
        <v>154</v>
      </c>
      <c r="D624" t="s">
        <v>735</v>
      </c>
      <c r="E624" t="s">
        <v>14290</v>
      </c>
      <c r="F624" t="s">
        <v>13083</v>
      </c>
      <c r="V624" t="s">
        <v>15790</v>
      </c>
      <c r="W624" t="s">
        <v>14297</v>
      </c>
      <c r="X624" t="s">
        <v>14248</v>
      </c>
      <c r="Y624" t="s">
        <v>13673</v>
      </c>
      <c r="Z624" t="s">
        <v>15791</v>
      </c>
      <c r="AA624" t="s">
        <v>15718</v>
      </c>
      <c r="AB624" t="s">
        <v>15792</v>
      </c>
      <c r="AC624" t="s">
        <v>13471</v>
      </c>
    </row>
    <row r="625" spans="2:42" x14ac:dyDescent="0.25">
      <c r="B625" t="s">
        <v>12967</v>
      </c>
      <c r="C625" t="s">
        <v>154</v>
      </c>
      <c r="D625" t="s">
        <v>735</v>
      </c>
      <c r="E625" t="s">
        <v>14290</v>
      </c>
      <c r="F625" t="s">
        <v>12969</v>
      </c>
      <c r="V625" t="s">
        <v>14045</v>
      </c>
      <c r="W625" t="s">
        <v>14438</v>
      </c>
      <c r="X625" t="s">
        <v>13691</v>
      </c>
      <c r="Y625" t="s">
        <v>15793</v>
      </c>
      <c r="Z625" t="s">
        <v>13398</v>
      </c>
      <c r="AA625" t="s">
        <v>14915</v>
      </c>
      <c r="AB625" t="s">
        <v>15507</v>
      </c>
      <c r="AC625" t="s">
        <v>13695</v>
      </c>
    </row>
    <row r="626" spans="2:42" x14ac:dyDescent="0.25">
      <c r="B626" t="s">
        <v>12967</v>
      </c>
      <c r="C626" t="s">
        <v>154</v>
      </c>
      <c r="D626" t="s">
        <v>735</v>
      </c>
      <c r="E626" t="s">
        <v>14321</v>
      </c>
      <c r="F626" t="s">
        <v>13354</v>
      </c>
      <c r="V626" t="s">
        <v>15783</v>
      </c>
      <c r="W626" t="s">
        <v>15794</v>
      </c>
      <c r="X626" t="s">
        <v>15795</v>
      </c>
      <c r="Y626" t="s">
        <v>14134</v>
      </c>
      <c r="Z626" t="s">
        <v>15796</v>
      </c>
      <c r="AA626" t="s">
        <v>15491</v>
      </c>
      <c r="AB626" t="s">
        <v>15797</v>
      </c>
      <c r="AC626" t="s">
        <v>15708</v>
      </c>
    </row>
    <row r="627" spans="2:42" x14ac:dyDescent="0.25">
      <c r="B627" t="s">
        <v>12967</v>
      </c>
      <c r="C627" t="s">
        <v>154</v>
      </c>
      <c r="D627" t="s">
        <v>735</v>
      </c>
      <c r="E627" t="s">
        <v>14321</v>
      </c>
      <c r="F627" t="s">
        <v>13363</v>
      </c>
      <c r="V627" t="s">
        <v>13963</v>
      </c>
      <c r="W627" t="s">
        <v>14656</v>
      </c>
      <c r="X627" t="s">
        <v>13314</v>
      </c>
      <c r="Y627" t="s">
        <v>13251</v>
      </c>
      <c r="Z627" t="s">
        <v>13632</v>
      </c>
      <c r="AA627" t="s">
        <v>13539</v>
      </c>
      <c r="AB627" t="s">
        <v>13440</v>
      </c>
      <c r="AC627" t="s">
        <v>14150</v>
      </c>
    </row>
    <row r="628" spans="2:42" x14ac:dyDescent="0.25">
      <c r="B628" t="s">
        <v>12967</v>
      </c>
      <c r="C628" t="s">
        <v>154</v>
      </c>
      <c r="D628" t="s">
        <v>735</v>
      </c>
      <c r="E628" t="s">
        <v>14321</v>
      </c>
      <c r="F628" t="s">
        <v>13371</v>
      </c>
      <c r="V628" t="s">
        <v>15798</v>
      </c>
      <c r="W628" t="s">
        <v>14095</v>
      </c>
      <c r="X628" t="s">
        <v>14164</v>
      </c>
      <c r="Y628" t="s">
        <v>13365</v>
      </c>
      <c r="Z628" t="s">
        <v>14194</v>
      </c>
      <c r="AA628" t="s">
        <v>13656</v>
      </c>
      <c r="AB628" t="s">
        <v>13863</v>
      </c>
      <c r="AC628" t="s">
        <v>15796</v>
      </c>
    </row>
    <row r="629" spans="2:42" x14ac:dyDescent="0.25">
      <c r="B629" t="s">
        <v>12967</v>
      </c>
      <c r="C629" t="s">
        <v>154</v>
      </c>
      <c r="D629" t="s">
        <v>735</v>
      </c>
      <c r="E629" t="s">
        <v>14321</v>
      </c>
      <c r="F629" t="s">
        <v>13083</v>
      </c>
      <c r="V629" t="s">
        <v>15799</v>
      </c>
      <c r="W629" t="s">
        <v>15800</v>
      </c>
      <c r="X629" t="s">
        <v>13676</v>
      </c>
      <c r="Y629" t="s">
        <v>13648</v>
      </c>
      <c r="Z629" t="s">
        <v>15801</v>
      </c>
      <c r="AA629" t="s">
        <v>13274</v>
      </c>
      <c r="AB629" t="s">
        <v>15802</v>
      </c>
      <c r="AC629" t="s">
        <v>13334</v>
      </c>
    </row>
    <row r="630" spans="2:42" x14ac:dyDescent="0.25">
      <c r="B630" t="s">
        <v>12967</v>
      </c>
      <c r="C630" t="s">
        <v>154</v>
      </c>
      <c r="D630" t="s">
        <v>735</v>
      </c>
      <c r="E630" t="s">
        <v>14321</v>
      </c>
      <c r="F630" t="s">
        <v>12969</v>
      </c>
      <c r="V630" t="s">
        <v>14021</v>
      </c>
      <c r="W630" t="s">
        <v>15803</v>
      </c>
      <c r="X630" t="s">
        <v>15804</v>
      </c>
      <c r="Y630" t="s">
        <v>13554</v>
      </c>
      <c r="Z630" t="s">
        <v>13856</v>
      </c>
      <c r="AA630" t="s">
        <v>15805</v>
      </c>
      <c r="AB630" t="s">
        <v>15806</v>
      </c>
      <c r="AC630" t="s">
        <v>13634</v>
      </c>
    </row>
    <row r="631" spans="2:42" x14ac:dyDescent="0.25">
      <c r="B631" t="s">
        <v>12967</v>
      </c>
      <c r="C631" t="s">
        <v>154</v>
      </c>
      <c r="D631" t="s">
        <v>735</v>
      </c>
      <c r="E631" t="s">
        <v>14339</v>
      </c>
      <c r="F631" t="s">
        <v>13354</v>
      </c>
      <c r="V631" t="s">
        <v>15807</v>
      </c>
      <c r="W631" t="s">
        <v>14326</v>
      </c>
      <c r="X631" t="s">
        <v>15797</v>
      </c>
      <c r="Y631" t="s">
        <v>14261</v>
      </c>
      <c r="Z631" t="s">
        <v>15527</v>
      </c>
      <c r="AA631" t="s">
        <v>14135</v>
      </c>
      <c r="AB631" t="s">
        <v>15282</v>
      </c>
      <c r="AC631" t="s">
        <v>13479</v>
      </c>
    </row>
    <row r="632" spans="2:42" x14ac:dyDescent="0.25">
      <c r="B632" t="s">
        <v>12967</v>
      </c>
      <c r="C632" t="s">
        <v>154</v>
      </c>
      <c r="D632" t="s">
        <v>735</v>
      </c>
      <c r="E632" t="s">
        <v>14339</v>
      </c>
      <c r="F632" t="s">
        <v>13363</v>
      </c>
      <c r="V632" t="s">
        <v>14314</v>
      </c>
      <c r="W632" t="s">
        <v>14040</v>
      </c>
      <c r="X632" t="s">
        <v>13767</v>
      </c>
      <c r="Y632" t="s">
        <v>15730</v>
      </c>
      <c r="Z632" t="s">
        <v>15704</v>
      </c>
      <c r="AA632" t="s">
        <v>15531</v>
      </c>
      <c r="AB632" t="s">
        <v>15482</v>
      </c>
      <c r="AC632" t="s">
        <v>13835</v>
      </c>
    </row>
    <row r="633" spans="2:42" x14ac:dyDescent="0.25">
      <c r="B633" t="s">
        <v>12967</v>
      </c>
      <c r="C633" t="s">
        <v>154</v>
      </c>
      <c r="D633" t="s">
        <v>735</v>
      </c>
      <c r="E633" t="s">
        <v>14339</v>
      </c>
      <c r="F633" t="s">
        <v>13371</v>
      </c>
      <c r="V633" t="s">
        <v>15808</v>
      </c>
      <c r="W633" t="s">
        <v>15604</v>
      </c>
      <c r="X633" t="s">
        <v>13730</v>
      </c>
      <c r="Y633" t="s">
        <v>15795</v>
      </c>
      <c r="Z633" t="s">
        <v>14219</v>
      </c>
      <c r="AA633" t="s">
        <v>13690</v>
      </c>
      <c r="AB633" t="s">
        <v>13385</v>
      </c>
      <c r="AC633" t="s">
        <v>15809</v>
      </c>
    </row>
    <row r="634" spans="2:42" x14ac:dyDescent="0.25">
      <c r="B634" t="s">
        <v>12967</v>
      </c>
      <c r="C634" t="s">
        <v>154</v>
      </c>
      <c r="D634" t="s">
        <v>735</v>
      </c>
      <c r="E634" t="s">
        <v>14339</v>
      </c>
      <c r="F634" t="s">
        <v>13083</v>
      </c>
      <c r="V634" t="s">
        <v>14582</v>
      </c>
      <c r="W634" t="s">
        <v>13890</v>
      </c>
      <c r="X634" t="s">
        <v>14174</v>
      </c>
      <c r="Y634" t="s">
        <v>15810</v>
      </c>
      <c r="Z634" t="s">
        <v>15744</v>
      </c>
      <c r="AA634" t="s">
        <v>15281</v>
      </c>
      <c r="AB634" t="s">
        <v>15698</v>
      </c>
      <c r="AC634" t="s">
        <v>15811</v>
      </c>
    </row>
    <row r="635" spans="2:42" x14ac:dyDescent="0.25">
      <c r="B635" t="s">
        <v>12967</v>
      </c>
      <c r="C635" t="s">
        <v>154</v>
      </c>
      <c r="D635" t="s">
        <v>735</v>
      </c>
      <c r="E635" t="s">
        <v>14339</v>
      </c>
      <c r="F635" t="s">
        <v>12969</v>
      </c>
      <c r="V635" t="s">
        <v>15798</v>
      </c>
      <c r="W635" t="s">
        <v>14141</v>
      </c>
      <c r="X635" t="s">
        <v>14135</v>
      </c>
      <c r="Y635" t="s">
        <v>15812</v>
      </c>
      <c r="Z635" t="s">
        <v>13744</v>
      </c>
      <c r="AA635" t="s">
        <v>15479</v>
      </c>
      <c r="AB635" t="s">
        <v>15813</v>
      </c>
      <c r="AC635" t="s">
        <v>14260</v>
      </c>
    </row>
    <row r="636" spans="2:42" x14ac:dyDescent="0.25">
      <c r="B636" t="s">
        <v>12967</v>
      </c>
      <c r="C636" t="s">
        <v>154</v>
      </c>
      <c r="D636" t="s">
        <v>9758</v>
      </c>
      <c r="E636" t="s">
        <v>14359</v>
      </c>
      <c r="F636" t="s">
        <v>13016</v>
      </c>
      <c r="AL636" t="s">
        <v>15814</v>
      </c>
      <c r="AM636" t="s">
        <v>15815</v>
      </c>
      <c r="AN636" t="s">
        <v>14372</v>
      </c>
      <c r="AO636" t="s">
        <v>14368</v>
      </c>
      <c r="AP636" t="s">
        <v>15816</v>
      </c>
    </row>
    <row r="637" spans="2:42" x14ac:dyDescent="0.25">
      <c r="B637" t="s">
        <v>12967</v>
      </c>
      <c r="C637" t="s">
        <v>154</v>
      </c>
      <c r="D637" t="s">
        <v>9758</v>
      </c>
      <c r="E637" t="s">
        <v>14364</v>
      </c>
      <c r="F637" t="s">
        <v>13016</v>
      </c>
      <c r="AL637" t="s">
        <v>15817</v>
      </c>
      <c r="AM637" t="s">
        <v>13951</v>
      </c>
      <c r="AN637" t="s">
        <v>14433</v>
      </c>
      <c r="AO637" t="s">
        <v>15818</v>
      </c>
      <c r="AP637" t="s">
        <v>14444</v>
      </c>
    </row>
    <row r="638" spans="2:42" x14ac:dyDescent="0.25">
      <c r="B638" t="s">
        <v>12967</v>
      </c>
      <c r="C638" t="s">
        <v>154</v>
      </c>
      <c r="D638" t="s">
        <v>9758</v>
      </c>
      <c r="E638" t="s">
        <v>14370</v>
      </c>
      <c r="F638" t="s">
        <v>13016</v>
      </c>
      <c r="AL638" t="s">
        <v>13702</v>
      </c>
      <c r="AM638" t="s">
        <v>14652</v>
      </c>
      <c r="AN638" t="s">
        <v>14492</v>
      </c>
      <c r="AO638" t="s">
        <v>14394</v>
      </c>
      <c r="AP638" t="s">
        <v>15819</v>
      </c>
    </row>
    <row r="639" spans="2:42" x14ac:dyDescent="0.25">
      <c r="B639" t="s">
        <v>12967</v>
      </c>
      <c r="C639" t="s">
        <v>154</v>
      </c>
      <c r="D639" t="s">
        <v>9758</v>
      </c>
      <c r="E639" t="s">
        <v>14374</v>
      </c>
      <c r="F639" t="s">
        <v>13000</v>
      </c>
      <c r="AL639" t="s">
        <v>13990</v>
      </c>
      <c r="AM639" t="s">
        <v>15820</v>
      </c>
      <c r="AN639" t="s">
        <v>15821</v>
      </c>
      <c r="AO639" t="s">
        <v>15822</v>
      </c>
    </row>
    <row r="640" spans="2:42" x14ac:dyDescent="0.25">
      <c r="B640" t="s">
        <v>12967</v>
      </c>
      <c r="C640" t="s">
        <v>154</v>
      </c>
      <c r="D640" t="s">
        <v>9758</v>
      </c>
      <c r="E640" t="s">
        <v>14379</v>
      </c>
      <c r="F640" t="s">
        <v>13039</v>
      </c>
      <c r="AL640" t="s">
        <v>14387</v>
      </c>
      <c r="AM640" t="s">
        <v>14381</v>
      </c>
    </row>
    <row r="641" spans="2:45" x14ac:dyDescent="0.25">
      <c r="B641" t="s">
        <v>12967</v>
      </c>
      <c r="C641" t="s">
        <v>154</v>
      </c>
      <c r="D641" t="s">
        <v>9758</v>
      </c>
      <c r="E641" t="s">
        <v>14382</v>
      </c>
      <c r="F641" t="s">
        <v>12993</v>
      </c>
      <c r="AL641" t="s">
        <v>15823</v>
      </c>
      <c r="AM641" t="s">
        <v>15824</v>
      </c>
      <c r="AN641" t="s">
        <v>10444</v>
      </c>
    </row>
    <row r="642" spans="2:45" x14ac:dyDescent="0.25">
      <c r="B642" t="s">
        <v>12967</v>
      </c>
      <c r="C642" t="s">
        <v>154</v>
      </c>
      <c r="D642" t="s">
        <v>9758</v>
      </c>
      <c r="E642" t="s">
        <v>14386</v>
      </c>
      <c r="F642" t="s">
        <v>13120</v>
      </c>
      <c r="AL642" t="s">
        <v>568</v>
      </c>
      <c r="AM642" t="s">
        <v>568</v>
      </c>
      <c r="AN642" t="s">
        <v>14419</v>
      </c>
      <c r="AO642" t="s">
        <v>14507</v>
      </c>
      <c r="AP642" t="s">
        <v>14402</v>
      </c>
    </row>
    <row r="643" spans="2:45" x14ac:dyDescent="0.25">
      <c r="B643" t="s">
        <v>12967</v>
      </c>
      <c r="C643" t="s">
        <v>154</v>
      </c>
      <c r="D643" t="s">
        <v>9758</v>
      </c>
      <c r="E643" t="s">
        <v>14389</v>
      </c>
      <c r="F643" t="s">
        <v>13113</v>
      </c>
      <c r="AL643" t="s">
        <v>15825</v>
      </c>
      <c r="AM643" t="s">
        <v>14438</v>
      </c>
      <c r="AN643" t="s">
        <v>14387</v>
      </c>
      <c r="AO643" t="s">
        <v>15826</v>
      </c>
      <c r="AP643" t="s">
        <v>14385</v>
      </c>
    </row>
    <row r="644" spans="2:45" x14ac:dyDescent="0.25">
      <c r="B644" t="s">
        <v>12967</v>
      </c>
      <c r="C644" t="s">
        <v>154</v>
      </c>
      <c r="D644" t="s">
        <v>9758</v>
      </c>
      <c r="E644" t="s">
        <v>14392</v>
      </c>
      <c r="F644" t="s">
        <v>13297</v>
      </c>
      <c r="AL644" t="s">
        <v>568</v>
      </c>
      <c r="AM644" t="s">
        <v>14495</v>
      </c>
      <c r="AN644" t="s">
        <v>14416</v>
      </c>
      <c r="AO644" t="s">
        <v>15827</v>
      </c>
      <c r="AP644" t="s">
        <v>15828</v>
      </c>
      <c r="AQ644" t="s">
        <v>14501</v>
      </c>
      <c r="AR644" t="s">
        <v>14441</v>
      </c>
      <c r="AS644" t="s">
        <v>568</v>
      </c>
    </row>
    <row r="645" spans="2:45" x14ac:dyDescent="0.25">
      <c r="B645" t="s">
        <v>12967</v>
      </c>
      <c r="C645" t="s">
        <v>154</v>
      </c>
      <c r="D645" t="s">
        <v>9758</v>
      </c>
      <c r="E645" t="s">
        <v>14399</v>
      </c>
      <c r="F645" t="s">
        <v>12985</v>
      </c>
      <c r="AL645" t="s">
        <v>14443</v>
      </c>
    </row>
    <row r="646" spans="2:45" x14ac:dyDescent="0.25">
      <c r="B646" t="s">
        <v>12967</v>
      </c>
      <c r="C646" t="s">
        <v>154</v>
      </c>
      <c r="D646" t="s">
        <v>9758</v>
      </c>
      <c r="E646" t="s">
        <v>14400</v>
      </c>
      <c r="F646" t="s">
        <v>13354</v>
      </c>
      <c r="AL646" t="s">
        <v>14689</v>
      </c>
      <c r="AM646" t="s">
        <v>15829</v>
      </c>
      <c r="AN646" t="s">
        <v>15826</v>
      </c>
      <c r="AO646" t="s">
        <v>15818</v>
      </c>
      <c r="AP646" t="s">
        <v>15830</v>
      </c>
      <c r="AQ646" t="s">
        <v>15831</v>
      </c>
      <c r="AR646" t="s">
        <v>14440</v>
      </c>
      <c r="AS646" t="s">
        <v>14544</v>
      </c>
    </row>
    <row r="647" spans="2:45" x14ac:dyDescent="0.25">
      <c r="B647" t="s">
        <v>12967</v>
      </c>
      <c r="C647" t="s">
        <v>154</v>
      </c>
      <c r="D647" t="s">
        <v>9758</v>
      </c>
      <c r="E647" t="s">
        <v>14400</v>
      </c>
      <c r="F647" t="s">
        <v>13363</v>
      </c>
      <c r="AL647" t="s">
        <v>14648</v>
      </c>
      <c r="AM647" t="s">
        <v>15832</v>
      </c>
      <c r="AN647" t="s">
        <v>14537</v>
      </c>
      <c r="AO647" t="s">
        <v>14526</v>
      </c>
      <c r="AP647" t="s">
        <v>15833</v>
      </c>
      <c r="AQ647" t="s">
        <v>15834</v>
      </c>
      <c r="AR647" t="s">
        <v>15835</v>
      </c>
      <c r="AS647" t="s">
        <v>15836</v>
      </c>
    </row>
    <row r="648" spans="2:45" x14ac:dyDescent="0.25">
      <c r="B648" t="s">
        <v>12967</v>
      </c>
      <c r="C648" t="s">
        <v>154</v>
      </c>
      <c r="D648" t="s">
        <v>9758</v>
      </c>
      <c r="E648" t="s">
        <v>14400</v>
      </c>
      <c r="F648" t="s">
        <v>13371</v>
      </c>
      <c r="AL648" t="s">
        <v>15837</v>
      </c>
      <c r="AM648" t="s">
        <v>14607</v>
      </c>
      <c r="AN648" t="s">
        <v>568</v>
      </c>
      <c r="AO648" t="s">
        <v>14387</v>
      </c>
      <c r="AP648" t="s">
        <v>14491</v>
      </c>
      <c r="AQ648" t="s">
        <v>14380</v>
      </c>
      <c r="AR648" t="s">
        <v>14443</v>
      </c>
      <c r="AS648" t="s">
        <v>14443</v>
      </c>
    </row>
    <row r="649" spans="2:45" x14ac:dyDescent="0.25">
      <c r="B649" t="s">
        <v>12967</v>
      </c>
      <c r="C649" t="s">
        <v>154</v>
      </c>
      <c r="D649" t="s">
        <v>9758</v>
      </c>
      <c r="E649" t="s">
        <v>14400</v>
      </c>
      <c r="F649" t="s">
        <v>13083</v>
      </c>
      <c r="AL649" t="s">
        <v>15838</v>
      </c>
      <c r="AM649" t="s">
        <v>15839</v>
      </c>
      <c r="AN649" t="s">
        <v>15840</v>
      </c>
      <c r="AO649" t="s">
        <v>14682</v>
      </c>
      <c r="AP649" t="s">
        <v>14412</v>
      </c>
      <c r="AQ649" t="s">
        <v>15841</v>
      </c>
      <c r="AR649" t="s">
        <v>15842</v>
      </c>
      <c r="AS649" t="s">
        <v>15843</v>
      </c>
    </row>
    <row r="650" spans="2:45" x14ac:dyDescent="0.25">
      <c r="B650" t="s">
        <v>12967</v>
      </c>
      <c r="C650" t="s">
        <v>154</v>
      </c>
      <c r="D650" t="s">
        <v>9758</v>
      </c>
      <c r="E650" t="s">
        <v>14400</v>
      </c>
      <c r="F650" t="s">
        <v>12969</v>
      </c>
      <c r="AL650" t="s">
        <v>14605</v>
      </c>
      <c r="AM650" t="s">
        <v>15844</v>
      </c>
      <c r="AN650" t="s">
        <v>15845</v>
      </c>
      <c r="AO650" t="s">
        <v>15846</v>
      </c>
      <c r="AP650" t="s">
        <v>14396</v>
      </c>
      <c r="AQ650" t="s">
        <v>14742</v>
      </c>
      <c r="AR650" t="s">
        <v>15847</v>
      </c>
      <c r="AS650" t="s">
        <v>15848</v>
      </c>
    </row>
    <row r="651" spans="2:45" x14ac:dyDescent="0.25">
      <c r="B651" t="s">
        <v>12967</v>
      </c>
      <c r="C651" t="s">
        <v>154</v>
      </c>
      <c r="D651" t="s">
        <v>9758</v>
      </c>
      <c r="E651" t="s">
        <v>14400</v>
      </c>
      <c r="F651" t="s">
        <v>13297</v>
      </c>
      <c r="AL651" t="s">
        <v>15849</v>
      </c>
      <c r="AM651" t="s">
        <v>14668</v>
      </c>
      <c r="AN651" t="s">
        <v>568</v>
      </c>
      <c r="AO651" t="s">
        <v>568</v>
      </c>
      <c r="AP651" t="s">
        <v>14501</v>
      </c>
      <c r="AQ651" t="s">
        <v>568</v>
      </c>
      <c r="AR651" t="s">
        <v>568</v>
      </c>
      <c r="AS651" t="s">
        <v>568</v>
      </c>
    </row>
    <row r="652" spans="2:45" x14ac:dyDescent="0.25">
      <c r="B652" t="s">
        <v>12967</v>
      </c>
      <c r="C652" t="s">
        <v>154</v>
      </c>
      <c r="D652" t="s">
        <v>9758</v>
      </c>
      <c r="E652" t="s">
        <v>14400</v>
      </c>
      <c r="F652" t="s">
        <v>13098</v>
      </c>
      <c r="AL652" t="s">
        <v>568</v>
      </c>
      <c r="AM652" t="s">
        <v>14443</v>
      </c>
      <c r="AN652" t="s">
        <v>14383</v>
      </c>
      <c r="AO652" t="s">
        <v>14501</v>
      </c>
      <c r="AP652" t="s">
        <v>14438</v>
      </c>
      <c r="AQ652" t="s">
        <v>568</v>
      </c>
      <c r="AR652" t="s">
        <v>14387</v>
      </c>
      <c r="AS652" t="s">
        <v>568</v>
      </c>
    </row>
    <row r="653" spans="2:45" x14ac:dyDescent="0.25">
      <c r="B653" t="s">
        <v>12967</v>
      </c>
      <c r="C653" t="s">
        <v>154</v>
      </c>
      <c r="D653" t="s">
        <v>9758</v>
      </c>
      <c r="E653" t="s">
        <v>14400</v>
      </c>
      <c r="F653" t="s">
        <v>13308</v>
      </c>
      <c r="AL653" t="s">
        <v>14380</v>
      </c>
      <c r="AM653" t="s">
        <v>15850</v>
      </c>
      <c r="AN653" t="s">
        <v>14383</v>
      </c>
      <c r="AO653" t="s">
        <v>14383</v>
      </c>
      <c r="AP653" t="s">
        <v>14385</v>
      </c>
      <c r="AQ653" t="s">
        <v>14437</v>
      </c>
      <c r="AR653" t="s">
        <v>14437</v>
      </c>
      <c r="AS653" t="s">
        <v>14380</v>
      </c>
    </row>
    <row r="654" spans="2:45" x14ac:dyDescent="0.25">
      <c r="B654" t="s">
        <v>12967</v>
      </c>
      <c r="C654" t="s">
        <v>154</v>
      </c>
      <c r="D654" t="s">
        <v>9758</v>
      </c>
      <c r="E654" t="s">
        <v>14400</v>
      </c>
      <c r="F654" t="s">
        <v>12977</v>
      </c>
      <c r="AL654" t="s">
        <v>14387</v>
      </c>
      <c r="AM654" t="s">
        <v>14391</v>
      </c>
      <c r="AN654" t="s">
        <v>14380</v>
      </c>
      <c r="AO654" t="s">
        <v>14387</v>
      </c>
      <c r="AP654" t="s">
        <v>15851</v>
      </c>
      <c r="AQ654" t="s">
        <v>14491</v>
      </c>
      <c r="AR654" t="s">
        <v>14441</v>
      </c>
      <c r="AS654" t="s">
        <v>14491</v>
      </c>
    </row>
    <row r="655" spans="2:45" x14ac:dyDescent="0.25">
      <c r="B655" t="s">
        <v>12967</v>
      </c>
      <c r="C655" t="s">
        <v>154</v>
      </c>
      <c r="D655" t="s">
        <v>9758</v>
      </c>
      <c r="E655" t="s">
        <v>14400</v>
      </c>
      <c r="F655" t="s">
        <v>13113</v>
      </c>
      <c r="AL655" t="s">
        <v>14164</v>
      </c>
      <c r="AM655" t="s">
        <v>15852</v>
      </c>
      <c r="AN655" t="s">
        <v>14490</v>
      </c>
      <c r="AO655" t="s">
        <v>14445</v>
      </c>
      <c r="AP655" t="s">
        <v>14418</v>
      </c>
      <c r="AQ655" t="s">
        <v>14387</v>
      </c>
      <c r="AR655" t="s">
        <v>14442</v>
      </c>
      <c r="AS655" t="s">
        <v>15853</v>
      </c>
    </row>
    <row r="656" spans="2:45" x14ac:dyDescent="0.25">
      <c r="B656" t="s">
        <v>12967</v>
      </c>
      <c r="C656" t="s">
        <v>154</v>
      </c>
      <c r="D656" t="s">
        <v>9758</v>
      </c>
      <c r="E656" t="s">
        <v>14400</v>
      </c>
      <c r="F656" t="s">
        <v>14446</v>
      </c>
      <c r="AL656" t="s">
        <v>15854</v>
      </c>
      <c r="AM656" t="s">
        <v>15855</v>
      </c>
      <c r="AN656" t="s">
        <v>14408</v>
      </c>
      <c r="AO656" t="s">
        <v>15856</v>
      </c>
      <c r="AP656" t="s">
        <v>15857</v>
      </c>
      <c r="AQ656" t="s">
        <v>15858</v>
      </c>
      <c r="AR656" t="s">
        <v>14651</v>
      </c>
      <c r="AS656" t="s">
        <v>15859</v>
      </c>
    </row>
    <row r="657" spans="2:45" x14ac:dyDescent="0.25">
      <c r="B657" t="s">
        <v>12967</v>
      </c>
      <c r="C657" t="s">
        <v>154</v>
      </c>
      <c r="D657" t="s">
        <v>9758</v>
      </c>
      <c r="E657" t="s">
        <v>14400</v>
      </c>
      <c r="F657" t="s">
        <v>14454</v>
      </c>
      <c r="AL657" t="s">
        <v>15860</v>
      </c>
      <c r="AM657" t="s">
        <v>13986</v>
      </c>
      <c r="AN657" t="s">
        <v>14557</v>
      </c>
      <c r="AO657" t="s">
        <v>15861</v>
      </c>
      <c r="AP657" t="s">
        <v>15862</v>
      </c>
      <c r="AQ657" t="s">
        <v>15863</v>
      </c>
      <c r="AR657" t="s">
        <v>15864</v>
      </c>
      <c r="AS657" t="s">
        <v>15865</v>
      </c>
    </row>
    <row r="658" spans="2:45" x14ac:dyDescent="0.25">
      <c r="B658" t="s">
        <v>12967</v>
      </c>
      <c r="C658" t="s">
        <v>154</v>
      </c>
      <c r="D658" t="s">
        <v>9758</v>
      </c>
      <c r="E658" t="s">
        <v>14400</v>
      </c>
      <c r="F658" t="s">
        <v>14460</v>
      </c>
      <c r="AL658" t="s">
        <v>14611</v>
      </c>
      <c r="AM658" t="s">
        <v>15866</v>
      </c>
      <c r="AN658" t="s">
        <v>14482</v>
      </c>
      <c r="AO658" t="s">
        <v>15867</v>
      </c>
      <c r="AP658" t="s">
        <v>15868</v>
      </c>
      <c r="AQ658" t="s">
        <v>15869</v>
      </c>
      <c r="AR658" t="s">
        <v>15870</v>
      </c>
      <c r="AS658" t="s">
        <v>15871</v>
      </c>
    </row>
    <row r="659" spans="2:45" x14ac:dyDescent="0.25">
      <c r="B659" t="s">
        <v>12967</v>
      </c>
      <c r="C659" t="s">
        <v>154</v>
      </c>
      <c r="D659" t="s">
        <v>9758</v>
      </c>
      <c r="E659" t="s">
        <v>14400</v>
      </c>
      <c r="F659" t="s">
        <v>14468</v>
      </c>
      <c r="AL659" t="s">
        <v>15872</v>
      </c>
      <c r="AM659" t="s">
        <v>15873</v>
      </c>
      <c r="AN659" t="s">
        <v>14651</v>
      </c>
      <c r="AO659" t="s">
        <v>15874</v>
      </c>
      <c r="AP659" t="s">
        <v>15875</v>
      </c>
      <c r="AQ659" t="s">
        <v>15876</v>
      </c>
      <c r="AR659" t="s">
        <v>14375</v>
      </c>
      <c r="AS659" t="s">
        <v>14452</v>
      </c>
    </row>
    <row r="660" spans="2:45" x14ac:dyDescent="0.25">
      <c r="B660" t="s">
        <v>12967</v>
      </c>
      <c r="C660" t="s">
        <v>154</v>
      </c>
      <c r="D660" t="s">
        <v>9758</v>
      </c>
      <c r="E660" t="s">
        <v>14400</v>
      </c>
      <c r="F660" t="s">
        <v>14476</v>
      </c>
      <c r="AL660" t="s">
        <v>13935</v>
      </c>
      <c r="AM660" t="s">
        <v>15611</v>
      </c>
      <c r="AN660" t="s">
        <v>14610</v>
      </c>
      <c r="AO660" t="s">
        <v>14698</v>
      </c>
      <c r="AP660" t="s">
        <v>15877</v>
      </c>
      <c r="AQ660" t="s">
        <v>14638</v>
      </c>
      <c r="AR660" t="s">
        <v>14630</v>
      </c>
      <c r="AS660" t="s">
        <v>15878</v>
      </c>
    </row>
    <row r="661" spans="2:45" x14ac:dyDescent="0.25">
      <c r="B661" t="s">
        <v>12967</v>
      </c>
      <c r="C661" t="s">
        <v>154</v>
      </c>
      <c r="D661" t="s">
        <v>9758</v>
      </c>
      <c r="E661" t="s">
        <v>14400</v>
      </c>
      <c r="F661" t="s">
        <v>13039</v>
      </c>
      <c r="AL661" t="s">
        <v>14583</v>
      </c>
      <c r="AM661" t="s">
        <v>15879</v>
      </c>
      <c r="AN661" t="s">
        <v>568</v>
      </c>
      <c r="AO661" t="s">
        <v>568</v>
      </c>
      <c r="AP661" t="s">
        <v>568</v>
      </c>
      <c r="AQ661" t="s">
        <v>568</v>
      </c>
      <c r="AR661" t="s">
        <v>568</v>
      </c>
      <c r="AS661" t="s">
        <v>568</v>
      </c>
    </row>
    <row r="662" spans="2:45" x14ac:dyDescent="0.25">
      <c r="B662" t="s">
        <v>12967</v>
      </c>
      <c r="C662" t="s">
        <v>154</v>
      </c>
      <c r="D662" t="s">
        <v>9758</v>
      </c>
      <c r="E662" t="s">
        <v>14400</v>
      </c>
      <c r="F662" t="s">
        <v>13425</v>
      </c>
      <c r="AL662" t="s">
        <v>14480</v>
      </c>
      <c r="AM662" t="s">
        <v>14434</v>
      </c>
      <c r="AN662" t="s">
        <v>14445</v>
      </c>
      <c r="AO662" t="s">
        <v>14445</v>
      </c>
      <c r="AP662" t="s">
        <v>14417</v>
      </c>
      <c r="AQ662" t="s">
        <v>14416</v>
      </c>
      <c r="AR662" t="s">
        <v>14443</v>
      </c>
      <c r="AS662" t="s">
        <v>15820</v>
      </c>
    </row>
    <row r="663" spans="2:45" x14ac:dyDescent="0.25">
      <c r="B663" t="s">
        <v>12967</v>
      </c>
      <c r="C663" t="s">
        <v>154</v>
      </c>
      <c r="D663" t="s">
        <v>9758</v>
      </c>
      <c r="E663" t="s">
        <v>14400</v>
      </c>
      <c r="F663" t="s">
        <v>13120</v>
      </c>
      <c r="AL663" t="s">
        <v>15880</v>
      </c>
      <c r="AM663" t="s">
        <v>14753</v>
      </c>
      <c r="AN663" t="s">
        <v>14416</v>
      </c>
      <c r="AO663" t="s">
        <v>14380</v>
      </c>
      <c r="AP663" t="s">
        <v>14380</v>
      </c>
      <c r="AQ663" t="s">
        <v>568</v>
      </c>
      <c r="AR663" t="s">
        <v>568</v>
      </c>
      <c r="AS663" t="s">
        <v>568</v>
      </c>
    </row>
    <row r="664" spans="2:45" x14ac:dyDescent="0.25">
      <c r="B664" t="s">
        <v>12967</v>
      </c>
      <c r="C664" t="s">
        <v>154</v>
      </c>
      <c r="D664" t="s">
        <v>9758</v>
      </c>
      <c r="E664" t="s">
        <v>14400</v>
      </c>
      <c r="F664" t="s">
        <v>12985</v>
      </c>
      <c r="AL664" t="s">
        <v>15881</v>
      </c>
      <c r="AM664" t="s">
        <v>15882</v>
      </c>
      <c r="AN664" t="s">
        <v>568</v>
      </c>
      <c r="AO664" t="s">
        <v>14442</v>
      </c>
      <c r="AP664" t="s">
        <v>14409</v>
      </c>
      <c r="AQ664" t="s">
        <v>568</v>
      </c>
      <c r="AR664" t="s">
        <v>568</v>
      </c>
      <c r="AS664" t="s">
        <v>568</v>
      </c>
    </row>
    <row r="665" spans="2:45" x14ac:dyDescent="0.25">
      <c r="B665" t="s">
        <v>12967</v>
      </c>
      <c r="C665" t="s">
        <v>154</v>
      </c>
      <c r="D665" t="s">
        <v>9758</v>
      </c>
      <c r="E665" t="s">
        <v>14400</v>
      </c>
      <c r="F665" t="s">
        <v>12993</v>
      </c>
      <c r="AL665" t="s">
        <v>14380</v>
      </c>
      <c r="AM665" t="s">
        <v>14439</v>
      </c>
      <c r="AN665" t="s">
        <v>14387</v>
      </c>
      <c r="AO665" t="s">
        <v>14418</v>
      </c>
      <c r="AP665" t="s">
        <v>14409</v>
      </c>
      <c r="AQ665" t="s">
        <v>14442</v>
      </c>
      <c r="AR665" t="s">
        <v>14439</v>
      </c>
      <c r="AS665" t="s">
        <v>14391</v>
      </c>
    </row>
    <row r="666" spans="2:45" x14ac:dyDescent="0.25">
      <c r="B666" t="s">
        <v>12967</v>
      </c>
      <c r="C666" t="s">
        <v>154</v>
      </c>
      <c r="D666" t="s">
        <v>9758</v>
      </c>
      <c r="E666" t="s">
        <v>14400</v>
      </c>
      <c r="F666" t="s">
        <v>13000</v>
      </c>
      <c r="AL666" t="s">
        <v>14418</v>
      </c>
      <c r="AM666" t="s">
        <v>14394</v>
      </c>
      <c r="AN666" t="s">
        <v>14492</v>
      </c>
      <c r="AO666" t="s">
        <v>14372</v>
      </c>
      <c r="AP666" t="s">
        <v>15883</v>
      </c>
      <c r="AQ666" t="s">
        <v>14445</v>
      </c>
      <c r="AR666" t="s">
        <v>14445</v>
      </c>
      <c r="AS666" t="s">
        <v>14402</v>
      </c>
    </row>
    <row r="667" spans="2:45" x14ac:dyDescent="0.25">
      <c r="B667" t="s">
        <v>12967</v>
      </c>
      <c r="C667" t="s">
        <v>154</v>
      </c>
      <c r="D667" t="s">
        <v>9758</v>
      </c>
      <c r="E667" t="s">
        <v>14400</v>
      </c>
      <c r="F667" t="s">
        <v>13008</v>
      </c>
      <c r="AL667" t="s">
        <v>14491</v>
      </c>
      <c r="AM667" t="s">
        <v>14442</v>
      </c>
      <c r="AN667" t="s">
        <v>14380</v>
      </c>
      <c r="AO667" t="s">
        <v>14439</v>
      </c>
      <c r="AP667" t="s">
        <v>14503</v>
      </c>
      <c r="AQ667" t="s">
        <v>14381</v>
      </c>
      <c r="AR667" t="s">
        <v>14439</v>
      </c>
      <c r="AS667" t="s">
        <v>14416</v>
      </c>
    </row>
    <row r="668" spans="2:45" x14ac:dyDescent="0.25">
      <c r="B668" t="s">
        <v>12967</v>
      </c>
      <c r="C668" t="s">
        <v>154</v>
      </c>
      <c r="D668" t="s">
        <v>9758</v>
      </c>
      <c r="E668" t="s">
        <v>14400</v>
      </c>
      <c r="F668" t="s">
        <v>13458</v>
      </c>
      <c r="AL668" t="s">
        <v>15884</v>
      </c>
      <c r="AM668" t="s">
        <v>14431</v>
      </c>
      <c r="AN668" t="s">
        <v>14501</v>
      </c>
      <c r="AO668" t="s">
        <v>14384</v>
      </c>
      <c r="AP668" t="s">
        <v>14736</v>
      </c>
      <c r="AQ668" t="s">
        <v>14443</v>
      </c>
      <c r="AR668" t="s">
        <v>14402</v>
      </c>
      <c r="AS668" t="s">
        <v>15885</v>
      </c>
    </row>
    <row r="669" spans="2:45" x14ac:dyDescent="0.25">
      <c r="B669" t="s">
        <v>12967</v>
      </c>
      <c r="C669" t="s">
        <v>154</v>
      </c>
      <c r="D669" t="s">
        <v>9758</v>
      </c>
      <c r="E669" t="s">
        <v>14400</v>
      </c>
      <c r="F669" t="s">
        <v>13281</v>
      </c>
      <c r="AL669" t="s">
        <v>15886</v>
      </c>
      <c r="AM669" t="s">
        <v>15887</v>
      </c>
      <c r="AN669" t="s">
        <v>14434</v>
      </c>
      <c r="AO669" t="s">
        <v>14434</v>
      </c>
      <c r="AP669" t="s">
        <v>14445</v>
      </c>
      <c r="AQ669" t="s">
        <v>14387</v>
      </c>
      <c r="AR669" t="s">
        <v>14442</v>
      </c>
      <c r="AS669" t="s">
        <v>15888</v>
      </c>
    </row>
    <row r="670" spans="2:45" x14ac:dyDescent="0.25">
      <c r="B670" t="s">
        <v>12967</v>
      </c>
      <c r="C670" t="s">
        <v>154</v>
      </c>
      <c r="D670" t="s">
        <v>9758</v>
      </c>
      <c r="E670" t="s">
        <v>14400</v>
      </c>
      <c r="F670" t="s">
        <v>13016</v>
      </c>
      <c r="AL670" t="s">
        <v>14387</v>
      </c>
      <c r="AM670" t="s">
        <v>14387</v>
      </c>
      <c r="AN670" t="s">
        <v>568</v>
      </c>
      <c r="AO670" t="s">
        <v>568</v>
      </c>
      <c r="AP670" t="s">
        <v>568</v>
      </c>
      <c r="AQ670" t="s">
        <v>568</v>
      </c>
      <c r="AR670" t="s">
        <v>568</v>
      </c>
      <c r="AS670" t="s">
        <v>568</v>
      </c>
    </row>
    <row r="671" spans="2:45" x14ac:dyDescent="0.25">
      <c r="B671" t="s">
        <v>12967</v>
      </c>
      <c r="C671" t="s">
        <v>154</v>
      </c>
      <c r="D671" t="s">
        <v>9758</v>
      </c>
      <c r="E671" t="s">
        <v>14515</v>
      </c>
      <c r="F671" t="s">
        <v>12985</v>
      </c>
      <c r="AL671" t="s">
        <v>14380</v>
      </c>
      <c r="AM671" t="s">
        <v>14441</v>
      </c>
    </row>
    <row r="672" spans="2:45" x14ac:dyDescent="0.25">
      <c r="B672" t="s">
        <v>12967</v>
      </c>
      <c r="C672" t="s">
        <v>154</v>
      </c>
      <c r="D672" t="s">
        <v>9758</v>
      </c>
      <c r="E672" t="s">
        <v>14516</v>
      </c>
      <c r="F672" t="s">
        <v>13113</v>
      </c>
      <c r="AL672" t="s">
        <v>14628</v>
      </c>
      <c r="AM672" t="s">
        <v>14737</v>
      </c>
      <c r="AN672" t="s">
        <v>14381</v>
      </c>
      <c r="AO672" t="s">
        <v>14434</v>
      </c>
      <c r="AP672" t="s">
        <v>14507</v>
      </c>
    </row>
    <row r="673" spans="2:45" x14ac:dyDescent="0.25">
      <c r="B673" t="s">
        <v>12967</v>
      </c>
      <c r="C673" t="s">
        <v>154</v>
      </c>
      <c r="D673" t="s">
        <v>9758</v>
      </c>
      <c r="E673" t="s">
        <v>14518</v>
      </c>
      <c r="F673" t="s">
        <v>13008</v>
      </c>
      <c r="AL673" t="s">
        <v>568</v>
      </c>
      <c r="AM673" t="s">
        <v>568</v>
      </c>
      <c r="AN673" t="s">
        <v>568</v>
      </c>
    </row>
    <row r="674" spans="2:45" x14ac:dyDescent="0.25">
      <c r="B674" t="s">
        <v>12967</v>
      </c>
      <c r="C674" t="s">
        <v>154</v>
      </c>
      <c r="D674" t="s">
        <v>9758</v>
      </c>
      <c r="E674" t="s">
        <v>14519</v>
      </c>
      <c r="F674" t="s">
        <v>13113</v>
      </c>
      <c r="AL674" t="s">
        <v>14390</v>
      </c>
      <c r="AM674" t="s">
        <v>14385</v>
      </c>
      <c r="AN674" t="s">
        <v>14381</v>
      </c>
      <c r="AO674" t="s">
        <v>14372</v>
      </c>
      <c r="AP674" t="s">
        <v>14443</v>
      </c>
    </row>
    <row r="675" spans="2:45" x14ac:dyDescent="0.25">
      <c r="B675" t="s">
        <v>12967</v>
      </c>
      <c r="C675" t="s">
        <v>154</v>
      </c>
      <c r="D675" t="s">
        <v>9758</v>
      </c>
      <c r="E675" t="s">
        <v>14520</v>
      </c>
      <c r="F675" t="s">
        <v>13016</v>
      </c>
      <c r="AL675" t="s">
        <v>15889</v>
      </c>
      <c r="AM675" t="s">
        <v>15890</v>
      </c>
      <c r="AN675" t="s">
        <v>14492</v>
      </c>
      <c r="AO675" t="s">
        <v>14434</v>
      </c>
      <c r="AP675" t="s">
        <v>14526</v>
      </c>
    </row>
    <row r="676" spans="2:45" x14ac:dyDescent="0.25">
      <c r="B676" t="s">
        <v>12967</v>
      </c>
      <c r="C676" t="s">
        <v>154</v>
      </c>
      <c r="D676" t="s">
        <v>9758</v>
      </c>
      <c r="E676" t="s">
        <v>14524</v>
      </c>
      <c r="F676" t="s">
        <v>13297</v>
      </c>
      <c r="AL676" t="s">
        <v>14491</v>
      </c>
      <c r="AM676" t="s">
        <v>10427</v>
      </c>
      <c r="AN676" t="s">
        <v>14443</v>
      </c>
      <c r="AO676" t="s">
        <v>14543</v>
      </c>
      <c r="AP676" t="s">
        <v>15891</v>
      </c>
      <c r="AQ676" t="s">
        <v>14492</v>
      </c>
      <c r="AR676" t="s">
        <v>14402</v>
      </c>
      <c r="AS676" t="s">
        <v>14380</v>
      </c>
    </row>
    <row r="677" spans="2:45" x14ac:dyDescent="0.25">
      <c r="B677" t="s">
        <v>12967</v>
      </c>
      <c r="C677" t="s">
        <v>154</v>
      </c>
      <c r="D677" t="s">
        <v>9758</v>
      </c>
      <c r="E677" t="s">
        <v>14532</v>
      </c>
      <c r="F677" t="s">
        <v>13016</v>
      </c>
      <c r="AL677" t="s">
        <v>14492</v>
      </c>
      <c r="AM677" t="s">
        <v>14554</v>
      </c>
      <c r="AN677" t="s">
        <v>568</v>
      </c>
      <c r="AO677" t="s">
        <v>568</v>
      </c>
      <c r="AP677" t="s">
        <v>15892</v>
      </c>
    </row>
    <row r="678" spans="2:45" x14ac:dyDescent="0.25">
      <c r="B678" t="s">
        <v>12967</v>
      </c>
      <c r="C678" t="s">
        <v>154</v>
      </c>
      <c r="D678" t="s">
        <v>9758</v>
      </c>
      <c r="E678" t="s">
        <v>14533</v>
      </c>
      <c r="F678" t="s">
        <v>12985</v>
      </c>
      <c r="AL678" t="s">
        <v>15893</v>
      </c>
      <c r="AM678" t="s">
        <v>14393</v>
      </c>
    </row>
    <row r="679" spans="2:45" x14ac:dyDescent="0.25">
      <c r="B679" t="s">
        <v>12967</v>
      </c>
      <c r="C679" t="s">
        <v>154</v>
      </c>
      <c r="D679" t="s">
        <v>9758</v>
      </c>
      <c r="E679" t="s">
        <v>14535</v>
      </c>
      <c r="F679" t="s">
        <v>13008</v>
      </c>
      <c r="AL679" t="s">
        <v>14405</v>
      </c>
      <c r="AM679" t="s">
        <v>2079</v>
      </c>
      <c r="AN679" t="s">
        <v>14385</v>
      </c>
      <c r="AO679" t="s">
        <v>15894</v>
      </c>
      <c r="AP679" t="s">
        <v>15895</v>
      </c>
      <c r="AQ679" t="s">
        <v>14390</v>
      </c>
      <c r="AR679" t="s">
        <v>14430</v>
      </c>
      <c r="AS679" t="s">
        <v>14501</v>
      </c>
    </row>
    <row r="680" spans="2:45" x14ac:dyDescent="0.25">
      <c r="B680" t="s">
        <v>12967</v>
      </c>
      <c r="C680" t="s">
        <v>154</v>
      </c>
      <c r="D680" t="s">
        <v>9758</v>
      </c>
      <c r="E680" t="s">
        <v>14540</v>
      </c>
      <c r="F680" t="s">
        <v>12985</v>
      </c>
      <c r="AL680" t="s">
        <v>14403</v>
      </c>
    </row>
    <row r="681" spans="2:45" x14ac:dyDescent="0.25">
      <c r="B681" t="s">
        <v>12967</v>
      </c>
      <c r="C681" t="s">
        <v>154</v>
      </c>
      <c r="D681" t="s">
        <v>9758</v>
      </c>
      <c r="E681" t="s">
        <v>14541</v>
      </c>
      <c r="F681" t="s">
        <v>13008</v>
      </c>
      <c r="AL681" t="s">
        <v>15896</v>
      </c>
      <c r="AM681" t="s">
        <v>14483</v>
      </c>
      <c r="AN681" t="s">
        <v>14419</v>
      </c>
      <c r="AO681" t="s">
        <v>14412</v>
      </c>
      <c r="AP681" t="s">
        <v>15897</v>
      </c>
    </row>
    <row r="682" spans="2:45" x14ac:dyDescent="0.25">
      <c r="B682" t="s">
        <v>12967</v>
      </c>
      <c r="C682" t="s">
        <v>154</v>
      </c>
      <c r="D682" t="s">
        <v>9758</v>
      </c>
      <c r="E682" t="s">
        <v>14546</v>
      </c>
      <c r="F682" t="s">
        <v>13016</v>
      </c>
      <c r="AL682" t="s">
        <v>15898</v>
      </c>
      <c r="AM682" t="s">
        <v>13901</v>
      </c>
      <c r="AN682" t="s">
        <v>14492</v>
      </c>
      <c r="AO682" t="s">
        <v>15826</v>
      </c>
      <c r="AP682" t="s">
        <v>15899</v>
      </c>
    </row>
    <row r="683" spans="2:45" x14ac:dyDescent="0.25">
      <c r="B683" t="s">
        <v>12967</v>
      </c>
      <c r="C683" t="s">
        <v>154</v>
      </c>
      <c r="D683" t="s">
        <v>9758</v>
      </c>
      <c r="E683" t="s">
        <v>14549</v>
      </c>
      <c r="F683" t="s">
        <v>13120</v>
      </c>
      <c r="AL683" t="s">
        <v>568</v>
      </c>
      <c r="AM683" t="s">
        <v>10444</v>
      </c>
      <c r="AN683" t="s">
        <v>14403</v>
      </c>
      <c r="AO683" t="s">
        <v>14735</v>
      </c>
      <c r="AP683" t="s">
        <v>14669</v>
      </c>
    </row>
    <row r="684" spans="2:45" x14ac:dyDescent="0.25">
      <c r="B684" t="s">
        <v>12967</v>
      </c>
      <c r="C684" t="s">
        <v>154</v>
      </c>
      <c r="D684" t="s">
        <v>9758</v>
      </c>
      <c r="E684" t="s">
        <v>14552</v>
      </c>
      <c r="F684" t="s">
        <v>13016</v>
      </c>
      <c r="AL684" t="s">
        <v>14517</v>
      </c>
      <c r="AM684" t="s">
        <v>14396</v>
      </c>
      <c r="AN684" t="s">
        <v>14380</v>
      </c>
    </row>
    <row r="685" spans="2:45" x14ac:dyDescent="0.25">
      <c r="B685" t="s">
        <v>12967</v>
      </c>
      <c r="C685" t="s">
        <v>154</v>
      </c>
      <c r="D685" t="s">
        <v>9758</v>
      </c>
      <c r="E685" t="s">
        <v>14553</v>
      </c>
      <c r="F685" t="s">
        <v>13016</v>
      </c>
      <c r="AL685" t="s">
        <v>15900</v>
      </c>
      <c r="AM685" t="s">
        <v>14528</v>
      </c>
      <c r="AN685" t="s">
        <v>14387</v>
      </c>
    </row>
    <row r="686" spans="2:45" x14ac:dyDescent="0.25">
      <c r="B686" t="s">
        <v>12967</v>
      </c>
      <c r="C686" t="s">
        <v>154</v>
      </c>
      <c r="D686" t="s">
        <v>9758</v>
      </c>
      <c r="E686" t="s">
        <v>14555</v>
      </c>
      <c r="F686" t="s">
        <v>12985</v>
      </c>
      <c r="AL686" t="s">
        <v>14759</v>
      </c>
      <c r="AM686" t="s">
        <v>14375</v>
      </c>
      <c r="AN686" t="s">
        <v>14443</v>
      </c>
      <c r="AO686" t="s">
        <v>15901</v>
      </c>
      <c r="AP686" t="s">
        <v>15902</v>
      </c>
      <c r="AQ686" t="s">
        <v>14383</v>
      </c>
    </row>
    <row r="687" spans="2:45" x14ac:dyDescent="0.25">
      <c r="B687" t="s">
        <v>12967</v>
      </c>
      <c r="C687" t="s">
        <v>154</v>
      </c>
      <c r="D687" t="s">
        <v>9758</v>
      </c>
      <c r="E687" t="s">
        <v>14559</v>
      </c>
      <c r="F687" t="s">
        <v>13120</v>
      </c>
      <c r="AL687" t="s">
        <v>14387</v>
      </c>
      <c r="AM687" t="s">
        <v>14380</v>
      </c>
    </row>
    <row r="688" spans="2:45" x14ac:dyDescent="0.25">
      <c r="B688" t="s">
        <v>12967</v>
      </c>
      <c r="C688" t="s">
        <v>154</v>
      </c>
      <c r="D688" t="s">
        <v>9758</v>
      </c>
      <c r="E688" t="s">
        <v>14560</v>
      </c>
      <c r="F688" t="s">
        <v>13297</v>
      </c>
      <c r="AL688" t="s">
        <v>568</v>
      </c>
      <c r="AM688" t="s">
        <v>568</v>
      </c>
      <c r="AN688" t="s">
        <v>568</v>
      </c>
      <c r="AO688" t="s">
        <v>568</v>
      </c>
    </row>
    <row r="689" spans="2:53" x14ac:dyDescent="0.25">
      <c r="B689" t="s">
        <v>12967</v>
      </c>
      <c r="C689" t="s">
        <v>154</v>
      </c>
      <c r="D689" t="s">
        <v>9758</v>
      </c>
      <c r="E689" t="s">
        <v>14561</v>
      </c>
      <c r="F689" t="s">
        <v>13008</v>
      </c>
      <c r="AL689" t="s">
        <v>568</v>
      </c>
      <c r="AM689" t="s">
        <v>568</v>
      </c>
    </row>
    <row r="690" spans="2:53" x14ac:dyDescent="0.25">
      <c r="B690" t="s">
        <v>12967</v>
      </c>
      <c r="C690" t="s">
        <v>154</v>
      </c>
      <c r="D690" t="s">
        <v>9758</v>
      </c>
      <c r="E690" t="s">
        <v>14562</v>
      </c>
      <c r="F690" t="s">
        <v>13297</v>
      </c>
      <c r="AL690" t="s">
        <v>14491</v>
      </c>
      <c r="AM690" t="s">
        <v>14499</v>
      </c>
      <c r="AN690" t="s">
        <v>14443</v>
      </c>
      <c r="AO690" t="s">
        <v>15903</v>
      </c>
      <c r="AP690" t="s">
        <v>15842</v>
      </c>
      <c r="AQ690" t="s">
        <v>14492</v>
      </c>
      <c r="AR690" t="s">
        <v>14402</v>
      </c>
      <c r="AS690" t="s">
        <v>14416</v>
      </c>
    </row>
    <row r="691" spans="2:53" x14ac:dyDescent="0.25">
      <c r="B691" t="s">
        <v>12967</v>
      </c>
      <c r="C691" t="s">
        <v>154</v>
      </c>
      <c r="D691" t="s">
        <v>9758</v>
      </c>
      <c r="E691" t="s">
        <v>14569</v>
      </c>
      <c r="F691" t="s">
        <v>12993</v>
      </c>
      <c r="AL691" t="s">
        <v>14387</v>
      </c>
      <c r="AM691" t="s">
        <v>14380</v>
      </c>
      <c r="AN691" t="s">
        <v>14387</v>
      </c>
      <c r="AO691" t="s">
        <v>14387</v>
      </c>
      <c r="AP691" t="s">
        <v>14380</v>
      </c>
    </row>
    <row r="692" spans="2:53" x14ac:dyDescent="0.25">
      <c r="B692" t="s">
        <v>12967</v>
      </c>
      <c r="C692" t="s">
        <v>154</v>
      </c>
      <c r="D692" t="s">
        <v>9758</v>
      </c>
      <c r="E692" t="s">
        <v>14570</v>
      </c>
      <c r="F692" t="s">
        <v>13016</v>
      </c>
      <c r="AL692" t="s">
        <v>14965</v>
      </c>
      <c r="AM692" t="s">
        <v>14095</v>
      </c>
    </row>
    <row r="693" spans="2:53" x14ac:dyDescent="0.25">
      <c r="B693" t="s">
        <v>12967</v>
      </c>
      <c r="C693" t="s">
        <v>154</v>
      </c>
      <c r="D693" t="s">
        <v>9758</v>
      </c>
      <c r="E693" t="s">
        <v>14572</v>
      </c>
      <c r="F693" t="s">
        <v>12977</v>
      </c>
      <c r="AL693" t="s">
        <v>14438</v>
      </c>
      <c r="AM693" t="s">
        <v>15904</v>
      </c>
      <c r="AN693" t="s">
        <v>14430</v>
      </c>
      <c r="AO693" t="s">
        <v>15905</v>
      </c>
    </row>
    <row r="694" spans="2:53" x14ac:dyDescent="0.25">
      <c r="B694" t="s">
        <v>12967</v>
      </c>
      <c r="C694" t="s">
        <v>154</v>
      </c>
      <c r="D694" t="s">
        <v>9758</v>
      </c>
      <c r="E694" t="s">
        <v>14575</v>
      </c>
      <c r="F694" t="s">
        <v>13008</v>
      </c>
      <c r="AL694" t="s">
        <v>568</v>
      </c>
      <c r="AM694" t="s">
        <v>568</v>
      </c>
      <c r="AN694" t="s">
        <v>568</v>
      </c>
      <c r="AO694" t="s">
        <v>568</v>
      </c>
      <c r="AP694" t="s">
        <v>568</v>
      </c>
      <c r="AQ694" t="s">
        <v>568</v>
      </c>
      <c r="AR694" t="s">
        <v>568</v>
      </c>
      <c r="AS694" t="s">
        <v>568</v>
      </c>
    </row>
    <row r="695" spans="2:53" x14ac:dyDescent="0.25">
      <c r="B695" t="s">
        <v>12967</v>
      </c>
      <c r="C695" t="s">
        <v>154</v>
      </c>
      <c r="D695" t="s">
        <v>9758</v>
      </c>
      <c r="E695" t="s">
        <v>14576</v>
      </c>
      <c r="F695" t="s">
        <v>13113</v>
      </c>
      <c r="AL695" t="s">
        <v>15846</v>
      </c>
      <c r="AM695" t="s">
        <v>14441</v>
      </c>
      <c r="AN695" t="s">
        <v>14387</v>
      </c>
      <c r="AO695" t="s">
        <v>15826</v>
      </c>
      <c r="AP695" t="s">
        <v>14385</v>
      </c>
    </row>
    <row r="696" spans="2:53" x14ac:dyDescent="0.25">
      <c r="B696" t="s">
        <v>12967</v>
      </c>
      <c r="C696" t="s">
        <v>154</v>
      </c>
      <c r="D696" t="s">
        <v>9766</v>
      </c>
      <c r="E696" t="s">
        <v>14577</v>
      </c>
      <c r="F696" t="s">
        <v>13113</v>
      </c>
      <c r="AT696" t="s">
        <v>15906</v>
      </c>
    </row>
    <row r="697" spans="2:53" x14ac:dyDescent="0.25">
      <c r="B697" t="s">
        <v>12967</v>
      </c>
      <c r="C697" t="s">
        <v>154</v>
      </c>
      <c r="D697" t="s">
        <v>9766</v>
      </c>
      <c r="E697" t="s">
        <v>14579</v>
      </c>
      <c r="F697" t="s">
        <v>13016</v>
      </c>
      <c r="AT697" t="s">
        <v>10033</v>
      </c>
      <c r="AU697" t="s">
        <v>15443</v>
      </c>
      <c r="AV697" t="s">
        <v>14506</v>
      </c>
      <c r="AW697" t="s">
        <v>13705</v>
      </c>
      <c r="AX697" t="s">
        <v>14744</v>
      </c>
    </row>
    <row r="698" spans="2:53" x14ac:dyDescent="0.25">
      <c r="B698" t="s">
        <v>12967</v>
      </c>
      <c r="C698" t="s">
        <v>154</v>
      </c>
      <c r="D698" t="s">
        <v>9766</v>
      </c>
      <c r="E698" t="s">
        <v>14584</v>
      </c>
      <c r="F698" t="s">
        <v>13120</v>
      </c>
      <c r="AT698" t="s">
        <v>15907</v>
      </c>
      <c r="AU698" t="s">
        <v>15908</v>
      </c>
      <c r="AV698" t="s">
        <v>15909</v>
      </c>
    </row>
    <row r="699" spans="2:53" x14ac:dyDescent="0.25">
      <c r="B699" t="s">
        <v>12967</v>
      </c>
      <c r="C699" t="s">
        <v>154</v>
      </c>
      <c r="D699" t="s">
        <v>9766</v>
      </c>
      <c r="E699" t="s">
        <v>14586</v>
      </c>
      <c r="F699" t="s">
        <v>13120</v>
      </c>
      <c r="AT699" t="s">
        <v>15910</v>
      </c>
      <c r="AU699" t="s">
        <v>14300</v>
      </c>
      <c r="AV699" t="s">
        <v>15911</v>
      </c>
      <c r="AW699" t="s">
        <v>10442</v>
      </c>
    </row>
    <row r="700" spans="2:53" x14ac:dyDescent="0.25">
      <c r="B700" t="s">
        <v>12967</v>
      </c>
      <c r="C700" t="s">
        <v>154</v>
      </c>
      <c r="D700" t="s">
        <v>9766</v>
      </c>
      <c r="E700" t="s">
        <v>14589</v>
      </c>
      <c r="F700" t="s">
        <v>13354</v>
      </c>
      <c r="AT700" t="s">
        <v>15912</v>
      </c>
      <c r="AU700" t="s">
        <v>15913</v>
      </c>
      <c r="AV700" t="s">
        <v>14536</v>
      </c>
      <c r="AW700" t="s">
        <v>15914</v>
      </c>
      <c r="AX700" t="s">
        <v>15915</v>
      </c>
      <c r="AY700" t="s">
        <v>14568</v>
      </c>
      <c r="AZ700" t="s">
        <v>14730</v>
      </c>
      <c r="BA700" t="s">
        <v>14600</v>
      </c>
    </row>
    <row r="701" spans="2:53" x14ac:dyDescent="0.25">
      <c r="B701" t="s">
        <v>12967</v>
      </c>
      <c r="C701" t="s">
        <v>154</v>
      </c>
      <c r="D701" t="s">
        <v>9766</v>
      </c>
      <c r="E701" t="s">
        <v>14589</v>
      </c>
      <c r="F701" t="s">
        <v>13363</v>
      </c>
      <c r="AT701" t="s">
        <v>15916</v>
      </c>
      <c r="AU701" t="s">
        <v>15917</v>
      </c>
      <c r="AV701" t="s">
        <v>15893</v>
      </c>
      <c r="AW701" t="s">
        <v>15918</v>
      </c>
      <c r="AX701" t="s">
        <v>14684</v>
      </c>
      <c r="AY701" t="s">
        <v>15919</v>
      </c>
      <c r="AZ701" t="s">
        <v>15920</v>
      </c>
      <c r="BA701" t="s">
        <v>15921</v>
      </c>
    </row>
    <row r="702" spans="2:53" x14ac:dyDescent="0.25">
      <c r="B702" t="s">
        <v>12967</v>
      </c>
      <c r="C702" t="s">
        <v>154</v>
      </c>
      <c r="D702" t="s">
        <v>9766</v>
      </c>
      <c r="E702" t="s">
        <v>14589</v>
      </c>
      <c r="F702" t="s">
        <v>13371</v>
      </c>
      <c r="AT702" t="s">
        <v>15922</v>
      </c>
      <c r="AU702" t="s">
        <v>15923</v>
      </c>
      <c r="AV702" t="s">
        <v>14409</v>
      </c>
      <c r="AW702" t="s">
        <v>10439</v>
      </c>
      <c r="AX702" t="s">
        <v>14571</v>
      </c>
      <c r="AY702" t="s">
        <v>14485</v>
      </c>
      <c r="AZ702" t="s">
        <v>15924</v>
      </c>
      <c r="BA702" t="s">
        <v>15925</v>
      </c>
    </row>
    <row r="703" spans="2:53" x14ac:dyDescent="0.25">
      <c r="B703" t="s">
        <v>12967</v>
      </c>
      <c r="C703" t="s">
        <v>154</v>
      </c>
      <c r="D703" t="s">
        <v>9766</v>
      </c>
      <c r="E703" t="s">
        <v>14589</v>
      </c>
      <c r="F703" t="s">
        <v>13083</v>
      </c>
      <c r="AT703" t="s">
        <v>15926</v>
      </c>
      <c r="AU703" t="s">
        <v>15927</v>
      </c>
      <c r="AV703" t="s">
        <v>14537</v>
      </c>
      <c r="AW703" t="s">
        <v>15928</v>
      </c>
      <c r="AX703" t="s">
        <v>14657</v>
      </c>
      <c r="AY703" t="s">
        <v>15929</v>
      </c>
      <c r="AZ703" t="s">
        <v>14678</v>
      </c>
      <c r="BA703" t="s">
        <v>15930</v>
      </c>
    </row>
    <row r="704" spans="2:53" x14ac:dyDescent="0.25">
      <c r="B704" t="s">
        <v>12967</v>
      </c>
      <c r="C704" t="s">
        <v>154</v>
      </c>
      <c r="D704" t="s">
        <v>9766</v>
      </c>
      <c r="E704" t="s">
        <v>14589</v>
      </c>
      <c r="F704" t="s">
        <v>12969</v>
      </c>
      <c r="AT704" t="s">
        <v>15916</v>
      </c>
      <c r="AU704" t="s">
        <v>13355</v>
      </c>
      <c r="AV704" t="s">
        <v>15825</v>
      </c>
      <c r="AW704" t="s">
        <v>15931</v>
      </c>
      <c r="AX704" t="s">
        <v>14685</v>
      </c>
      <c r="AY704" t="s">
        <v>14691</v>
      </c>
      <c r="AZ704" t="s">
        <v>15932</v>
      </c>
      <c r="BA704" t="s">
        <v>15933</v>
      </c>
    </row>
    <row r="705" spans="2:53" x14ac:dyDescent="0.25">
      <c r="B705" t="s">
        <v>12967</v>
      </c>
      <c r="C705" t="s">
        <v>154</v>
      </c>
      <c r="D705" t="s">
        <v>9766</v>
      </c>
      <c r="E705" t="s">
        <v>14589</v>
      </c>
      <c r="F705" t="s">
        <v>13297</v>
      </c>
      <c r="AT705" t="s">
        <v>13298</v>
      </c>
      <c r="AU705" t="s">
        <v>13638</v>
      </c>
      <c r="AV705" t="s">
        <v>15931</v>
      </c>
      <c r="AW705" t="s">
        <v>15934</v>
      </c>
      <c r="AX705" t="s">
        <v>15935</v>
      </c>
      <c r="AY705" t="s">
        <v>14537</v>
      </c>
      <c r="AZ705" t="s">
        <v>14450</v>
      </c>
      <c r="BA705" t="s">
        <v>15936</v>
      </c>
    </row>
    <row r="706" spans="2:53" x14ac:dyDescent="0.25">
      <c r="B706" t="s">
        <v>12967</v>
      </c>
      <c r="C706" t="s">
        <v>154</v>
      </c>
      <c r="D706" t="s">
        <v>9766</v>
      </c>
      <c r="E706" t="s">
        <v>14589</v>
      </c>
      <c r="F706" t="s">
        <v>13098</v>
      </c>
      <c r="AT706" t="s">
        <v>14033</v>
      </c>
      <c r="AU706" t="s">
        <v>14311</v>
      </c>
      <c r="AV706" t="s">
        <v>15937</v>
      </c>
      <c r="AW706" t="s">
        <v>14664</v>
      </c>
      <c r="AX706" t="s">
        <v>15938</v>
      </c>
      <c r="AY706" t="s">
        <v>15939</v>
      </c>
      <c r="AZ706" t="s">
        <v>14637</v>
      </c>
      <c r="BA706" t="s">
        <v>15940</v>
      </c>
    </row>
    <row r="707" spans="2:53" x14ac:dyDescent="0.25">
      <c r="B707" t="s">
        <v>12967</v>
      </c>
      <c r="C707" t="s">
        <v>154</v>
      </c>
      <c r="D707" t="s">
        <v>9766</v>
      </c>
      <c r="E707" t="s">
        <v>14589</v>
      </c>
      <c r="F707" t="s">
        <v>13308</v>
      </c>
      <c r="AT707" t="s">
        <v>14352</v>
      </c>
      <c r="AU707" t="s">
        <v>15385</v>
      </c>
      <c r="AV707" t="s">
        <v>14410</v>
      </c>
      <c r="AW707" t="s">
        <v>14651</v>
      </c>
      <c r="AX707" t="s">
        <v>15941</v>
      </c>
      <c r="AY707" t="s">
        <v>14497</v>
      </c>
      <c r="AZ707" t="s">
        <v>15942</v>
      </c>
      <c r="BA707" t="s">
        <v>15943</v>
      </c>
    </row>
    <row r="708" spans="2:53" x14ac:dyDescent="0.25">
      <c r="B708" t="s">
        <v>12967</v>
      </c>
      <c r="C708" t="s">
        <v>154</v>
      </c>
      <c r="D708" t="s">
        <v>9766</v>
      </c>
      <c r="E708" t="s">
        <v>14589</v>
      </c>
      <c r="F708" t="s">
        <v>12977</v>
      </c>
      <c r="AT708" t="s">
        <v>13596</v>
      </c>
      <c r="AU708" t="s">
        <v>15944</v>
      </c>
      <c r="AV708" t="s">
        <v>10440</v>
      </c>
      <c r="AW708" t="s">
        <v>15945</v>
      </c>
      <c r="AX708" t="s">
        <v>2078</v>
      </c>
      <c r="AY708" t="s">
        <v>15905</v>
      </c>
      <c r="AZ708" t="s">
        <v>15946</v>
      </c>
      <c r="BA708" t="s">
        <v>15947</v>
      </c>
    </row>
    <row r="709" spans="2:53" x14ac:dyDescent="0.25">
      <c r="B709" t="s">
        <v>12967</v>
      </c>
      <c r="C709" t="s">
        <v>154</v>
      </c>
      <c r="D709" t="s">
        <v>9766</v>
      </c>
      <c r="E709" t="s">
        <v>14589</v>
      </c>
      <c r="F709" t="s">
        <v>13113</v>
      </c>
      <c r="AT709" t="s">
        <v>15948</v>
      </c>
      <c r="AU709" t="s">
        <v>15382</v>
      </c>
      <c r="AV709" t="s">
        <v>15949</v>
      </c>
      <c r="AW709" t="s">
        <v>14670</v>
      </c>
      <c r="AX709" t="s">
        <v>15950</v>
      </c>
      <c r="AY709" t="s">
        <v>14504</v>
      </c>
      <c r="AZ709" t="s">
        <v>14517</v>
      </c>
      <c r="BA709" t="s">
        <v>15951</v>
      </c>
    </row>
    <row r="710" spans="2:53" x14ac:dyDescent="0.25">
      <c r="B710" t="s">
        <v>12967</v>
      </c>
      <c r="C710" t="s">
        <v>154</v>
      </c>
      <c r="D710" t="s">
        <v>9766</v>
      </c>
      <c r="E710" t="s">
        <v>14589</v>
      </c>
      <c r="F710" t="s">
        <v>14446</v>
      </c>
      <c r="AT710" t="s">
        <v>15952</v>
      </c>
      <c r="AU710" t="s">
        <v>13527</v>
      </c>
      <c r="AV710" t="s">
        <v>14315</v>
      </c>
      <c r="AW710" t="s">
        <v>15649</v>
      </c>
      <c r="AX710" t="s">
        <v>15953</v>
      </c>
      <c r="AY710" t="s">
        <v>15954</v>
      </c>
      <c r="AZ710" t="s">
        <v>14678</v>
      </c>
      <c r="BA710" t="s">
        <v>14451</v>
      </c>
    </row>
    <row r="711" spans="2:53" x14ac:dyDescent="0.25">
      <c r="B711" t="s">
        <v>12967</v>
      </c>
      <c r="C711" t="s">
        <v>154</v>
      </c>
      <c r="D711" t="s">
        <v>9766</v>
      </c>
      <c r="E711" t="s">
        <v>14589</v>
      </c>
      <c r="F711" t="s">
        <v>14454</v>
      </c>
      <c r="AT711" t="s">
        <v>15955</v>
      </c>
      <c r="AU711" t="s">
        <v>14889</v>
      </c>
      <c r="AV711" t="s">
        <v>15716</v>
      </c>
      <c r="AW711" t="s">
        <v>14012</v>
      </c>
      <c r="AX711" t="s">
        <v>15904</v>
      </c>
      <c r="AY711" t="s">
        <v>15956</v>
      </c>
      <c r="AZ711" t="s">
        <v>13897</v>
      </c>
      <c r="BA711" t="s">
        <v>15957</v>
      </c>
    </row>
    <row r="712" spans="2:53" x14ac:dyDescent="0.25">
      <c r="B712" t="s">
        <v>12967</v>
      </c>
      <c r="C712" t="s">
        <v>154</v>
      </c>
      <c r="D712" t="s">
        <v>9766</v>
      </c>
      <c r="E712" t="s">
        <v>14589</v>
      </c>
      <c r="F712" t="s">
        <v>14460</v>
      </c>
      <c r="AT712" t="s">
        <v>15958</v>
      </c>
      <c r="AU712" t="s">
        <v>13869</v>
      </c>
      <c r="AV712" t="s">
        <v>15959</v>
      </c>
      <c r="AW712" t="s">
        <v>15960</v>
      </c>
      <c r="AX712" t="s">
        <v>15961</v>
      </c>
      <c r="AY712" t="s">
        <v>15962</v>
      </c>
      <c r="AZ712" t="s">
        <v>15639</v>
      </c>
      <c r="BA712" t="s">
        <v>15963</v>
      </c>
    </row>
    <row r="713" spans="2:53" x14ac:dyDescent="0.25">
      <c r="B713" t="s">
        <v>12967</v>
      </c>
      <c r="C713" t="s">
        <v>154</v>
      </c>
      <c r="D713" t="s">
        <v>9766</v>
      </c>
      <c r="E713" t="s">
        <v>14589</v>
      </c>
      <c r="F713" t="s">
        <v>14468</v>
      </c>
      <c r="AT713" t="s">
        <v>14428</v>
      </c>
      <c r="AU713" t="s">
        <v>15736</v>
      </c>
      <c r="AV713" t="s">
        <v>15964</v>
      </c>
      <c r="AW713" t="s">
        <v>13949</v>
      </c>
      <c r="AX713" t="s">
        <v>15965</v>
      </c>
      <c r="AY713" t="s">
        <v>15966</v>
      </c>
      <c r="AZ713" t="s">
        <v>15967</v>
      </c>
      <c r="BA713" t="s">
        <v>15968</v>
      </c>
    </row>
    <row r="714" spans="2:53" x14ac:dyDescent="0.25">
      <c r="B714" t="s">
        <v>12967</v>
      </c>
      <c r="C714" t="s">
        <v>154</v>
      </c>
      <c r="D714" t="s">
        <v>9766</v>
      </c>
      <c r="E714" t="s">
        <v>14589</v>
      </c>
      <c r="F714" t="s">
        <v>14476</v>
      </c>
      <c r="AT714" t="s">
        <v>15969</v>
      </c>
      <c r="AU714" t="s">
        <v>14284</v>
      </c>
      <c r="AV714" t="s">
        <v>14530</v>
      </c>
      <c r="AW714" t="s">
        <v>15970</v>
      </c>
      <c r="AX714" t="s">
        <v>2106</v>
      </c>
      <c r="AY714" t="s">
        <v>15829</v>
      </c>
      <c r="AZ714" t="s">
        <v>15971</v>
      </c>
      <c r="BA714" t="s">
        <v>14447</v>
      </c>
    </row>
    <row r="715" spans="2:53" x14ac:dyDescent="0.25">
      <c r="B715" t="s">
        <v>12967</v>
      </c>
      <c r="C715" t="s">
        <v>154</v>
      </c>
      <c r="D715" t="s">
        <v>9766</v>
      </c>
      <c r="E715" t="s">
        <v>14589</v>
      </c>
      <c r="F715" t="s">
        <v>13039</v>
      </c>
      <c r="AT715" t="s">
        <v>14609</v>
      </c>
      <c r="AU715" t="s">
        <v>14842</v>
      </c>
      <c r="AV715" t="s">
        <v>14396</v>
      </c>
      <c r="AW715" t="s">
        <v>15972</v>
      </c>
      <c r="AX715" t="s">
        <v>15832</v>
      </c>
      <c r="AY715" t="s">
        <v>14628</v>
      </c>
      <c r="AZ715" t="s">
        <v>15973</v>
      </c>
      <c r="BA715" t="s">
        <v>15974</v>
      </c>
    </row>
    <row r="716" spans="2:53" x14ac:dyDescent="0.25">
      <c r="B716" t="s">
        <v>12967</v>
      </c>
      <c r="C716" t="s">
        <v>154</v>
      </c>
      <c r="D716" t="s">
        <v>9766</v>
      </c>
      <c r="E716" t="s">
        <v>14589</v>
      </c>
      <c r="F716" t="s">
        <v>13425</v>
      </c>
      <c r="AT716" t="s">
        <v>15975</v>
      </c>
      <c r="AU716" t="s">
        <v>15976</v>
      </c>
      <c r="AV716" t="s">
        <v>15977</v>
      </c>
      <c r="AW716" t="s">
        <v>15932</v>
      </c>
      <c r="AX716" t="s">
        <v>14690</v>
      </c>
      <c r="AY716" t="s">
        <v>15978</v>
      </c>
      <c r="AZ716" t="s">
        <v>15979</v>
      </c>
      <c r="BA716" t="s">
        <v>15980</v>
      </c>
    </row>
    <row r="717" spans="2:53" x14ac:dyDescent="0.25">
      <c r="B717" t="s">
        <v>12967</v>
      </c>
      <c r="C717" t="s">
        <v>154</v>
      </c>
      <c r="D717" t="s">
        <v>9766</v>
      </c>
      <c r="E717" t="s">
        <v>14589</v>
      </c>
      <c r="F717" t="s">
        <v>13120</v>
      </c>
      <c r="AT717" t="s">
        <v>14218</v>
      </c>
      <c r="AU717" t="s">
        <v>14627</v>
      </c>
      <c r="AV717" t="s">
        <v>15981</v>
      </c>
      <c r="AW717" t="s">
        <v>13608</v>
      </c>
      <c r="AX717" t="s">
        <v>15982</v>
      </c>
      <c r="AY717" t="s">
        <v>14410</v>
      </c>
      <c r="AZ717" t="s">
        <v>15983</v>
      </c>
      <c r="BA717" t="s">
        <v>15984</v>
      </c>
    </row>
    <row r="718" spans="2:53" x14ac:dyDescent="0.25">
      <c r="B718" t="s">
        <v>12967</v>
      </c>
      <c r="C718" t="s">
        <v>154</v>
      </c>
      <c r="D718" t="s">
        <v>9766</v>
      </c>
      <c r="E718" t="s">
        <v>14589</v>
      </c>
      <c r="F718" t="s">
        <v>12985</v>
      </c>
      <c r="AT718" t="s">
        <v>15985</v>
      </c>
      <c r="AU718" t="s">
        <v>13881</v>
      </c>
      <c r="AV718" t="s">
        <v>14742</v>
      </c>
      <c r="AW718" t="s">
        <v>15986</v>
      </c>
      <c r="AX718" t="s">
        <v>14671</v>
      </c>
      <c r="AY718" t="s">
        <v>15987</v>
      </c>
      <c r="AZ718" t="s">
        <v>2082</v>
      </c>
      <c r="BA718" t="s">
        <v>15988</v>
      </c>
    </row>
    <row r="719" spans="2:53" x14ac:dyDescent="0.25">
      <c r="B719" t="s">
        <v>12967</v>
      </c>
      <c r="C719" t="s">
        <v>154</v>
      </c>
      <c r="D719" t="s">
        <v>9766</v>
      </c>
      <c r="E719" t="s">
        <v>14589</v>
      </c>
      <c r="F719" t="s">
        <v>12993</v>
      </c>
      <c r="AT719" t="s">
        <v>14132</v>
      </c>
      <c r="AU719" t="s">
        <v>15649</v>
      </c>
      <c r="AV719" t="s">
        <v>10439</v>
      </c>
      <c r="AW719" t="s">
        <v>15878</v>
      </c>
      <c r="AX719" t="s">
        <v>14448</v>
      </c>
      <c r="AY719" t="s">
        <v>15989</v>
      </c>
      <c r="AZ719" t="s">
        <v>15990</v>
      </c>
      <c r="BA719" t="s">
        <v>15991</v>
      </c>
    </row>
    <row r="720" spans="2:53" x14ac:dyDescent="0.25">
      <c r="B720" t="s">
        <v>12967</v>
      </c>
      <c r="C720" t="s">
        <v>154</v>
      </c>
      <c r="D720" t="s">
        <v>9766</v>
      </c>
      <c r="E720" t="s">
        <v>14589</v>
      </c>
      <c r="F720" t="s">
        <v>13000</v>
      </c>
      <c r="AT720" t="s">
        <v>15992</v>
      </c>
      <c r="AU720" t="s">
        <v>15993</v>
      </c>
      <c r="AV720" t="s">
        <v>15994</v>
      </c>
      <c r="AW720" t="s">
        <v>13935</v>
      </c>
      <c r="AX720" t="s">
        <v>14624</v>
      </c>
      <c r="AY720" t="s">
        <v>15840</v>
      </c>
      <c r="AZ720" t="s">
        <v>14644</v>
      </c>
      <c r="BA720" t="s">
        <v>14737</v>
      </c>
    </row>
    <row r="721" spans="2:68" x14ac:dyDescent="0.25">
      <c r="B721" t="s">
        <v>12967</v>
      </c>
      <c r="C721" t="s">
        <v>154</v>
      </c>
      <c r="D721" t="s">
        <v>9766</v>
      </c>
      <c r="E721" t="s">
        <v>14589</v>
      </c>
      <c r="F721" t="s">
        <v>13008</v>
      </c>
      <c r="AT721" t="s">
        <v>15995</v>
      </c>
      <c r="AU721" t="s">
        <v>13314</v>
      </c>
      <c r="AV721" t="s">
        <v>15996</v>
      </c>
      <c r="AW721" t="s">
        <v>15293</v>
      </c>
      <c r="AX721" t="s">
        <v>14551</v>
      </c>
      <c r="AY721" t="s">
        <v>15951</v>
      </c>
      <c r="AZ721" t="s">
        <v>14481</v>
      </c>
      <c r="BA721" t="s">
        <v>15850</v>
      </c>
    </row>
    <row r="722" spans="2:68" x14ac:dyDescent="0.25">
      <c r="B722" t="s">
        <v>12967</v>
      </c>
      <c r="C722" t="s">
        <v>154</v>
      </c>
      <c r="D722" t="s">
        <v>9766</v>
      </c>
      <c r="E722" t="s">
        <v>14589</v>
      </c>
      <c r="F722" t="s">
        <v>13458</v>
      </c>
      <c r="AT722" t="s">
        <v>15997</v>
      </c>
      <c r="AU722" t="s">
        <v>15459</v>
      </c>
      <c r="AV722" t="s">
        <v>15819</v>
      </c>
      <c r="AW722" t="s">
        <v>15998</v>
      </c>
      <c r="AX722" t="s">
        <v>15928</v>
      </c>
      <c r="AY722" t="s">
        <v>14503</v>
      </c>
      <c r="AZ722" t="s">
        <v>14504</v>
      </c>
      <c r="BA722" t="s">
        <v>14422</v>
      </c>
    </row>
    <row r="723" spans="2:68" x14ac:dyDescent="0.25">
      <c r="B723" t="s">
        <v>12967</v>
      </c>
      <c r="C723" t="s">
        <v>154</v>
      </c>
      <c r="D723" t="s">
        <v>9766</v>
      </c>
      <c r="E723" t="s">
        <v>14589</v>
      </c>
      <c r="F723" t="s">
        <v>13281</v>
      </c>
      <c r="AT723" t="s">
        <v>15999</v>
      </c>
      <c r="AU723" t="s">
        <v>15517</v>
      </c>
      <c r="AV723" t="s">
        <v>16000</v>
      </c>
      <c r="AW723" t="s">
        <v>16001</v>
      </c>
      <c r="AX723" t="s">
        <v>16002</v>
      </c>
      <c r="AY723" t="s">
        <v>14442</v>
      </c>
      <c r="AZ723" t="s">
        <v>14430</v>
      </c>
      <c r="BA723" t="s">
        <v>14502</v>
      </c>
    </row>
    <row r="724" spans="2:68" x14ac:dyDescent="0.25">
      <c r="B724" t="s">
        <v>12967</v>
      </c>
      <c r="C724" t="s">
        <v>154</v>
      </c>
      <c r="D724" t="s">
        <v>9766</v>
      </c>
      <c r="E724" t="s">
        <v>14589</v>
      </c>
      <c r="F724" t="s">
        <v>13016</v>
      </c>
      <c r="AT724" t="s">
        <v>16003</v>
      </c>
      <c r="AU724" t="s">
        <v>16004</v>
      </c>
      <c r="AV724" t="s">
        <v>14538</v>
      </c>
      <c r="AW724" t="s">
        <v>15956</v>
      </c>
      <c r="AX724" t="s">
        <v>14482</v>
      </c>
      <c r="AY724" t="s">
        <v>14383</v>
      </c>
      <c r="AZ724" t="s">
        <v>14501</v>
      </c>
      <c r="BA724" t="s">
        <v>14439</v>
      </c>
    </row>
    <row r="725" spans="2:68" x14ac:dyDescent="0.25">
      <c r="B725" t="s">
        <v>12967</v>
      </c>
      <c r="C725" t="s">
        <v>154</v>
      </c>
      <c r="D725" t="s">
        <v>9766</v>
      </c>
      <c r="E725" t="s">
        <v>14734</v>
      </c>
      <c r="F725" t="s">
        <v>13016</v>
      </c>
      <c r="AT725" t="s">
        <v>16005</v>
      </c>
      <c r="AU725" t="s">
        <v>13898</v>
      </c>
      <c r="AV725" t="s">
        <v>14434</v>
      </c>
      <c r="AW725" t="s">
        <v>14523</v>
      </c>
      <c r="AX725" t="s">
        <v>16006</v>
      </c>
    </row>
    <row r="726" spans="2:68" x14ac:dyDescent="0.25">
      <c r="B726" t="s">
        <v>12967</v>
      </c>
      <c r="C726" t="s">
        <v>154</v>
      </c>
      <c r="D726" t="s">
        <v>9766</v>
      </c>
      <c r="E726" t="s">
        <v>14738</v>
      </c>
      <c r="F726" t="s">
        <v>12985</v>
      </c>
      <c r="AT726" t="s">
        <v>16007</v>
      </c>
      <c r="AU726" t="s">
        <v>13650</v>
      </c>
      <c r="AV726" t="s">
        <v>14531</v>
      </c>
    </row>
    <row r="727" spans="2:68" x14ac:dyDescent="0.25">
      <c r="B727" t="s">
        <v>12967</v>
      </c>
      <c r="C727" t="s">
        <v>154</v>
      </c>
      <c r="D727" t="s">
        <v>9766</v>
      </c>
      <c r="E727" t="s">
        <v>14739</v>
      </c>
      <c r="F727" t="s">
        <v>13113</v>
      </c>
      <c r="AT727" t="s">
        <v>16008</v>
      </c>
      <c r="AU727" t="s">
        <v>14890</v>
      </c>
      <c r="AV727" t="s">
        <v>16009</v>
      </c>
      <c r="AW727" t="s">
        <v>16010</v>
      </c>
      <c r="AX727" t="s">
        <v>14521</v>
      </c>
    </row>
    <row r="728" spans="2:68" x14ac:dyDescent="0.25">
      <c r="B728" t="s">
        <v>12967</v>
      </c>
      <c r="C728" t="s">
        <v>154</v>
      </c>
      <c r="D728" t="s">
        <v>9766</v>
      </c>
      <c r="E728" t="s">
        <v>14745</v>
      </c>
      <c r="F728" t="s">
        <v>13120</v>
      </c>
      <c r="AT728" t="s">
        <v>13745</v>
      </c>
      <c r="AU728" t="s">
        <v>14129</v>
      </c>
      <c r="AV728" t="s">
        <v>14628</v>
      </c>
    </row>
    <row r="729" spans="2:68" x14ac:dyDescent="0.25">
      <c r="B729" t="s">
        <v>12967</v>
      </c>
      <c r="C729" t="s">
        <v>154</v>
      </c>
      <c r="D729" t="s">
        <v>9766</v>
      </c>
      <c r="E729" t="s">
        <v>14748</v>
      </c>
      <c r="F729" t="s">
        <v>13297</v>
      </c>
      <c r="AT729" t="s">
        <v>16011</v>
      </c>
      <c r="AU729" t="s">
        <v>16012</v>
      </c>
      <c r="AV729" t="s">
        <v>14497</v>
      </c>
      <c r="AW729" t="s">
        <v>15873</v>
      </c>
    </row>
    <row r="730" spans="2:68" x14ac:dyDescent="0.25">
      <c r="B730" t="s">
        <v>12967</v>
      </c>
      <c r="C730" t="s">
        <v>154</v>
      </c>
      <c r="D730" t="s">
        <v>9766</v>
      </c>
      <c r="E730" t="s">
        <v>14751</v>
      </c>
      <c r="F730" t="s">
        <v>12993</v>
      </c>
      <c r="AT730" t="s">
        <v>16013</v>
      </c>
      <c r="AU730" t="s">
        <v>13692</v>
      </c>
      <c r="AV730" t="s">
        <v>16014</v>
      </c>
      <c r="AW730" t="s">
        <v>14702</v>
      </c>
      <c r="AX730" t="s">
        <v>16015</v>
      </c>
    </row>
    <row r="731" spans="2:68" x14ac:dyDescent="0.25">
      <c r="B731" t="s">
        <v>12967</v>
      </c>
      <c r="C731" t="s">
        <v>154</v>
      </c>
      <c r="D731" t="s">
        <v>9766</v>
      </c>
      <c r="E731" t="s">
        <v>14755</v>
      </c>
      <c r="F731" t="s">
        <v>13039</v>
      </c>
      <c r="AT731" t="s">
        <v>14613</v>
      </c>
      <c r="AU731" t="s">
        <v>16016</v>
      </c>
      <c r="AV731" t="s">
        <v>14492</v>
      </c>
      <c r="AW731" t="s">
        <v>16017</v>
      </c>
      <c r="AX731" t="s">
        <v>14419</v>
      </c>
    </row>
    <row r="732" spans="2:68" x14ac:dyDescent="0.25">
      <c r="B732" t="s">
        <v>12967</v>
      </c>
      <c r="C732" t="s">
        <v>154</v>
      </c>
      <c r="D732" t="s">
        <v>9766</v>
      </c>
      <c r="E732" t="s">
        <v>14760</v>
      </c>
      <c r="F732" t="s">
        <v>13039</v>
      </c>
      <c r="AT732" t="s">
        <v>14719</v>
      </c>
      <c r="AU732" t="s">
        <v>16018</v>
      </c>
      <c r="AV732" t="s">
        <v>14394</v>
      </c>
      <c r="AW732" t="s">
        <v>14548</v>
      </c>
      <c r="AX732" t="s">
        <v>16019</v>
      </c>
    </row>
    <row r="733" spans="2:68" x14ac:dyDescent="0.25">
      <c r="B733" t="s">
        <v>12967</v>
      </c>
      <c r="C733" t="s">
        <v>154</v>
      </c>
      <c r="D733" t="s">
        <v>9766</v>
      </c>
      <c r="E733" t="s">
        <v>14762</v>
      </c>
      <c r="F733" t="s">
        <v>13120</v>
      </c>
      <c r="AT733" t="s">
        <v>14387</v>
      </c>
      <c r="AU733" t="s">
        <v>14574</v>
      </c>
      <c r="AV733" t="s">
        <v>14430</v>
      </c>
      <c r="AW733" t="s">
        <v>15901</v>
      </c>
      <c r="AX733" t="s">
        <v>16020</v>
      </c>
    </row>
    <row r="734" spans="2:68" x14ac:dyDescent="0.25">
      <c r="B734" t="s">
        <v>12967</v>
      </c>
      <c r="C734" t="s">
        <v>154</v>
      </c>
      <c r="D734" t="s">
        <v>1211</v>
      </c>
      <c r="E734" t="s">
        <v>14764</v>
      </c>
      <c r="F734" t="s">
        <v>12977</v>
      </c>
      <c r="BI734" t="s">
        <v>14177</v>
      </c>
      <c r="BJ734" t="s">
        <v>13910</v>
      </c>
      <c r="BK734" t="s">
        <v>13982</v>
      </c>
      <c r="BL734" t="s">
        <v>14025</v>
      </c>
      <c r="BM734" t="s">
        <v>14765</v>
      </c>
      <c r="BN734" t="s">
        <v>13895</v>
      </c>
      <c r="BO734" t="s">
        <v>14766</v>
      </c>
      <c r="BP734" t="s">
        <v>14766</v>
      </c>
    </row>
    <row r="735" spans="2:68" x14ac:dyDescent="0.25">
      <c r="B735" t="s">
        <v>12967</v>
      </c>
      <c r="C735" t="s">
        <v>154</v>
      </c>
      <c r="D735" t="s">
        <v>1211</v>
      </c>
      <c r="E735" t="s">
        <v>14764</v>
      </c>
      <c r="F735" t="s">
        <v>13039</v>
      </c>
      <c r="BI735" t="s">
        <v>14767</v>
      </c>
      <c r="BJ735" t="s">
        <v>14768</v>
      </c>
      <c r="BK735" t="s">
        <v>14769</v>
      </c>
      <c r="BL735" t="s">
        <v>9796</v>
      </c>
    </row>
    <row r="736" spans="2:68" x14ac:dyDescent="0.25">
      <c r="B736" t="s">
        <v>12967</v>
      </c>
      <c r="C736" t="s">
        <v>154</v>
      </c>
      <c r="D736" t="s">
        <v>1211</v>
      </c>
      <c r="E736" t="s">
        <v>14764</v>
      </c>
      <c r="F736" t="s">
        <v>12993</v>
      </c>
      <c r="BI736" t="s">
        <v>14770</v>
      </c>
      <c r="BJ736" t="s">
        <v>14771</v>
      </c>
      <c r="BK736" t="s">
        <v>14772</v>
      </c>
      <c r="BL736" t="s">
        <v>14773</v>
      </c>
      <c r="BM736" t="s">
        <v>14774</v>
      </c>
      <c r="BN736" t="s">
        <v>14775</v>
      </c>
      <c r="BO736" t="s">
        <v>13107</v>
      </c>
      <c r="BP736" t="s">
        <v>13107</v>
      </c>
    </row>
    <row r="737" spans="2:84" x14ac:dyDescent="0.25">
      <c r="B737" t="s">
        <v>12967</v>
      </c>
      <c r="C737" t="s">
        <v>154</v>
      </c>
      <c r="D737" t="s">
        <v>1211</v>
      </c>
      <c r="E737" t="s">
        <v>14764</v>
      </c>
      <c r="F737" t="s">
        <v>13008</v>
      </c>
      <c r="BI737" t="s">
        <v>13918</v>
      </c>
      <c r="BJ737" t="s">
        <v>14334</v>
      </c>
      <c r="BK737" t="s">
        <v>14776</v>
      </c>
      <c r="BL737" t="s">
        <v>13925</v>
      </c>
      <c r="BM737" t="s">
        <v>14615</v>
      </c>
      <c r="BN737" t="s">
        <v>13896</v>
      </c>
      <c r="BO737" t="s">
        <v>13896</v>
      </c>
      <c r="BP737" t="s">
        <v>13896</v>
      </c>
    </row>
    <row r="738" spans="2:84" x14ac:dyDescent="0.25">
      <c r="B738" t="s">
        <v>12967</v>
      </c>
      <c r="C738" t="s">
        <v>154</v>
      </c>
      <c r="D738" t="s">
        <v>10393</v>
      </c>
      <c r="E738" t="s">
        <v>14860</v>
      </c>
      <c r="F738" t="s">
        <v>13354</v>
      </c>
      <c r="BY738" t="s">
        <v>16021</v>
      </c>
      <c r="BZ738" t="s">
        <v>15159</v>
      </c>
      <c r="CA738" t="s">
        <v>16022</v>
      </c>
      <c r="CB738" t="s">
        <v>16023</v>
      </c>
      <c r="CC738" t="s">
        <v>16024</v>
      </c>
      <c r="CD738" t="s">
        <v>16025</v>
      </c>
      <c r="CE738" t="s">
        <v>16026</v>
      </c>
      <c r="CF738" t="s">
        <v>16027</v>
      </c>
    </row>
    <row r="739" spans="2:84" x14ac:dyDescent="0.25">
      <c r="B739" t="s">
        <v>12967</v>
      </c>
      <c r="C739" t="s">
        <v>154</v>
      </c>
      <c r="D739" t="s">
        <v>10393</v>
      </c>
      <c r="E739" t="s">
        <v>14860</v>
      </c>
      <c r="F739" t="s">
        <v>13363</v>
      </c>
      <c r="BY739" t="s">
        <v>16028</v>
      </c>
      <c r="BZ739" t="s">
        <v>16029</v>
      </c>
      <c r="CA739" t="s">
        <v>13245</v>
      </c>
      <c r="CB739" t="s">
        <v>16030</v>
      </c>
      <c r="CC739" t="s">
        <v>16031</v>
      </c>
      <c r="CD739" t="s">
        <v>16032</v>
      </c>
      <c r="CE739" t="s">
        <v>16033</v>
      </c>
      <c r="CF739" t="s">
        <v>13157</v>
      </c>
    </row>
    <row r="740" spans="2:84" x14ac:dyDescent="0.25">
      <c r="B740" t="s">
        <v>12967</v>
      </c>
      <c r="C740" t="s">
        <v>154</v>
      </c>
      <c r="D740" t="s">
        <v>10393</v>
      </c>
      <c r="E740" t="s">
        <v>14860</v>
      </c>
      <c r="F740" t="s">
        <v>13371</v>
      </c>
      <c r="BY740" t="s">
        <v>16034</v>
      </c>
      <c r="BZ740" t="s">
        <v>16035</v>
      </c>
      <c r="CA740" t="s">
        <v>16036</v>
      </c>
      <c r="CB740" t="s">
        <v>16037</v>
      </c>
      <c r="CC740" t="s">
        <v>16038</v>
      </c>
      <c r="CD740" t="s">
        <v>16038</v>
      </c>
      <c r="CE740" t="s">
        <v>16039</v>
      </c>
      <c r="CF740" t="s">
        <v>16040</v>
      </c>
    </row>
    <row r="741" spans="2:84" x14ac:dyDescent="0.25">
      <c r="B741" t="s">
        <v>12967</v>
      </c>
      <c r="C741" t="s">
        <v>154</v>
      </c>
      <c r="D741" t="s">
        <v>10393</v>
      </c>
      <c r="E741" t="s">
        <v>14860</v>
      </c>
      <c r="F741" t="s">
        <v>13083</v>
      </c>
      <c r="BY741" t="s">
        <v>16041</v>
      </c>
      <c r="BZ741" t="s">
        <v>16042</v>
      </c>
      <c r="CA741" t="s">
        <v>16043</v>
      </c>
      <c r="CB741" t="s">
        <v>16044</v>
      </c>
      <c r="CC741" t="s">
        <v>16045</v>
      </c>
      <c r="CD741" t="s">
        <v>16046</v>
      </c>
      <c r="CE741" t="s">
        <v>16047</v>
      </c>
      <c r="CF741" t="s">
        <v>15304</v>
      </c>
    </row>
    <row r="742" spans="2:84" x14ac:dyDescent="0.25">
      <c r="B742" t="s">
        <v>12967</v>
      </c>
      <c r="C742" t="s">
        <v>154</v>
      </c>
      <c r="D742" t="s">
        <v>10393</v>
      </c>
      <c r="E742" t="s">
        <v>14860</v>
      </c>
      <c r="F742" t="s">
        <v>12969</v>
      </c>
      <c r="BY742" t="s">
        <v>16048</v>
      </c>
      <c r="BZ742" t="s">
        <v>16049</v>
      </c>
      <c r="CA742" t="s">
        <v>15329</v>
      </c>
      <c r="CB742" t="s">
        <v>13169</v>
      </c>
      <c r="CC742" t="s">
        <v>13241</v>
      </c>
      <c r="CD742" t="s">
        <v>14981</v>
      </c>
      <c r="CE742" t="s">
        <v>15182</v>
      </c>
      <c r="CF742" t="s">
        <v>14787</v>
      </c>
    </row>
    <row r="743" spans="2:84" x14ac:dyDescent="0.25">
      <c r="B743" t="s">
        <v>12967</v>
      </c>
      <c r="C743" t="s">
        <v>154</v>
      </c>
      <c r="D743" t="s">
        <v>10393</v>
      </c>
      <c r="E743" t="s">
        <v>14860</v>
      </c>
      <c r="F743" t="s">
        <v>13947</v>
      </c>
      <c r="BY743" t="s">
        <v>14433</v>
      </c>
      <c r="BZ743" t="s">
        <v>14391</v>
      </c>
      <c r="CA743" t="s">
        <v>568</v>
      </c>
      <c r="CB743" t="s">
        <v>568</v>
      </c>
      <c r="CC743" t="s">
        <v>568</v>
      </c>
      <c r="CD743" t="s">
        <v>568</v>
      </c>
      <c r="CE743" t="s">
        <v>568</v>
      </c>
      <c r="CF743" t="s">
        <v>568</v>
      </c>
    </row>
    <row r="744" spans="2:84" x14ac:dyDescent="0.25">
      <c r="B744" t="s">
        <v>12967</v>
      </c>
      <c r="C744" t="s">
        <v>154</v>
      </c>
      <c r="D744" t="s">
        <v>10393</v>
      </c>
      <c r="E744" t="s">
        <v>14860</v>
      </c>
      <c r="F744" t="s">
        <v>13297</v>
      </c>
      <c r="BY744" t="s">
        <v>16050</v>
      </c>
      <c r="BZ744" t="s">
        <v>16051</v>
      </c>
      <c r="CA744" t="s">
        <v>16052</v>
      </c>
      <c r="CB744" t="s">
        <v>16053</v>
      </c>
      <c r="CC744" t="s">
        <v>16054</v>
      </c>
      <c r="CD744" t="s">
        <v>16055</v>
      </c>
      <c r="CE744" t="s">
        <v>16056</v>
      </c>
      <c r="CF744" t="s">
        <v>16057</v>
      </c>
    </row>
    <row r="745" spans="2:84" x14ac:dyDescent="0.25">
      <c r="B745" t="s">
        <v>12967</v>
      </c>
      <c r="C745" t="s">
        <v>154</v>
      </c>
      <c r="D745" t="s">
        <v>10393</v>
      </c>
      <c r="E745" t="s">
        <v>14860</v>
      </c>
      <c r="F745" t="s">
        <v>13098</v>
      </c>
      <c r="BY745" t="s">
        <v>16058</v>
      </c>
      <c r="BZ745" t="s">
        <v>16059</v>
      </c>
      <c r="CA745" t="s">
        <v>16060</v>
      </c>
      <c r="CB745" t="s">
        <v>16035</v>
      </c>
      <c r="CC745" t="s">
        <v>16061</v>
      </c>
      <c r="CD745" t="s">
        <v>16062</v>
      </c>
      <c r="CE745" t="s">
        <v>16063</v>
      </c>
      <c r="CF745" t="s">
        <v>16064</v>
      </c>
    </row>
    <row r="746" spans="2:84" x14ac:dyDescent="0.25">
      <c r="B746" t="s">
        <v>12967</v>
      </c>
      <c r="C746" t="s">
        <v>154</v>
      </c>
      <c r="D746" t="s">
        <v>10393</v>
      </c>
      <c r="E746" t="s">
        <v>14860</v>
      </c>
      <c r="F746" t="s">
        <v>13308</v>
      </c>
      <c r="BY746" t="s">
        <v>16065</v>
      </c>
      <c r="BZ746" t="s">
        <v>16066</v>
      </c>
      <c r="CA746" t="s">
        <v>16067</v>
      </c>
      <c r="CB746" t="s">
        <v>16068</v>
      </c>
      <c r="CC746" t="s">
        <v>16069</v>
      </c>
      <c r="CD746" t="s">
        <v>16070</v>
      </c>
      <c r="CE746" t="s">
        <v>13077</v>
      </c>
      <c r="CF746" t="s">
        <v>16071</v>
      </c>
    </row>
    <row r="747" spans="2:84" x14ac:dyDescent="0.25">
      <c r="B747" t="s">
        <v>12967</v>
      </c>
      <c r="C747" t="s">
        <v>154</v>
      </c>
      <c r="D747" t="s">
        <v>10393</v>
      </c>
      <c r="E747" t="s">
        <v>14860</v>
      </c>
      <c r="F747" t="s">
        <v>12977</v>
      </c>
      <c r="BY747" t="s">
        <v>15417</v>
      </c>
      <c r="BZ747" t="s">
        <v>16072</v>
      </c>
      <c r="CA747" t="s">
        <v>16073</v>
      </c>
      <c r="CB747" t="s">
        <v>15046</v>
      </c>
      <c r="CC747" t="s">
        <v>16074</v>
      </c>
      <c r="CD747" t="s">
        <v>16075</v>
      </c>
      <c r="CE747" t="s">
        <v>16076</v>
      </c>
      <c r="CF747" t="s">
        <v>16077</v>
      </c>
    </row>
    <row r="748" spans="2:84" x14ac:dyDescent="0.25">
      <c r="B748" t="s">
        <v>12967</v>
      </c>
      <c r="C748" t="s">
        <v>154</v>
      </c>
      <c r="D748" t="s">
        <v>10393</v>
      </c>
      <c r="E748" t="s">
        <v>14860</v>
      </c>
      <c r="F748" t="s">
        <v>13113</v>
      </c>
      <c r="BY748" t="s">
        <v>13509</v>
      </c>
      <c r="BZ748" t="s">
        <v>16078</v>
      </c>
      <c r="CA748" t="s">
        <v>15288</v>
      </c>
      <c r="CB748" t="s">
        <v>16079</v>
      </c>
      <c r="CC748" t="s">
        <v>16080</v>
      </c>
      <c r="CD748" t="s">
        <v>13061</v>
      </c>
      <c r="CE748" t="s">
        <v>16081</v>
      </c>
      <c r="CF748" t="s">
        <v>14920</v>
      </c>
    </row>
    <row r="749" spans="2:84" x14ac:dyDescent="0.25">
      <c r="B749" t="s">
        <v>12967</v>
      </c>
      <c r="C749" t="s">
        <v>154</v>
      </c>
      <c r="D749" t="s">
        <v>10393</v>
      </c>
      <c r="E749" t="s">
        <v>14860</v>
      </c>
      <c r="F749" t="s">
        <v>14446</v>
      </c>
      <c r="BY749" t="s">
        <v>15365</v>
      </c>
      <c r="BZ749" t="s">
        <v>16082</v>
      </c>
      <c r="CA749" t="s">
        <v>13240</v>
      </c>
      <c r="CB749" t="s">
        <v>13820</v>
      </c>
      <c r="CC749" t="s">
        <v>13124</v>
      </c>
      <c r="CD749" t="s">
        <v>15358</v>
      </c>
      <c r="CE749" t="s">
        <v>16083</v>
      </c>
      <c r="CF749" t="s">
        <v>15232</v>
      </c>
    </row>
    <row r="750" spans="2:84" x14ac:dyDescent="0.25">
      <c r="B750" t="s">
        <v>12967</v>
      </c>
      <c r="C750" t="s">
        <v>154</v>
      </c>
      <c r="D750" t="s">
        <v>10393</v>
      </c>
      <c r="E750" t="s">
        <v>14860</v>
      </c>
      <c r="F750" t="s">
        <v>14454</v>
      </c>
      <c r="BY750" t="s">
        <v>13476</v>
      </c>
      <c r="BZ750" t="s">
        <v>16084</v>
      </c>
      <c r="CA750" t="s">
        <v>16085</v>
      </c>
      <c r="CB750" t="s">
        <v>16086</v>
      </c>
      <c r="CC750" t="s">
        <v>16087</v>
      </c>
      <c r="CD750" t="s">
        <v>13220</v>
      </c>
      <c r="CE750" t="s">
        <v>16088</v>
      </c>
      <c r="CF750" t="s">
        <v>16089</v>
      </c>
    </row>
    <row r="751" spans="2:84" x14ac:dyDescent="0.25">
      <c r="B751" t="s">
        <v>12967</v>
      </c>
      <c r="C751" t="s">
        <v>154</v>
      </c>
      <c r="D751" t="s">
        <v>10393</v>
      </c>
      <c r="E751" t="s">
        <v>14860</v>
      </c>
      <c r="F751" t="s">
        <v>14460</v>
      </c>
      <c r="BY751" t="s">
        <v>14802</v>
      </c>
      <c r="BZ751" t="s">
        <v>16090</v>
      </c>
      <c r="CA751" t="s">
        <v>15383</v>
      </c>
      <c r="CB751" t="s">
        <v>13247</v>
      </c>
      <c r="CC751" t="s">
        <v>10209</v>
      </c>
      <c r="CD751" t="s">
        <v>16091</v>
      </c>
      <c r="CE751" t="s">
        <v>14197</v>
      </c>
      <c r="CF751" t="s">
        <v>16092</v>
      </c>
    </row>
    <row r="752" spans="2:84" x14ac:dyDescent="0.25">
      <c r="B752" t="s">
        <v>12967</v>
      </c>
      <c r="C752" t="s">
        <v>154</v>
      </c>
      <c r="D752" t="s">
        <v>10393</v>
      </c>
      <c r="E752" t="s">
        <v>14860</v>
      </c>
      <c r="F752" t="s">
        <v>14468</v>
      </c>
      <c r="BY752" t="s">
        <v>14187</v>
      </c>
      <c r="BZ752" t="s">
        <v>13070</v>
      </c>
      <c r="CA752" t="s">
        <v>16093</v>
      </c>
      <c r="CB752" t="s">
        <v>16094</v>
      </c>
      <c r="CC752" t="s">
        <v>14774</v>
      </c>
      <c r="CD752" t="s">
        <v>16095</v>
      </c>
      <c r="CE752" t="s">
        <v>15236</v>
      </c>
      <c r="CF752" t="s">
        <v>13467</v>
      </c>
    </row>
    <row r="753" spans="2:84" x14ac:dyDescent="0.25">
      <c r="B753" t="s">
        <v>12967</v>
      </c>
      <c r="C753" t="s">
        <v>154</v>
      </c>
      <c r="D753" t="s">
        <v>10393</v>
      </c>
      <c r="E753" t="s">
        <v>14860</v>
      </c>
      <c r="F753" t="s">
        <v>14476</v>
      </c>
      <c r="BY753" t="s">
        <v>16096</v>
      </c>
      <c r="BZ753" t="s">
        <v>16097</v>
      </c>
      <c r="CA753" t="s">
        <v>13300</v>
      </c>
      <c r="CB753" t="s">
        <v>16030</v>
      </c>
      <c r="CC753" t="s">
        <v>16098</v>
      </c>
      <c r="CD753" t="s">
        <v>16099</v>
      </c>
      <c r="CE753" t="s">
        <v>16100</v>
      </c>
      <c r="CF753" t="s">
        <v>13172</v>
      </c>
    </row>
    <row r="754" spans="2:84" x14ac:dyDescent="0.25">
      <c r="B754" t="s">
        <v>12967</v>
      </c>
      <c r="C754" t="s">
        <v>154</v>
      </c>
      <c r="D754" t="s">
        <v>10393</v>
      </c>
      <c r="E754" t="s">
        <v>14860</v>
      </c>
      <c r="F754" t="s">
        <v>13039</v>
      </c>
      <c r="BY754" t="s">
        <v>13448</v>
      </c>
      <c r="BZ754" t="s">
        <v>16101</v>
      </c>
      <c r="CA754" t="s">
        <v>16102</v>
      </c>
      <c r="CB754" t="s">
        <v>16103</v>
      </c>
      <c r="CC754" t="s">
        <v>15029</v>
      </c>
      <c r="CD754" t="s">
        <v>16104</v>
      </c>
      <c r="CE754" t="s">
        <v>16105</v>
      </c>
      <c r="CF754" t="s">
        <v>16106</v>
      </c>
    </row>
    <row r="755" spans="2:84" x14ac:dyDescent="0.25">
      <c r="B755" t="s">
        <v>12967</v>
      </c>
      <c r="C755" t="s">
        <v>154</v>
      </c>
      <c r="D755" t="s">
        <v>10393</v>
      </c>
      <c r="E755" t="s">
        <v>14860</v>
      </c>
      <c r="F755" t="s">
        <v>13425</v>
      </c>
      <c r="BY755" t="s">
        <v>16107</v>
      </c>
      <c r="BZ755" t="s">
        <v>16108</v>
      </c>
      <c r="CA755" t="s">
        <v>16109</v>
      </c>
      <c r="CB755" t="s">
        <v>16110</v>
      </c>
      <c r="CC755" t="s">
        <v>16111</v>
      </c>
      <c r="CD755" t="s">
        <v>14870</v>
      </c>
      <c r="CE755" t="s">
        <v>16112</v>
      </c>
      <c r="CF755" t="s">
        <v>16113</v>
      </c>
    </row>
    <row r="756" spans="2:84" x14ac:dyDescent="0.25">
      <c r="B756" t="s">
        <v>12967</v>
      </c>
      <c r="C756" t="s">
        <v>154</v>
      </c>
      <c r="D756" t="s">
        <v>10393</v>
      </c>
      <c r="E756" t="s">
        <v>14860</v>
      </c>
      <c r="F756" t="s">
        <v>13120</v>
      </c>
      <c r="BY756" t="s">
        <v>15402</v>
      </c>
      <c r="BZ756" t="s">
        <v>16114</v>
      </c>
      <c r="CA756" t="s">
        <v>14938</v>
      </c>
      <c r="CB756" t="s">
        <v>14930</v>
      </c>
      <c r="CC756" t="s">
        <v>14887</v>
      </c>
      <c r="CD756" t="s">
        <v>16115</v>
      </c>
      <c r="CE756" t="s">
        <v>16116</v>
      </c>
      <c r="CF756" t="s">
        <v>16117</v>
      </c>
    </row>
    <row r="757" spans="2:84" x14ac:dyDescent="0.25">
      <c r="B757" t="s">
        <v>12967</v>
      </c>
      <c r="C757" t="s">
        <v>154</v>
      </c>
      <c r="D757" t="s">
        <v>10393</v>
      </c>
      <c r="E757" t="s">
        <v>14860</v>
      </c>
      <c r="F757" t="s">
        <v>12985</v>
      </c>
      <c r="BY757" t="s">
        <v>15465</v>
      </c>
      <c r="BZ757" t="s">
        <v>16118</v>
      </c>
      <c r="CA757" t="s">
        <v>13501</v>
      </c>
      <c r="CB757" t="s">
        <v>9977</v>
      </c>
      <c r="CC757" t="s">
        <v>16119</v>
      </c>
      <c r="CD757" t="s">
        <v>14885</v>
      </c>
      <c r="CE757" t="s">
        <v>14983</v>
      </c>
      <c r="CF757" t="s">
        <v>16120</v>
      </c>
    </row>
    <row r="758" spans="2:84" x14ac:dyDescent="0.25">
      <c r="B758" t="s">
        <v>12967</v>
      </c>
      <c r="C758" t="s">
        <v>154</v>
      </c>
      <c r="D758" t="s">
        <v>10393</v>
      </c>
      <c r="E758" t="s">
        <v>14860</v>
      </c>
      <c r="F758" t="s">
        <v>12993</v>
      </c>
      <c r="BY758" t="s">
        <v>16121</v>
      </c>
      <c r="BZ758" t="s">
        <v>16122</v>
      </c>
      <c r="CA758" t="s">
        <v>16123</v>
      </c>
      <c r="CB758" t="s">
        <v>13054</v>
      </c>
      <c r="CC758" t="s">
        <v>16124</v>
      </c>
      <c r="CD758" t="s">
        <v>14958</v>
      </c>
      <c r="CE758" t="s">
        <v>16125</v>
      </c>
      <c r="CF758" t="s">
        <v>16126</v>
      </c>
    </row>
    <row r="759" spans="2:84" x14ac:dyDescent="0.25">
      <c r="B759" t="s">
        <v>12967</v>
      </c>
      <c r="C759" t="s">
        <v>154</v>
      </c>
      <c r="D759" t="s">
        <v>10393</v>
      </c>
      <c r="E759" t="s">
        <v>14860</v>
      </c>
      <c r="F759" t="s">
        <v>13000</v>
      </c>
      <c r="BY759" t="s">
        <v>13393</v>
      </c>
      <c r="BZ759" t="s">
        <v>15200</v>
      </c>
      <c r="CA759" t="s">
        <v>13165</v>
      </c>
      <c r="CB759" t="s">
        <v>13186</v>
      </c>
      <c r="CC759" t="s">
        <v>15073</v>
      </c>
      <c r="CD759" t="s">
        <v>16127</v>
      </c>
      <c r="CE759" t="s">
        <v>16128</v>
      </c>
      <c r="CF759" t="s">
        <v>14914</v>
      </c>
    </row>
    <row r="760" spans="2:84" x14ac:dyDescent="0.25">
      <c r="B760" t="s">
        <v>12967</v>
      </c>
      <c r="C760" t="s">
        <v>154</v>
      </c>
      <c r="D760" t="s">
        <v>10393</v>
      </c>
      <c r="E760" t="s">
        <v>14860</v>
      </c>
      <c r="F760" t="s">
        <v>13008</v>
      </c>
      <c r="BY760" t="s">
        <v>16129</v>
      </c>
      <c r="BZ760" t="s">
        <v>2074</v>
      </c>
      <c r="CA760" t="s">
        <v>16130</v>
      </c>
      <c r="CB760" t="s">
        <v>13197</v>
      </c>
      <c r="CC760" t="s">
        <v>16131</v>
      </c>
      <c r="CD760" t="s">
        <v>16132</v>
      </c>
      <c r="CE760" t="s">
        <v>16133</v>
      </c>
      <c r="CF760" t="s">
        <v>16134</v>
      </c>
    </row>
    <row r="761" spans="2:84" x14ac:dyDescent="0.25">
      <c r="B761" t="s">
        <v>12967</v>
      </c>
      <c r="C761" t="s">
        <v>154</v>
      </c>
      <c r="D761" t="s">
        <v>10393</v>
      </c>
      <c r="E761" t="s">
        <v>14860</v>
      </c>
      <c r="F761" t="s">
        <v>13458</v>
      </c>
      <c r="BY761" t="s">
        <v>15292</v>
      </c>
      <c r="BZ761" t="s">
        <v>16135</v>
      </c>
      <c r="CA761" t="s">
        <v>16136</v>
      </c>
      <c r="CB761" t="s">
        <v>16137</v>
      </c>
      <c r="CC761" t="s">
        <v>16138</v>
      </c>
      <c r="CD761" t="s">
        <v>16139</v>
      </c>
      <c r="CE761" t="s">
        <v>13146</v>
      </c>
      <c r="CF761" t="s">
        <v>16140</v>
      </c>
    </row>
    <row r="762" spans="2:84" x14ac:dyDescent="0.25">
      <c r="B762" t="s">
        <v>12967</v>
      </c>
      <c r="C762" t="s">
        <v>154</v>
      </c>
      <c r="D762" t="s">
        <v>10393</v>
      </c>
      <c r="E762" t="s">
        <v>14860</v>
      </c>
      <c r="F762" t="s">
        <v>13281</v>
      </c>
      <c r="BY762" t="s">
        <v>16141</v>
      </c>
      <c r="BZ762" t="s">
        <v>16141</v>
      </c>
      <c r="CA762" t="s">
        <v>16142</v>
      </c>
      <c r="CB762" t="s">
        <v>15294</v>
      </c>
      <c r="CC762" t="s">
        <v>16143</v>
      </c>
      <c r="CD762" t="s">
        <v>16144</v>
      </c>
      <c r="CE762" t="s">
        <v>16145</v>
      </c>
      <c r="CF762" t="s">
        <v>16146</v>
      </c>
    </row>
    <row r="763" spans="2:84" x14ac:dyDescent="0.25">
      <c r="B763" t="s">
        <v>12967</v>
      </c>
      <c r="C763" t="s">
        <v>154</v>
      </c>
      <c r="D763" t="s">
        <v>10393</v>
      </c>
      <c r="E763" t="s">
        <v>14860</v>
      </c>
      <c r="F763" t="s">
        <v>13016</v>
      </c>
      <c r="BY763" t="s">
        <v>15382</v>
      </c>
      <c r="BZ763" t="s">
        <v>16147</v>
      </c>
      <c r="CA763" t="s">
        <v>16148</v>
      </c>
      <c r="CB763" t="s">
        <v>16149</v>
      </c>
      <c r="CC763" t="s">
        <v>16150</v>
      </c>
      <c r="CD763" t="s">
        <v>16151</v>
      </c>
      <c r="CE763" t="s">
        <v>16152</v>
      </c>
      <c r="CF763" t="s">
        <v>16153</v>
      </c>
    </row>
    <row r="764" spans="2:84" x14ac:dyDescent="0.25">
      <c r="B764" t="s">
        <v>12967</v>
      </c>
      <c r="C764" t="s">
        <v>155</v>
      </c>
      <c r="D764" t="s">
        <v>790</v>
      </c>
      <c r="E764" t="s">
        <v>12968</v>
      </c>
      <c r="F764" t="s">
        <v>12969</v>
      </c>
      <c r="G764" t="s">
        <v>16154</v>
      </c>
      <c r="H764" t="s">
        <v>16155</v>
      </c>
      <c r="I764" t="s">
        <v>15049</v>
      </c>
      <c r="J764" t="s">
        <v>16156</v>
      </c>
      <c r="K764" t="s">
        <v>16157</v>
      </c>
      <c r="L764" t="s">
        <v>16158</v>
      </c>
      <c r="M764" t="s">
        <v>16159</v>
      </c>
    </row>
    <row r="765" spans="2:84" x14ac:dyDescent="0.25">
      <c r="B765" t="s">
        <v>12967</v>
      </c>
      <c r="C765" t="s">
        <v>155</v>
      </c>
      <c r="D765" t="s">
        <v>790</v>
      </c>
      <c r="E765" t="s">
        <v>12968</v>
      </c>
      <c r="F765" t="s">
        <v>12977</v>
      </c>
      <c r="G765" t="s">
        <v>16160</v>
      </c>
      <c r="H765" t="s">
        <v>16161</v>
      </c>
      <c r="I765" t="s">
        <v>16162</v>
      </c>
      <c r="J765" t="s">
        <v>16163</v>
      </c>
      <c r="K765" t="s">
        <v>16164</v>
      </c>
      <c r="L765" t="s">
        <v>16165</v>
      </c>
      <c r="M765" t="s">
        <v>16166</v>
      </c>
    </row>
    <row r="766" spans="2:84" x14ac:dyDescent="0.25">
      <c r="B766" t="s">
        <v>12967</v>
      </c>
      <c r="C766" t="s">
        <v>155</v>
      </c>
      <c r="D766" t="s">
        <v>790</v>
      </c>
      <c r="E766" t="s">
        <v>12968</v>
      </c>
      <c r="F766" t="s">
        <v>12985</v>
      </c>
      <c r="G766" t="s">
        <v>16167</v>
      </c>
      <c r="H766" t="s">
        <v>16168</v>
      </c>
      <c r="I766" t="s">
        <v>16154</v>
      </c>
      <c r="J766" t="s">
        <v>16169</v>
      </c>
      <c r="K766" t="s">
        <v>16170</v>
      </c>
      <c r="L766" t="s">
        <v>16171</v>
      </c>
      <c r="M766" t="s">
        <v>16172</v>
      </c>
    </row>
    <row r="767" spans="2:84" x14ac:dyDescent="0.25">
      <c r="B767" t="s">
        <v>12967</v>
      </c>
      <c r="C767" t="s">
        <v>155</v>
      </c>
      <c r="D767" t="s">
        <v>790</v>
      </c>
      <c r="E767" t="s">
        <v>12968</v>
      </c>
      <c r="F767" t="s">
        <v>12993</v>
      </c>
      <c r="G767" t="s">
        <v>16173</v>
      </c>
      <c r="H767" t="s">
        <v>14869</v>
      </c>
      <c r="I767" t="s">
        <v>16174</v>
      </c>
      <c r="J767" t="s">
        <v>14885</v>
      </c>
      <c r="K767" t="s">
        <v>16175</v>
      </c>
      <c r="L767" t="s">
        <v>16176</v>
      </c>
      <c r="M767" t="s">
        <v>16177</v>
      </c>
    </row>
    <row r="768" spans="2:84" x14ac:dyDescent="0.25">
      <c r="B768" t="s">
        <v>12967</v>
      </c>
      <c r="C768" t="s">
        <v>155</v>
      </c>
      <c r="D768" t="s">
        <v>790</v>
      </c>
      <c r="E768" t="s">
        <v>12968</v>
      </c>
      <c r="F768" t="s">
        <v>13000</v>
      </c>
      <c r="G768" t="s">
        <v>16178</v>
      </c>
      <c r="H768" t="s">
        <v>16179</v>
      </c>
      <c r="I768" t="s">
        <v>16180</v>
      </c>
      <c r="J768" t="s">
        <v>16181</v>
      </c>
      <c r="K768" t="s">
        <v>13004</v>
      </c>
      <c r="L768" t="s">
        <v>16182</v>
      </c>
      <c r="M768" t="s">
        <v>16183</v>
      </c>
    </row>
    <row r="769" spans="2:13" x14ac:dyDescent="0.25">
      <c r="B769" t="s">
        <v>12967</v>
      </c>
      <c r="C769" t="s">
        <v>155</v>
      </c>
      <c r="D769" t="s">
        <v>790</v>
      </c>
      <c r="E769" t="s">
        <v>12968</v>
      </c>
      <c r="F769" t="s">
        <v>13008</v>
      </c>
      <c r="G769" t="s">
        <v>13056</v>
      </c>
      <c r="H769" t="s">
        <v>16184</v>
      </c>
      <c r="I769" t="s">
        <v>16185</v>
      </c>
      <c r="J769" t="s">
        <v>16186</v>
      </c>
      <c r="K769" t="s">
        <v>16187</v>
      </c>
      <c r="L769" t="s">
        <v>16188</v>
      </c>
      <c r="M769" t="s">
        <v>16189</v>
      </c>
    </row>
    <row r="770" spans="2:13" x14ac:dyDescent="0.25">
      <c r="B770" t="s">
        <v>12967</v>
      </c>
      <c r="C770" t="s">
        <v>155</v>
      </c>
      <c r="D770" t="s">
        <v>790</v>
      </c>
      <c r="E770" t="s">
        <v>12968</v>
      </c>
      <c r="F770" t="s">
        <v>13016</v>
      </c>
      <c r="G770" t="s">
        <v>16190</v>
      </c>
      <c r="H770" t="s">
        <v>16191</v>
      </c>
      <c r="I770" t="s">
        <v>16192</v>
      </c>
      <c r="J770" t="s">
        <v>16193</v>
      </c>
      <c r="K770" t="s">
        <v>16194</v>
      </c>
      <c r="L770" t="s">
        <v>16195</v>
      </c>
      <c r="M770" t="s">
        <v>16196</v>
      </c>
    </row>
    <row r="771" spans="2:13" x14ac:dyDescent="0.25">
      <c r="B771" t="s">
        <v>12967</v>
      </c>
      <c r="C771" t="s">
        <v>155</v>
      </c>
      <c r="D771" t="s">
        <v>790</v>
      </c>
      <c r="E771" t="s">
        <v>13024</v>
      </c>
      <c r="F771" t="s">
        <v>12969</v>
      </c>
      <c r="G771" t="s">
        <v>16197</v>
      </c>
      <c r="H771" t="s">
        <v>16198</v>
      </c>
      <c r="I771" t="s">
        <v>16199</v>
      </c>
      <c r="J771" t="s">
        <v>16198</v>
      </c>
      <c r="K771" t="s">
        <v>16200</v>
      </c>
      <c r="L771" t="s">
        <v>16201</v>
      </c>
      <c r="M771" t="s">
        <v>16202</v>
      </c>
    </row>
    <row r="772" spans="2:13" x14ac:dyDescent="0.25">
      <c r="B772" t="s">
        <v>12967</v>
      </c>
      <c r="C772" t="s">
        <v>155</v>
      </c>
      <c r="D772" t="s">
        <v>790</v>
      </c>
      <c r="E772" t="s">
        <v>13024</v>
      </c>
      <c r="F772" t="s">
        <v>12977</v>
      </c>
      <c r="G772" t="s">
        <v>16203</v>
      </c>
      <c r="H772" t="s">
        <v>16204</v>
      </c>
      <c r="I772" t="s">
        <v>16205</v>
      </c>
      <c r="J772" t="s">
        <v>2108</v>
      </c>
      <c r="K772" t="s">
        <v>16206</v>
      </c>
      <c r="L772" t="s">
        <v>16207</v>
      </c>
      <c r="M772" t="s">
        <v>16208</v>
      </c>
    </row>
    <row r="773" spans="2:13" x14ac:dyDescent="0.25">
      <c r="B773" t="s">
        <v>12967</v>
      </c>
      <c r="C773" t="s">
        <v>155</v>
      </c>
      <c r="D773" t="s">
        <v>790</v>
      </c>
      <c r="E773" t="s">
        <v>13024</v>
      </c>
      <c r="F773" t="s">
        <v>13039</v>
      </c>
      <c r="G773" t="s">
        <v>16209</v>
      </c>
      <c r="H773" t="s">
        <v>16210</v>
      </c>
      <c r="I773" t="s">
        <v>16211</v>
      </c>
      <c r="J773" t="s">
        <v>16212</v>
      </c>
      <c r="K773" t="s">
        <v>16213</v>
      </c>
      <c r="L773" t="s">
        <v>13043</v>
      </c>
      <c r="M773" t="s">
        <v>16214</v>
      </c>
    </row>
    <row r="774" spans="2:13" x14ac:dyDescent="0.25">
      <c r="B774" t="s">
        <v>12967</v>
      </c>
      <c r="C774" t="s">
        <v>155</v>
      </c>
      <c r="D774" t="s">
        <v>790</v>
      </c>
      <c r="E774" t="s">
        <v>13024</v>
      </c>
      <c r="F774" t="s">
        <v>12985</v>
      </c>
      <c r="G774" t="s">
        <v>16005</v>
      </c>
      <c r="H774" t="s">
        <v>16215</v>
      </c>
      <c r="I774" t="s">
        <v>16216</v>
      </c>
      <c r="J774" t="s">
        <v>16217</v>
      </c>
      <c r="K774" t="s">
        <v>16218</v>
      </c>
      <c r="L774" t="s">
        <v>16219</v>
      </c>
      <c r="M774" t="s">
        <v>13037</v>
      </c>
    </row>
    <row r="775" spans="2:13" x14ac:dyDescent="0.25">
      <c r="B775" t="s">
        <v>12967</v>
      </c>
      <c r="C775" t="s">
        <v>155</v>
      </c>
      <c r="D775" t="s">
        <v>790</v>
      </c>
      <c r="E775" t="s">
        <v>13024</v>
      </c>
      <c r="F775" t="s">
        <v>12993</v>
      </c>
      <c r="G775" t="s">
        <v>16220</v>
      </c>
      <c r="H775" t="s">
        <v>16221</v>
      </c>
      <c r="I775" t="s">
        <v>16222</v>
      </c>
      <c r="J775" t="s">
        <v>16188</v>
      </c>
      <c r="K775" t="s">
        <v>15101</v>
      </c>
      <c r="L775" t="s">
        <v>16223</v>
      </c>
      <c r="M775" t="s">
        <v>16224</v>
      </c>
    </row>
    <row r="776" spans="2:13" x14ac:dyDescent="0.25">
      <c r="B776" t="s">
        <v>12967</v>
      </c>
      <c r="C776" t="s">
        <v>155</v>
      </c>
      <c r="D776" t="s">
        <v>790</v>
      </c>
      <c r="E776" t="s">
        <v>13024</v>
      </c>
      <c r="F776" t="s">
        <v>13000</v>
      </c>
      <c r="G776" t="s">
        <v>13009</v>
      </c>
      <c r="H776" t="s">
        <v>16225</v>
      </c>
      <c r="I776" t="s">
        <v>16226</v>
      </c>
      <c r="J776" t="s">
        <v>16227</v>
      </c>
      <c r="K776" t="s">
        <v>16228</v>
      </c>
      <c r="L776" t="s">
        <v>16229</v>
      </c>
      <c r="M776" t="s">
        <v>16229</v>
      </c>
    </row>
    <row r="777" spans="2:13" x14ac:dyDescent="0.25">
      <c r="B777" t="s">
        <v>12967</v>
      </c>
      <c r="C777" t="s">
        <v>155</v>
      </c>
      <c r="D777" t="s">
        <v>790</v>
      </c>
      <c r="E777" t="s">
        <v>13024</v>
      </c>
      <c r="F777" t="s">
        <v>13008</v>
      </c>
      <c r="G777" t="s">
        <v>14958</v>
      </c>
      <c r="H777" t="s">
        <v>16230</v>
      </c>
      <c r="I777" t="s">
        <v>16231</v>
      </c>
      <c r="J777" t="s">
        <v>16232</v>
      </c>
      <c r="K777" t="s">
        <v>16233</v>
      </c>
      <c r="L777" t="s">
        <v>16234</v>
      </c>
      <c r="M777" t="s">
        <v>16235</v>
      </c>
    </row>
    <row r="778" spans="2:13" x14ac:dyDescent="0.25">
      <c r="B778" t="s">
        <v>12967</v>
      </c>
      <c r="C778" t="s">
        <v>155</v>
      </c>
      <c r="D778" t="s">
        <v>790</v>
      </c>
      <c r="E778" t="s">
        <v>13024</v>
      </c>
      <c r="F778" t="s">
        <v>13016</v>
      </c>
      <c r="G778" t="s">
        <v>13078</v>
      </c>
      <c r="H778" t="s">
        <v>16236</v>
      </c>
      <c r="I778" t="s">
        <v>16071</v>
      </c>
      <c r="J778" t="s">
        <v>15003</v>
      </c>
      <c r="K778" t="s">
        <v>16237</v>
      </c>
      <c r="L778" t="s">
        <v>12979</v>
      </c>
      <c r="M778" t="s">
        <v>15067</v>
      </c>
    </row>
    <row r="779" spans="2:13" x14ac:dyDescent="0.25">
      <c r="B779" t="s">
        <v>12967</v>
      </c>
      <c r="C779" t="s">
        <v>155</v>
      </c>
      <c r="D779" t="s">
        <v>790</v>
      </c>
      <c r="E779" t="s">
        <v>13082</v>
      </c>
      <c r="F779" t="s">
        <v>13083</v>
      </c>
      <c r="G779" t="s">
        <v>16238</v>
      </c>
      <c r="H779" t="s">
        <v>16131</v>
      </c>
      <c r="I779" t="s">
        <v>15048</v>
      </c>
      <c r="J779" t="s">
        <v>16239</v>
      </c>
      <c r="K779" t="s">
        <v>16240</v>
      </c>
      <c r="L779" t="s">
        <v>16241</v>
      </c>
      <c r="M779" t="s">
        <v>16241</v>
      </c>
    </row>
    <row r="780" spans="2:13" x14ac:dyDescent="0.25">
      <c r="B780" t="s">
        <v>12967</v>
      </c>
      <c r="C780" t="s">
        <v>155</v>
      </c>
      <c r="D780" t="s">
        <v>790</v>
      </c>
      <c r="E780" t="s">
        <v>13082</v>
      </c>
      <c r="F780" t="s">
        <v>12969</v>
      </c>
      <c r="G780" t="s">
        <v>16242</v>
      </c>
      <c r="H780" t="s">
        <v>15185</v>
      </c>
      <c r="I780" t="s">
        <v>16243</v>
      </c>
      <c r="J780" t="s">
        <v>14870</v>
      </c>
      <c r="K780" t="s">
        <v>2137</v>
      </c>
      <c r="L780" t="s">
        <v>16244</v>
      </c>
      <c r="M780" t="s">
        <v>16245</v>
      </c>
    </row>
    <row r="781" spans="2:13" x14ac:dyDescent="0.25">
      <c r="B781" t="s">
        <v>12967</v>
      </c>
      <c r="C781" t="s">
        <v>155</v>
      </c>
      <c r="D781" t="s">
        <v>790</v>
      </c>
      <c r="E781" t="s">
        <v>13082</v>
      </c>
      <c r="F781" t="s">
        <v>13098</v>
      </c>
      <c r="G781" t="s">
        <v>16246</v>
      </c>
      <c r="H781" t="s">
        <v>16247</v>
      </c>
      <c r="I781" t="s">
        <v>16248</v>
      </c>
      <c r="J781" t="s">
        <v>16249</v>
      </c>
      <c r="K781" t="s">
        <v>16250</v>
      </c>
      <c r="L781" t="s">
        <v>12970</v>
      </c>
      <c r="M781" t="s">
        <v>16251</v>
      </c>
    </row>
    <row r="782" spans="2:13" x14ac:dyDescent="0.25">
      <c r="B782" t="s">
        <v>12967</v>
      </c>
      <c r="C782" t="s">
        <v>155</v>
      </c>
      <c r="D782" t="s">
        <v>790</v>
      </c>
      <c r="E782" t="s">
        <v>13082</v>
      </c>
      <c r="F782" t="s">
        <v>12977</v>
      </c>
      <c r="G782" t="s">
        <v>16252</v>
      </c>
      <c r="H782" t="s">
        <v>16253</v>
      </c>
      <c r="I782" t="s">
        <v>15241</v>
      </c>
      <c r="J782" t="s">
        <v>16254</v>
      </c>
      <c r="K782" t="s">
        <v>16255</v>
      </c>
      <c r="L782" t="s">
        <v>13009</v>
      </c>
      <c r="M782" t="s">
        <v>16256</v>
      </c>
    </row>
    <row r="783" spans="2:13" x14ac:dyDescent="0.25">
      <c r="B783" t="s">
        <v>12967</v>
      </c>
      <c r="C783" t="s">
        <v>155</v>
      </c>
      <c r="D783" t="s">
        <v>790</v>
      </c>
      <c r="E783" t="s">
        <v>13082</v>
      </c>
      <c r="F783" t="s">
        <v>13113</v>
      </c>
      <c r="G783" t="s">
        <v>13084</v>
      </c>
      <c r="H783" t="s">
        <v>14950</v>
      </c>
      <c r="I783" t="s">
        <v>16257</v>
      </c>
      <c r="J783" t="s">
        <v>16116</v>
      </c>
      <c r="K783" t="s">
        <v>16258</v>
      </c>
      <c r="L783" t="s">
        <v>16259</v>
      </c>
      <c r="M783" t="s">
        <v>16260</v>
      </c>
    </row>
    <row r="784" spans="2:13" x14ac:dyDescent="0.25">
      <c r="B784" t="s">
        <v>12967</v>
      </c>
      <c r="C784" t="s">
        <v>155</v>
      </c>
      <c r="D784" t="s">
        <v>790</v>
      </c>
      <c r="E784" t="s">
        <v>13082</v>
      </c>
      <c r="F784" t="s">
        <v>13120</v>
      </c>
      <c r="G784" t="s">
        <v>13467</v>
      </c>
      <c r="H784" t="s">
        <v>16261</v>
      </c>
      <c r="I784" t="s">
        <v>16262</v>
      </c>
      <c r="J784" t="s">
        <v>15130</v>
      </c>
      <c r="K784" t="s">
        <v>13230</v>
      </c>
      <c r="L784" t="s">
        <v>14947</v>
      </c>
      <c r="M784" t="s">
        <v>16263</v>
      </c>
    </row>
    <row r="785" spans="2:13" x14ac:dyDescent="0.25">
      <c r="B785" t="s">
        <v>12967</v>
      </c>
      <c r="C785" t="s">
        <v>155</v>
      </c>
      <c r="D785" t="s">
        <v>790</v>
      </c>
      <c r="E785" t="s">
        <v>13082</v>
      </c>
      <c r="F785" t="s">
        <v>12985</v>
      </c>
      <c r="G785" t="s">
        <v>16264</v>
      </c>
      <c r="H785" t="s">
        <v>16265</v>
      </c>
      <c r="I785" t="s">
        <v>13149</v>
      </c>
      <c r="J785" t="s">
        <v>16266</v>
      </c>
      <c r="K785" t="s">
        <v>12974</v>
      </c>
      <c r="L785" t="s">
        <v>16267</v>
      </c>
      <c r="M785" t="s">
        <v>16226</v>
      </c>
    </row>
    <row r="786" spans="2:13" x14ac:dyDescent="0.25">
      <c r="B786" t="s">
        <v>12967</v>
      </c>
      <c r="C786" t="s">
        <v>155</v>
      </c>
      <c r="D786" t="s">
        <v>790</v>
      </c>
      <c r="E786" t="s">
        <v>13082</v>
      </c>
      <c r="F786" t="s">
        <v>12993</v>
      </c>
      <c r="G786" t="s">
        <v>16268</v>
      </c>
      <c r="H786" t="s">
        <v>16269</v>
      </c>
      <c r="I786" t="s">
        <v>13451</v>
      </c>
      <c r="J786" t="s">
        <v>16270</v>
      </c>
      <c r="K786" t="s">
        <v>13111</v>
      </c>
      <c r="L786" t="s">
        <v>16271</v>
      </c>
      <c r="M786" t="s">
        <v>16272</v>
      </c>
    </row>
    <row r="787" spans="2:13" x14ac:dyDescent="0.25">
      <c r="B787" t="s">
        <v>12967</v>
      </c>
      <c r="C787" t="s">
        <v>155</v>
      </c>
      <c r="D787" t="s">
        <v>790</v>
      </c>
      <c r="E787" t="s">
        <v>13082</v>
      </c>
      <c r="F787" t="s">
        <v>13000</v>
      </c>
      <c r="G787" t="s">
        <v>15162</v>
      </c>
      <c r="H787" t="s">
        <v>16273</v>
      </c>
      <c r="I787" t="s">
        <v>13615</v>
      </c>
      <c r="J787" t="s">
        <v>16274</v>
      </c>
      <c r="K787" t="s">
        <v>16275</v>
      </c>
      <c r="L787" t="s">
        <v>16276</v>
      </c>
      <c r="M787" t="s">
        <v>16277</v>
      </c>
    </row>
    <row r="788" spans="2:13" x14ac:dyDescent="0.25">
      <c r="B788" t="s">
        <v>12967</v>
      </c>
      <c r="C788" t="s">
        <v>155</v>
      </c>
      <c r="D788" t="s">
        <v>790</v>
      </c>
      <c r="E788" t="s">
        <v>13082</v>
      </c>
      <c r="F788" t="s">
        <v>13008</v>
      </c>
      <c r="G788" t="s">
        <v>16278</v>
      </c>
      <c r="H788" t="s">
        <v>16279</v>
      </c>
      <c r="I788" t="s">
        <v>13209</v>
      </c>
      <c r="J788" t="s">
        <v>16280</v>
      </c>
      <c r="K788" t="s">
        <v>16281</v>
      </c>
      <c r="L788" t="s">
        <v>16282</v>
      </c>
      <c r="M788" t="s">
        <v>16283</v>
      </c>
    </row>
    <row r="789" spans="2:13" x14ac:dyDescent="0.25">
      <c r="B789" t="s">
        <v>12967</v>
      </c>
      <c r="C789" t="s">
        <v>155</v>
      </c>
      <c r="D789" t="s">
        <v>790</v>
      </c>
      <c r="E789" t="s">
        <v>13082</v>
      </c>
      <c r="F789" t="s">
        <v>13016</v>
      </c>
      <c r="G789" t="s">
        <v>2160</v>
      </c>
      <c r="H789" t="s">
        <v>16284</v>
      </c>
      <c r="I789" t="s">
        <v>16040</v>
      </c>
      <c r="J789" t="s">
        <v>16285</v>
      </c>
      <c r="K789" t="s">
        <v>16286</v>
      </c>
      <c r="L789" t="s">
        <v>16287</v>
      </c>
      <c r="M789" t="s">
        <v>16288</v>
      </c>
    </row>
    <row r="790" spans="2:13" x14ac:dyDescent="0.25">
      <c r="B790" t="s">
        <v>12967</v>
      </c>
      <c r="C790" t="s">
        <v>155</v>
      </c>
      <c r="D790" t="s">
        <v>790</v>
      </c>
      <c r="E790" t="s">
        <v>13162</v>
      </c>
      <c r="F790" t="s">
        <v>13083</v>
      </c>
      <c r="G790" t="s">
        <v>13089</v>
      </c>
      <c r="H790" t="s">
        <v>16197</v>
      </c>
      <c r="I790" t="s">
        <v>15071</v>
      </c>
      <c r="J790" t="s">
        <v>13145</v>
      </c>
      <c r="K790" t="s">
        <v>16289</v>
      </c>
      <c r="L790" t="s">
        <v>16290</v>
      </c>
      <c r="M790" t="s">
        <v>16291</v>
      </c>
    </row>
    <row r="791" spans="2:13" x14ac:dyDescent="0.25">
      <c r="B791" t="s">
        <v>12967</v>
      </c>
      <c r="C791" t="s">
        <v>155</v>
      </c>
      <c r="D791" t="s">
        <v>790</v>
      </c>
      <c r="E791" t="s">
        <v>13162</v>
      </c>
      <c r="F791" t="s">
        <v>12969</v>
      </c>
      <c r="G791" t="s">
        <v>16292</v>
      </c>
      <c r="H791" t="s">
        <v>16023</v>
      </c>
      <c r="I791" t="s">
        <v>15261</v>
      </c>
      <c r="J791" t="s">
        <v>16293</v>
      </c>
      <c r="K791" t="s">
        <v>16294</v>
      </c>
      <c r="L791" t="s">
        <v>16295</v>
      </c>
      <c r="M791" t="s">
        <v>16296</v>
      </c>
    </row>
    <row r="792" spans="2:13" x14ac:dyDescent="0.25">
      <c r="B792" t="s">
        <v>12967</v>
      </c>
      <c r="C792" t="s">
        <v>155</v>
      </c>
      <c r="D792" t="s">
        <v>790</v>
      </c>
      <c r="E792" t="s">
        <v>13162</v>
      </c>
      <c r="F792" t="s">
        <v>12977</v>
      </c>
      <c r="G792" t="s">
        <v>16056</v>
      </c>
      <c r="H792" t="s">
        <v>16297</v>
      </c>
      <c r="I792" t="s">
        <v>13199</v>
      </c>
      <c r="J792" t="s">
        <v>16298</v>
      </c>
      <c r="K792" t="s">
        <v>16299</v>
      </c>
      <c r="L792" t="s">
        <v>16300</v>
      </c>
      <c r="M792" t="s">
        <v>16168</v>
      </c>
    </row>
    <row r="793" spans="2:13" x14ac:dyDescent="0.25">
      <c r="B793" t="s">
        <v>12967</v>
      </c>
      <c r="C793" t="s">
        <v>155</v>
      </c>
      <c r="D793" t="s">
        <v>790</v>
      </c>
      <c r="E793" t="s">
        <v>13162</v>
      </c>
      <c r="F793" t="s">
        <v>13113</v>
      </c>
      <c r="G793" t="s">
        <v>15422</v>
      </c>
      <c r="H793" t="s">
        <v>16301</v>
      </c>
      <c r="I793" t="s">
        <v>13025</v>
      </c>
      <c r="J793" t="s">
        <v>16298</v>
      </c>
      <c r="K793" t="s">
        <v>16302</v>
      </c>
      <c r="L793" t="s">
        <v>16303</v>
      </c>
      <c r="M793" t="s">
        <v>16304</v>
      </c>
    </row>
    <row r="794" spans="2:13" x14ac:dyDescent="0.25">
      <c r="B794" t="s">
        <v>12967</v>
      </c>
      <c r="C794" t="s">
        <v>155</v>
      </c>
      <c r="D794" t="s">
        <v>790</v>
      </c>
      <c r="E794" t="s">
        <v>13162</v>
      </c>
      <c r="F794" t="s">
        <v>13039</v>
      </c>
      <c r="G794" t="s">
        <v>16305</v>
      </c>
      <c r="H794" t="s">
        <v>14972</v>
      </c>
      <c r="I794" t="s">
        <v>16306</v>
      </c>
      <c r="J794" t="s">
        <v>15172</v>
      </c>
      <c r="K794" t="s">
        <v>16032</v>
      </c>
      <c r="L794" t="s">
        <v>13368</v>
      </c>
      <c r="M794" t="s">
        <v>13243</v>
      </c>
    </row>
    <row r="795" spans="2:13" x14ac:dyDescent="0.25">
      <c r="B795" t="s">
        <v>12967</v>
      </c>
      <c r="C795" t="s">
        <v>155</v>
      </c>
      <c r="D795" t="s">
        <v>790</v>
      </c>
      <c r="E795" t="s">
        <v>13162</v>
      </c>
      <c r="F795" t="s">
        <v>13120</v>
      </c>
      <c r="G795" t="s">
        <v>15137</v>
      </c>
      <c r="H795" t="s">
        <v>16307</v>
      </c>
      <c r="I795" t="s">
        <v>16084</v>
      </c>
      <c r="J795" t="s">
        <v>14913</v>
      </c>
      <c r="K795" t="s">
        <v>16241</v>
      </c>
      <c r="L795" t="s">
        <v>16065</v>
      </c>
      <c r="M795" t="s">
        <v>16308</v>
      </c>
    </row>
    <row r="796" spans="2:13" x14ac:dyDescent="0.25">
      <c r="B796" t="s">
        <v>12967</v>
      </c>
      <c r="C796" t="s">
        <v>155</v>
      </c>
      <c r="D796" t="s">
        <v>790</v>
      </c>
      <c r="E796" t="s">
        <v>13162</v>
      </c>
      <c r="F796" t="s">
        <v>12985</v>
      </c>
      <c r="G796" t="s">
        <v>13204</v>
      </c>
      <c r="H796" t="s">
        <v>16309</v>
      </c>
      <c r="I796" t="s">
        <v>13143</v>
      </c>
      <c r="J796" t="s">
        <v>16310</v>
      </c>
      <c r="K796" t="s">
        <v>15202</v>
      </c>
      <c r="L796" t="s">
        <v>15215</v>
      </c>
      <c r="M796" t="s">
        <v>16311</v>
      </c>
    </row>
    <row r="797" spans="2:13" x14ac:dyDescent="0.25">
      <c r="B797" t="s">
        <v>12967</v>
      </c>
      <c r="C797" t="s">
        <v>155</v>
      </c>
      <c r="D797" t="s">
        <v>790</v>
      </c>
      <c r="E797" t="s">
        <v>13162</v>
      </c>
      <c r="F797" t="s">
        <v>12993</v>
      </c>
      <c r="G797" t="s">
        <v>13151</v>
      </c>
      <c r="H797" t="s">
        <v>13228</v>
      </c>
      <c r="I797" t="s">
        <v>16312</v>
      </c>
      <c r="J797" t="s">
        <v>15136</v>
      </c>
      <c r="K797" t="s">
        <v>14805</v>
      </c>
      <c r="L797" t="s">
        <v>16313</v>
      </c>
      <c r="M797" t="s">
        <v>13109</v>
      </c>
    </row>
    <row r="798" spans="2:13" x14ac:dyDescent="0.25">
      <c r="B798" t="s">
        <v>12967</v>
      </c>
      <c r="C798" t="s">
        <v>155</v>
      </c>
      <c r="D798" t="s">
        <v>790</v>
      </c>
      <c r="E798" t="s">
        <v>13162</v>
      </c>
      <c r="F798" t="s">
        <v>13000</v>
      </c>
      <c r="G798" t="s">
        <v>13122</v>
      </c>
      <c r="H798" t="s">
        <v>16314</v>
      </c>
      <c r="I798" t="s">
        <v>13273</v>
      </c>
      <c r="J798" t="s">
        <v>16315</v>
      </c>
      <c r="K798" t="s">
        <v>13230</v>
      </c>
      <c r="L798" t="s">
        <v>13134</v>
      </c>
      <c r="M798" t="s">
        <v>13182</v>
      </c>
    </row>
    <row r="799" spans="2:13" x14ac:dyDescent="0.25">
      <c r="B799" t="s">
        <v>12967</v>
      </c>
      <c r="C799" t="s">
        <v>155</v>
      </c>
      <c r="D799" t="s">
        <v>790</v>
      </c>
      <c r="E799" t="s">
        <v>13162</v>
      </c>
      <c r="F799" t="s">
        <v>13008</v>
      </c>
      <c r="G799" t="s">
        <v>13451</v>
      </c>
      <c r="H799" t="s">
        <v>16043</v>
      </c>
      <c r="I799" t="s">
        <v>16316</v>
      </c>
      <c r="J799" t="s">
        <v>13513</v>
      </c>
      <c r="K799" t="s">
        <v>16317</v>
      </c>
      <c r="L799" t="s">
        <v>16107</v>
      </c>
      <c r="M799" t="s">
        <v>16318</v>
      </c>
    </row>
    <row r="800" spans="2:13" x14ac:dyDescent="0.25">
      <c r="B800" t="s">
        <v>12967</v>
      </c>
      <c r="C800" t="s">
        <v>155</v>
      </c>
      <c r="D800" t="s">
        <v>790</v>
      </c>
      <c r="E800" t="s">
        <v>13162</v>
      </c>
      <c r="F800" t="s">
        <v>13016</v>
      </c>
      <c r="G800" t="s">
        <v>16319</v>
      </c>
      <c r="H800" t="s">
        <v>16320</v>
      </c>
      <c r="I800" t="s">
        <v>14866</v>
      </c>
      <c r="J800" t="s">
        <v>16321</v>
      </c>
      <c r="K800" t="s">
        <v>16322</v>
      </c>
      <c r="L800" t="s">
        <v>16323</v>
      </c>
      <c r="M800" t="s">
        <v>13001</v>
      </c>
    </row>
    <row r="801" spans="2:20" x14ac:dyDescent="0.25">
      <c r="B801" t="s">
        <v>12967</v>
      </c>
      <c r="C801" t="s">
        <v>155</v>
      </c>
      <c r="D801" t="s">
        <v>790</v>
      </c>
      <c r="E801" t="s">
        <v>13233</v>
      </c>
      <c r="F801" t="s">
        <v>12977</v>
      </c>
      <c r="G801" t="s">
        <v>13423</v>
      </c>
      <c r="H801" t="s">
        <v>14792</v>
      </c>
      <c r="I801" t="s">
        <v>13546</v>
      </c>
      <c r="J801" t="s">
        <v>15390</v>
      </c>
      <c r="K801" t="s">
        <v>15222</v>
      </c>
      <c r="L801" t="s">
        <v>13449</v>
      </c>
      <c r="M801" t="s">
        <v>16324</v>
      </c>
    </row>
    <row r="802" spans="2:20" x14ac:dyDescent="0.25">
      <c r="B802" t="s">
        <v>12967</v>
      </c>
      <c r="C802" t="s">
        <v>155</v>
      </c>
      <c r="D802" t="s">
        <v>790</v>
      </c>
      <c r="E802" t="s">
        <v>13233</v>
      </c>
      <c r="F802" t="s">
        <v>13113</v>
      </c>
      <c r="G802" t="s">
        <v>16325</v>
      </c>
      <c r="H802" t="s">
        <v>16326</v>
      </c>
      <c r="I802" t="s">
        <v>16032</v>
      </c>
      <c r="J802" t="s">
        <v>16327</v>
      </c>
      <c r="K802" t="s">
        <v>15351</v>
      </c>
      <c r="L802" t="s">
        <v>13241</v>
      </c>
      <c r="M802" t="s">
        <v>16328</v>
      </c>
    </row>
    <row r="803" spans="2:20" x14ac:dyDescent="0.25">
      <c r="B803" t="s">
        <v>12967</v>
      </c>
      <c r="C803" t="s">
        <v>155</v>
      </c>
      <c r="D803" t="s">
        <v>790</v>
      </c>
      <c r="E803" t="s">
        <v>13233</v>
      </c>
      <c r="F803" t="s">
        <v>13039</v>
      </c>
      <c r="G803" t="s">
        <v>13534</v>
      </c>
      <c r="H803" t="s">
        <v>16329</v>
      </c>
      <c r="I803" t="s">
        <v>14808</v>
      </c>
      <c r="J803" t="s">
        <v>14114</v>
      </c>
      <c r="K803" t="s">
        <v>13334</v>
      </c>
      <c r="L803" t="s">
        <v>15699</v>
      </c>
      <c r="M803" t="s">
        <v>2072</v>
      </c>
    </row>
    <row r="804" spans="2:20" x14ac:dyDescent="0.25">
      <c r="B804" t="s">
        <v>12967</v>
      </c>
      <c r="C804" t="s">
        <v>155</v>
      </c>
      <c r="D804" t="s">
        <v>790</v>
      </c>
      <c r="E804" t="s">
        <v>13233</v>
      </c>
      <c r="F804" t="s">
        <v>13120</v>
      </c>
      <c r="G804" t="s">
        <v>16330</v>
      </c>
      <c r="H804" t="s">
        <v>16331</v>
      </c>
      <c r="I804" t="s">
        <v>16332</v>
      </c>
      <c r="J804" t="s">
        <v>16333</v>
      </c>
      <c r="K804" t="s">
        <v>16334</v>
      </c>
      <c r="L804" t="s">
        <v>13389</v>
      </c>
      <c r="M804" t="s">
        <v>16335</v>
      </c>
    </row>
    <row r="805" spans="2:20" x14ac:dyDescent="0.25">
      <c r="B805" t="s">
        <v>12967</v>
      </c>
      <c r="C805" t="s">
        <v>155</v>
      </c>
      <c r="D805" t="s">
        <v>790</v>
      </c>
      <c r="E805" t="s">
        <v>13233</v>
      </c>
      <c r="F805" t="s">
        <v>12985</v>
      </c>
      <c r="G805" t="s">
        <v>13099</v>
      </c>
      <c r="H805" t="s">
        <v>16336</v>
      </c>
      <c r="I805" t="s">
        <v>16337</v>
      </c>
      <c r="J805" t="s">
        <v>13253</v>
      </c>
      <c r="K805" t="s">
        <v>15430</v>
      </c>
      <c r="L805" t="s">
        <v>14814</v>
      </c>
      <c r="M805" t="s">
        <v>16338</v>
      </c>
    </row>
    <row r="806" spans="2:20" x14ac:dyDescent="0.25">
      <c r="B806" t="s">
        <v>12967</v>
      </c>
      <c r="C806" t="s">
        <v>155</v>
      </c>
      <c r="D806" t="s">
        <v>790</v>
      </c>
      <c r="E806" t="s">
        <v>13233</v>
      </c>
      <c r="F806" t="s">
        <v>12993</v>
      </c>
      <c r="G806" t="s">
        <v>13488</v>
      </c>
      <c r="H806" t="s">
        <v>13593</v>
      </c>
      <c r="I806" t="s">
        <v>13441</v>
      </c>
      <c r="J806" t="s">
        <v>16339</v>
      </c>
      <c r="K806" t="s">
        <v>15383</v>
      </c>
      <c r="L806" t="s">
        <v>13626</v>
      </c>
      <c r="M806" t="s">
        <v>16340</v>
      </c>
    </row>
    <row r="807" spans="2:20" x14ac:dyDescent="0.25">
      <c r="B807" t="s">
        <v>12967</v>
      </c>
      <c r="C807" t="s">
        <v>155</v>
      </c>
      <c r="D807" t="s">
        <v>790</v>
      </c>
      <c r="E807" t="s">
        <v>13233</v>
      </c>
      <c r="F807" t="s">
        <v>13000</v>
      </c>
      <c r="G807" t="s">
        <v>16341</v>
      </c>
      <c r="H807" t="s">
        <v>15712</v>
      </c>
      <c r="I807" t="s">
        <v>14202</v>
      </c>
      <c r="J807" t="s">
        <v>13321</v>
      </c>
      <c r="K807" t="s">
        <v>13716</v>
      </c>
      <c r="L807" t="s">
        <v>13537</v>
      </c>
      <c r="M807" t="s">
        <v>15337</v>
      </c>
    </row>
    <row r="808" spans="2:20" x14ac:dyDescent="0.25">
      <c r="B808" t="s">
        <v>12967</v>
      </c>
      <c r="C808" t="s">
        <v>155</v>
      </c>
      <c r="D808" t="s">
        <v>790</v>
      </c>
      <c r="E808" t="s">
        <v>13233</v>
      </c>
      <c r="F808" t="s">
        <v>13281</v>
      </c>
      <c r="G808" t="s">
        <v>13502</v>
      </c>
      <c r="H808" t="s">
        <v>16342</v>
      </c>
      <c r="I808" t="s">
        <v>13624</v>
      </c>
      <c r="J808" t="s">
        <v>15472</v>
      </c>
      <c r="K808" t="s">
        <v>13513</v>
      </c>
      <c r="L808" t="s">
        <v>16343</v>
      </c>
      <c r="M808" t="s">
        <v>16344</v>
      </c>
    </row>
    <row r="809" spans="2:20" x14ac:dyDescent="0.25">
      <c r="B809" t="s">
        <v>12967</v>
      </c>
      <c r="C809" t="s">
        <v>155</v>
      </c>
      <c r="D809" t="s">
        <v>790</v>
      </c>
      <c r="E809" t="s">
        <v>13233</v>
      </c>
      <c r="F809" t="s">
        <v>13016</v>
      </c>
      <c r="G809" t="s">
        <v>13202</v>
      </c>
      <c r="H809" t="s">
        <v>13506</v>
      </c>
      <c r="I809" t="s">
        <v>15430</v>
      </c>
      <c r="J809" t="s">
        <v>15305</v>
      </c>
      <c r="K809" t="s">
        <v>15331</v>
      </c>
      <c r="L809" t="s">
        <v>16328</v>
      </c>
      <c r="M809" t="s">
        <v>14897</v>
      </c>
    </row>
    <row r="810" spans="2:20" x14ac:dyDescent="0.25">
      <c r="B810" t="s">
        <v>12967</v>
      </c>
      <c r="C810" t="s">
        <v>155</v>
      </c>
      <c r="D810" t="s">
        <v>833</v>
      </c>
      <c r="E810" t="s">
        <v>13296</v>
      </c>
      <c r="F810" t="s">
        <v>13297</v>
      </c>
      <c r="N810" t="s">
        <v>13312</v>
      </c>
      <c r="O810" t="s">
        <v>13459</v>
      </c>
      <c r="P810" t="s">
        <v>15296</v>
      </c>
      <c r="Q810" t="s">
        <v>15784</v>
      </c>
      <c r="R810" t="s">
        <v>14975</v>
      </c>
      <c r="S810" t="s">
        <v>13812</v>
      </c>
    </row>
    <row r="811" spans="2:20" x14ac:dyDescent="0.25">
      <c r="B811" t="s">
        <v>12967</v>
      </c>
      <c r="C811" t="s">
        <v>155</v>
      </c>
      <c r="D811" t="s">
        <v>833</v>
      </c>
      <c r="E811" t="s">
        <v>13296</v>
      </c>
      <c r="F811" t="s">
        <v>13098</v>
      </c>
      <c r="N811" t="s">
        <v>14313</v>
      </c>
      <c r="O811" t="s">
        <v>13249</v>
      </c>
      <c r="P811" t="s">
        <v>13307</v>
      </c>
      <c r="Q811" t="s">
        <v>14102</v>
      </c>
    </row>
    <row r="812" spans="2:20" x14ac:dyDescent="0.25">
      <c r="B812" t="s">
        <v>12967</v>
      </c>
      <c r="C812" t="s">
        <v>155</v>
      </c>
      <c r="D812" t="s">
        <v>833</v>
      </c>
      <c r="E812" t="s">
        <v>13296</v>
      </c>
      <c r="F812" t="s">
        <v>13308</v>
      </c>
      <c r="N812" t="s">
        <v>15702</v>
      </c>
      <c r="O812" t="s">
        <v>13779</v>
      </c>
      <c r="P812" t="s">
        <v>13290</v>
      </c>
      <c r="Q812" t="s">
        <v>13441</v>
      </c>
    </row>
    <row r="813" spans="2:20" x14ac:dyDescent="0.25">
      <c r="B813" t="s">
        <v>12967</v>
      </c>
      <c r="C813" t="s">
        <v>155</v>
      </c>
      <c r="D813" t="s">
        <v>833</v>
      </c>
      <c r="E813" t="s">
        <v>13296</v>
      </c>
      <c r="F813" t="s">
        <v>12977</v>
      </c>
      <c r="N813" t="s">
        <v>14627</v>
      </c>
      <c r="O813" t="s">
        <v>13515</v>
      </c>
      <c r="P813" t="s">
        <v>15519</v>
      </c>
      <c r="Q813" t="s">
        <v>13337</v>
      </c>
      <c r="R813" t="s">
        <v>13321</v>
      </c>
    </row>
    <row r="814" spans="2:20" x14ac:dyDescent="0.25">
      <c r="B814" t="s">
        <v>12967</v>
      </c>
      <c r="C814" t="s">
        <v>155</v>
      </c>
      <c r="D814" t="s">
        <v>833</v>
      </c>
      <c r="E814" t="s">
        <v>13296</v>
      </c>
      <c r="F814" t="s">
        <v>13039</v>
      </c>
      <c r="N814" t="s">
        <v>13784</v>
      </c>
      <c r="O814" t="s">
        <v>13711</v>
      </c>
      <c r="P814" t="s">
        <v>13819</v>
      </c>
      <c r="Q814" t="s">
        <v>13564</v>
      </c>
      <c r="R814" t="s">
        <v>2072</v>
      </c>
      <c r="S814" t="s">
        <v>13769</v>
      </c>
    </row>
    <row r="815" spans="2:20" x14ac:dyDescent="0.25">
      <c r="B815" t="s">
        <v>12967</v>
      </c>
      <c r="C815" t="s">
        <v>155</v>
      </c>
      <c r="D815" t="s">
        <v>833</v>
      </c>
      <c r="E815" t="s">
        <v>13296</v>
      </c>
      <c r="F815" t="s">
        <v>13120</v>
      </c>
      <c r="N815" t="s">
        <v>15280</v>
      </c>
      <c r="O815" t="s">
        <v>13847</v>
      </c>
      <c r="P815" t="s">
        <v>16345</v>
      </c>
      <c r="Q815" t="s">
        <v>16346</v>
      </c>
    </row>
    <row r="816" spans="2:20" x14ac:dyDescent="0.25">
      <c r="B816" t="s">
        <v>12967</v>
      </c>
      <c r="C816" t="s">
        <v>155</v>
      </c>
      <c r="D816" t="s">
        <v>833</v>
      </c>
      <c r="E816" t="s">
        <v>13296</v>
      </c>
      <c r="F816" t="s">
        <v>12985</v>
      </c>
      <c r="N816" t="s">
        <v>15274</v>
      </c>
      <c r="O816" t="s">
        <v>14119</v>
      </c>
      <c r="P816" t="s">
        <v>13637</v>
      </c>
      <c r="Q816" t="s">
        <v>13739</v>
      </c>
      <c r="R816" t="s">
        <v>16347</v>
      </c>
      <c r="S816" t="s">
        <v>13669</v>
      </c>
      <c r="T816" t="s">
        <v>16345</v>
      </c>
    </row>
    <row r="817" spans="2:21" x14ac:dyDescent="0.25">
      <c r="B817" t="s">
        <v>12967</v>
      </c>
      <c r="C817" t="s">
        <v>155</v>
      </c>
      <c r="D817" t="s">
        <v>833</v>
      </c>
      <c r="E817" t="s">
        <v>13296</v>
      </c>
      <c r="F817" t="s">
        <v>12993</v>
      </c>
      <c r="N817" t="s">
        <v>13740</v>
      </c>
      <c r="O817" t="s">
        <v>13793</v>
      </c>
      <c r="P817" t="s">
        <v>13659</v>
      </c>
      <c r="Q817" t="s">
        <v>13579</v>
      </c>
      <c r="R817" t="s">
        <v>13819</v>
      </c>
      <c r="S817" t="s">
        <v>15403</v>
      </c>
    </row>
    <row r="818" spans="2:21" x14ac:dyDescent="0.25">
      <c r="B818" t="s">
        <v>12967</v>
      </c>
      <c r="C818" t="s">
        <v>155</v>
      </c>
      <c r="D818" t="s">
        <v>833</v>
      </c>
      <c r="E818" t="s">
        <v>13296</v>
      </c>
      <c r="F818" t="s">
        <v>13000</v>
      </c>
      <c r="N818" t="s">
        <v>13256</v>
      </c>
      <c r="O818" t="s">
        <v>13669</v>
      </c>
      <c r="P818" t="s">
        <v>13251</v>
      </c>
    </row>
    <row r="819" spans="2:21" x14ac:dyDescent="0.25">
      <c r="B819" t="s">
        <v>12967</v>
      </c>
      <c r="C819" t="s">
        <v>155</v>
      </c>
      <c r="D819" t="s">
        <v>833</v>
      </c>
      <c r="E819" t="s">
        <v>13296</v>
      </c>
      <c r="F819" t="s">
        <v>13008</v>
      </c>
      <c r="N819" t="s">
        <v>13624</v>
      </c>
      <c r="O819" t="s">
        <v>15327</v>
      </c>
      <c r="P819" t="s">
        <v>13800</v>
      </c>
      <c r="Q819" t="s">
        <v>13668</v>
      </c>
      <c r="R819" t="s">
        <v>15270</v>
      </c>
      <c r="S819" t="s">
        <v>16348</v>
      </c>
    </row>
    <row r="820" spans="2:21" x14ac:dyDescent="0.25">
      <c r="B820" t="s">
        <v>12967</v>
      </c>
      <c r="C820" t="s">
        <v>155</v>
      </c>
      <c r="D820" t="s">
        <v>833</v>
      </c>
      <c r="E820" t="s">
        <v>13296</v>
      </c>
      <c r="F820" t="s">
        <v>13016</v>
      </c>
      <c r="N820" t="s">
        <v>15511</v>
      </c>
      <c r="O820" t="s">
        <v>13515</v>
      </c>
      <c r="P820" t="s">
        <v>14159</v>
      </c>
      <c r="Q820" t="s">
        <v>13252</v>
      </c>
      <c r="R820" t="s">
        <v>13391</v>
      </c>
    </row>
    <row r="821" spans="2:21" x14ac:dyDescent="0.25">
      <c r="B821" t="s">
        <v>12967</v>
      </c>
      <c r="C821" t="s">
        <v>155</v>
      </c>
      <c r="D821" t="s">
        <v>833</v>
      </c>
      <c r="E821" t="s">
        <v>13353</v>
      </c>
      <c r="F821" t="s">
        <v>13354</v>
      </c>
      <c r="N821" t="s">
        <v>16349</v>
      </c>
      <c r="O821" t="s">
        <v>15386</v>
      </c>
      <c r="P821" t="s">
        <v>15339</v>
      </c>
      <c r="Q821" t="s">
        <v>14784</v>
      </c>
      <c r="R821" t="s">
        <v>14186</v>
      </c>
      <c r="S821" t="s">
        <v>13401</v>
      </c>
      <c r="T821" t="s">
        <v>16350</v>
      </c>
      <c r="U821" t="s">
        <v>15233</v>
      </c>
    </row>
    <row r="822" spans="2:21" x14ac:dyDescent="0.25">
      <c r="B822" t="s">
        <v>12967</v>
      </c>
      <c r="C822" t="s">
        <v>155</v>
      </c>
      <c r="D822" t="s">
        <v>833</v>
      </c>
      <c r="E822" t="s">
        <v>13353</v>
      </c>
      <c r="F822" t="s">
        <v>13363</v>
      </c>
      <c r="N822" t="s">
        <v>16351</v>
      </c>
      <c r="O822" t="s">
        <v>13491</v>
      </c>
      <c r="P822" t="s">
        <v>16352</v>
      </c>
      <c r="Q822" t="s">
        <v>13145</v>
      </c>
      <c r="R822" t="s">
        <v>16353</v>
      </c>
      <c r="S822" t="s">
        <v>15238</v>
      </c>
      <c r="T822" t="s">
        <v>10443</v>
      </c>
      <c r="U822" t="s">
        <v>13210</v>
      </c>
    </row>
    <row r="823" spans="2:21" x14ac:dyDescent="0.25">
      <c r="B823" t="s">
        <v>12967</v>
      </c>
      <c r="C823" t="s">
        <v>155</v>
      </c>
      <c r="D823" t="s">
        <v>833</v>
      </c>
      <c r="E823" t="s">
        <v>13353</v>
      </c>
      <c r="F823" t="s">
        <v>13371</v>
      </c>
      <c r="N823" t="s">
        <v>16354</v>
      </c>
      <c r="O823" t="s">
        <v>13641</v>
      </c>
      <c r="P823" t="s">
        <v>16355</v>
      </c>
      <c r="Q823" t="s">
        <v>15343</v>
      </c>
      <c r="R823" t="s">
        <v>16356</v>
      </c>
      <c r="S823" t="s">
        <v>13329</v>
      </c>
      <c r="T823" t="s">
        <v>13287</v>
      </c>
      <c r="U823" t="s">
        <v>16357</v>
      </c>
    </row>
    <row r="824" spans="2:21" x14ac:dyDescent="0.25">
      <c r="B824" t="s">
        <v>12967</v>
      </c>
      <c r="C824" t="s">
        <v>155</v>
      </c>
      <c r="D824" t="s">
        <v>833</v>
      </c>
      <c r="E824" t="s">
        <v>13353</v>
      </c>
      <c r="F824" t="s">
        <v>13083</v>
      </c>
      <c r="N824" t="s">
        <v>14031</v>
      </c>
      <c r="O824" t="s">
        <v>13669</v>
      </c>
      <c r="P824" t="s">
        <v>13501</v>
      </c>
      <c r="Q824" t="s">
        <v>13679</v>
      </c>
      <c r="R824" t="s">
        <v>13307</v>
      </c>
      <c r="S824" t="s">
        <v>13882</v>
      </c>
      <c r="T824" t="s">
        <v>13560</v>
      </c>
      <c r="U824" t="s">
        <v>13441</v>
      </c>
    </row>
    <row r="825" spans="2:21" x14ac:dyDescent="0.25">
      <c r="B825" t="s">
        <v>12967</v>
      </c>
      <c r="C825" t="s">
        <v>155</v>
      </c>
      <c r="D825" t="s">
        <v>833</v>
      </c>
      <c r="E825" t="s">
        <v>13353</v>
      </c>
      <c r="F825" t="s">
        <v>12969</v>
      </c>
      <c r="N825" t="s">
        <v>16358</v>
      </c>
      <c r="O825" t="s">
        <v>13762</v>
      </c>
      <c r="P825" t="s">
        <v>14626</v>
      </c>
      <c r="Q825" t="s">
        <v>14311</v>
      </c>
      <c r="R825" t="s">
        <v>13448</v>
      </c>
      <c r="S825" t="s">
        <v>16359</v>
      </c>
      <c r="T825" t="s">
        <v>14938</v>
      </c>
      <c r="U825" t="s">
        <v>16360</v>
      </c>
    </row>
    <row r="826" spans="2:21" x14ac:dyDescent="0.25">
      <c r="B826" t="s">
        <v>12967</v>
      </c>
      <c r="C826" t="s">
        <v>155</v>
      </c>
      <c r="D826" t="s">
        <v>833</v>
      </c>
      <c r="E826" t="s">
        <v>13353</v>
      </c>
      <c r="F826" t="s">
        <v>13297</v>
      </c>
      <c r="N826" t="s">
        <v>16361</v>
      </c>
      <c r="O826" t="s">
        <v>15750</v>
      </c>
      <c r="P826" t="s">
        <v>16362</v>
      </c>
      <c r="Q826" t="s">
        <v>16363</v>
      </c>
      <c r="R826" t="s">
        <v>13465</v>
      </c>
      <c r="S826" t="s">
        <v>16364</v>
      </c>
      <c r="T826" t="s">
        <v>14953</v>
      </c>
      <c r="U826" t="s">
        <v>16365</v>
      </c>
    </row>
    <row r="827" spans="2:21" x14ac:dyDescent="0.25">
      <c r="B827" t="s">
        <v>12967</v>
      </c>
      <c r="C827" t="s">
        <v>155</v>
      </c>
      <c r="D827" t="s">
        <v>833</v>
      </c>
      <c r="E827" t="s">
        <v>13353</v>
      </c>
      <c r="F827" t="s">
        <v>13098</v>
      </c>
      <c r="N827" t="s">
        <v>15387</v>
      </c>
      <c r="O827" t="s">
        <v>16366</v>
      </c>
      <c r="P827" t="s">
        <v>13368</v>
      </c>
      <c r="Q827" t="s">
        <v>16367</v>
      </c>
      <c r="R827" t="s">
        <v>16368</v>
      </c>
      <c r="S827" t="s">
        <v>16369</v>
      </c>
      <c r="T827" t="s">
        <v>16370</v>
      </c>
      <c r="U827" t="s">
        <v>14973</v>
      </c>
    </row>
    <row r="828" spans="2:21" x14ac:dyDescent="0.25">
      <c r="B828" t="s">
        <v>12967</v>
      </c>
      <c r="C828" t="s">
        <v>155</v>
      </c>
      <c r="D828" t="s">
        <v>833</v>
      </c>
      <c r="E828" t="s">
        <v>13353</v>
      </c>
      <c r="F828" t="s">
        <v>13308</v>
      </c>
      <c r="N828" t="s">
        <v>14347</v>
      </c>
      <c r="O828" t="s">
        <v>15370</v>
      </c>
      <c r="P828" t="s">
        <v>15473</v>
      </c>
      <c r="Q828" t="s">
        <v>15283</v>
      </c>
      <c r="R828" t="s">
        <v>13886</v>
      </c>
      <c r="S828" t="s">
        <v>13427</v>
      </c>
      <c r="T828" t="s">
        <v>13433</v>
      </c>
      <c r="U828" t="s">
        <v>13265</v>
      </c>
    </row>
    <row r="829" spans="2:21" x14ac:dyDescent="0.25">
      <c r="B829" t="s">
        <v>12967</v>
      </c>
      <c r="C829" t="s">
        <v>155</v>
      </c>
      <c r="D829" t="s">
        <v>833</v>
      </c>
      <c r="E829" t="s">
        <v>13353</v>
      </c>
      <c r="F829" t="s">
        <v>12977</v>
      </c>
      <c r="N829" t="s">
        <v>13391</v>
      </c>
      <c r="O829" t="s">
        <v>13560</v>
      </c>
      <c r="P829" t="s">
        <v>13700</v>
      </c>
      <c r="Q829" t="s">
        <v>13235</v>
      </c>
      <c r="R829" t="s">
        <v>15470</v>
      </c>
      <c r="S829" t="s">
        <v>14320</v>
      </c>
      <c r="T829" t="s">
        <v>15251</v>
      </c>
      <c r="U829" t="s">
        <v>16371</v>
      </c>
    </row>
    <row r="830" spans="2:21" x14ac:dyDescent="0.25">
      <c r="B830" t="s">
        <v>12967</v>
      </c>
      <c r="C830" t="s">
        <v>155</v>
      </c>
      <c r="D830" t="s">
        <v>833</v>
      </c>
      <c r="E830" t="s">
        <v>13353</v>
      </c>
      <c r="F830" t="s">
        <v>13039</v>
      </c>
      <c r="N830" t="s">
        <v>13593</v>
      </c>
      <c r="O830" t="s">
        <v>16372</v>
      </c>
      <c r="P830" t="s">
        <v>13498</v>
      </c>
      <c r="Q830" t="s">
        <v>16373</v>
      </c>
      <c r="R830" t="s">
        <v>13531</v>
      </c>
      <c r="S830" t="s">
        <v>13326</v>
      </c>
      <c r="T830" t="s">
        <v>13708</v>
      </c>
      <c r="U830" t="s">
        <v>16374</v>
      </c>
    </row>
    <row r="831" spans="2:21" x14ac:dyDescent="0.25">
      <c r="B831" t="s">
        <v>12967</v>
      </c>
      <c r="C831" t="s">
        <v>155</v>
      </c>
      <c r="D831" t="s">
        <v>833</v>
      </c>
      <c r="E831" t="s">
        <v>13353</v>
      </c>
      <c r="F831" t="s">
        <v>13425</v>
      </c>
      <c r="N831" t="s">
        <v>13327</v>
      </c>
      <c r="O831" t="s">
        <v>15723</v>
      </c>
      <c r="P831" t="s">
        <v>13392</v>
      </c>
      <c r="Q831" t="s">
        <v>15177</v>
      </c>
      <c r="R831" t="s">
        <v>13358</v>
      </c>
      <c r="S831" t="s">
        <v>13381</v>
      </c>
      <c r="T831" t="s">
        <v>13373</v>
      </c>
      <c r="U831" t="s">
        <v>14299</v>
      </c>
    </row>
    <row r="832" spans="2:21" x14ac:dyDescent="0.25">
      <c r="B832" t="s">
        <v>12967</v>
      </c>
      <c r="C832" t="s">
        <v>155</v>
      </c>
      <c r="D832" t="s">
        <v>833</v>
      </c>
      <c r="E832" t="s">
        <v>13353</v>
      </c>
      <c r="F832" t="s">
        <v>13120</v>
      </c>
      <c r="N832" t="s">
        <v>15792</v>
      </c>
      <c r="O832" t="s">
        <v>13516</v>
      </c>
      <c r="P832" t="s">
        <v>14946</v>
      </c>
      <c r="Q832" t="s">
        <v>13512</v>
      </c>
      <c r="R832" t="s">
        <v>13436</v>
      </c>
      <c r="S832" t="s">
        <v>16375</v>
      </c>
      <c r="T832" t="s">
        <v>14890</v>
      </c>
      <c r="U832" t="s">
        <v>16350</v>
      </c>
    </row>
    <row r="833" spans="2:21" x14ac:dyDescent="0.25">
      <c r="B833" t="s">
        <v>12967</v>
      </c>
      <c r="C833" t="s">
        <v>155</v>
      </c>
      <c r="D833" t="s">
        <v>833</v>
      </c>
      <c r="E833" t="s">
        <v>13353</v>
      </c>
      <c r="F833" t="s">
        <v>12985</v>
      </c>
      <c r="N833" t="s">
        <v>13699</v>
      </c>
      <c r="O833" t="s">
        <v>13539</v>
      </c>
      <c r="P833" t="s">
        <v>16376</v>
      </c>
      <c r="Q833" t="s">
        <v>16377</v>
      </c>
      <c r="R833" t="s">
        <v>16352</v>
      </c>
      <c r="S833" t="s">
        <v>15279</v>
      </c>
      <c r="T833" t="s">
        <v>13649</v>
      </c>
      <c r="U833" t="s">
        <v>14833</v>
      </c>
    </row>
    <row r="834" spans="2:21" x14ac:dyDescent="0.25">
      <c r="B834" t="s">
        <v>12967</v>
      </c>
      <c r="C834" t="s">
        <v>155</v>
      </c>
      <c r="D834" t="s">
        <v>833</v>
      </c>
      <c r="E834" t="s">
        <v>13353</v>
      </c>
      <c r="F834" t="s">
        <v>13000</v>
      </c>
      <c r="N834" t="s">
        <v>15205</v>
      </c>
      <c r="O834" t="s">
        <v>15528</v>
      </c>
      <c r="P834" t="s">
        <v>16378</v>
      </c>
      <c r="Q834" t="s">
        <v>15793</v>
      </c>
      <c r="R834" t="s">
        <v>16369</v>
      </c>
      <c r="S834" t="s">
        <v>15177</v>
      </c>
      <c r="T834" t="s">
        <v>16379</v>
      </c>
      <c r="U834" t="s">
        <v>16379</v>
      </c>
    </row>
    <row r="835" spans="2:21" x14ac:dyDescent="0.25">
      <c r="B835" t="s">
        <v>12967</v>
      </c>
      <c r="C835" t="s">
        <v>155</v>
      </c>
      <c r="D835" t="s">
        <v>833</v>
      </c>
      <c r="E835" t="s">
        <v>13353</v>
      </c>
      <c r="F835" t="s">
        <v>13008</v>
      </c>
      <c r="N835" t="s">
        <v>16380</v>
      </c>
      <c r="O835" t="s">
        <v>16381</v>
      </c>
      <c r="P835" t="s">
        <v>15122</v>
      </c>
      <c r="Q835" t="s">
        <v>13440</v>
      </c>
      <c r="R835" t="s">
        <v>13268</v>
      </c>
      <c r="S835" t="s">
        <v>15266</v>
      </c>
      <c r="T835" t="s">
        <v>16353</v>
      </c>
      <c r="U835" t="s">
        <v>16382</v>
      </c>
    </row>
    <row r="836" spans="2:21" x14ac:dyDescent="0.25">
      <c r="B836" t="s">
        <v>12967</v>
      </c>
      <c r="C836" t="s">
        <v>155</v>
      </c>
      <c r="D836" t="s">
        <v>833</v>
      </c>
      <c r="E836" t="s">
        <v>13353</v>
      </c>
      <c r="F836" t="s">
        <v>13458</v>
      </c>
      <c r="N836" t="s">
        <v>13351</v>
      </c>
      <c r="O836" t="s">
        <v>13597</v>
      </c>
      <c r="P836" t="s">
        <v>13279</v>
      </c>
      <c r="Q836" t="s">
        <v>14102</v>
      </c>
      <c r="R836" t="s">
        <v>2125</v>
      </c>
      <c r="S836" t="s">
        <v>15336</v>
      </c>
      <c r="T836" t="s">
        <v>14741</v>
      </c>
      <c r="U836" t="s">
        <v>16383</v>
      </c>
    </row>
    <row r="837" spans="2:21" x14ac:dyDescent="0.25">
      <c r="B837" t="s">
        <v>12967</v>
      </c>
      <c r="C837" t="s">
        <v>155</v>
      </c>
      <c r="D837" t="s">
        <v>833</v>
      </c>
      <c r="E837" t="s">
        <v>13353</v>
      </c>
      <c r="F837" t="s">
        <v>13281</v>
      </c>
      <c r="N837" t="s">
        <v>13515</v>
      </c>
      <c r="O837" t="s">
        <v>13530</v>
      </c>
      <c r="P837" t="s">
        <v>13227</v>
      </c>
      <c r="Q837" t="s">
        <v>13594</v>
      </c>
      <c r="R837" t="s">
        <v>13391</v>
      </c>
      <c r="S837" t="s">
        <v>15213</v>
      </c>
      <c r="T837" t="s">
        <v>16384</v>
      </c>
      <c r="U837" t="s">
        <v>16385</v>
      </c>
    </row>
    <row r="838" spans="2:21" x14ac:dyDescent="0.25">
      <c r="B838" t="s">
        <v>12967</v>
      </c>
      <c r="C838" t="s">
        <v>155</v>
      </c>
      <c r="D838" t="s">
        <v>833</v>
      </c>
      <c r="E838" t="s">
        <v>13353</v>
      </c>
      <c r="F838" t="s">
        <v>13016</v>
      </c>
      <c r="N838" t="s">
        <v>14164</v>
      </c>
      <c r="O838" t="s">
        <v>16386</v>
      </c>
      <c r="P838" t="s">
        <v>13465</v>
      </c>
      <c r="Q838" t="s">
        <v>14934</v>
      </c>
      <c r="R838" t="s">
        <v>15002</v>
      </c>
      <c r="S838" t="s">
        <v>13438</v>
      </c>
      <c r="T838" t="s">
        <v>16333</v>
      </c>
      <c r="U838" t="s">
        <v>16387</v>
      </c>
    </row>
    <row r="839" spans="2:21" x14ac:dyDescent="0.25">
      <c r="B839" t="s">
        <v>12967</v>
      </c>
      <c r="C839" t="s">
        <v>155</v>
      </c>
      <c r="D839" t="s">
        <v>833</v>
      </c>
      <c r="E839" t="s">
        <v>13477</v>
      </c>
      <c r="F839" t="s">
        <v>13363</v>
      </c>
      <c r="N839" t="s">
        <v>13912</v>
      </c>
      <c r="O839" t="s">
        <v>13814</v>
      </c>
      <c r="P839" t="s">
        <v>16388</v>
      </c>
      <c r="Q839" t="s">
        <v>13681</v>
      </c>
      <c r="R839" t="s">
        <v>15203</v>
      </c>
      <c r="S839" t="s">
        <v>14930</v>
      </c>
      <c r="T839" t="s">
        <v>16243</v>
      </c>
      <c r="U839" t="s">
        <v>16389</v>
      </c>
    </row>
    <row r="840" spans="2:21" x14ac:dyDescent="0.25">
      <c r="B840" t="s">
        <v>12967</v>
      </c>
      <c r="C840" t="s">
        <v>155</v>
      </c>
      <c r="D840" t="s">
        <v>833</v>
      </c>
      <c r="E840" t="s">
        <v>13477</v>
      </c>
      <c r="F840" t="s">
        <v>13371</v>
      </c>
      <c r="N840" t="s">
        <v>16390</v>
      </c>
      <c r="O840" t="s">
        <v>13850</v>
      </c>
      <c r="P840" t="s">
        <v>13375</v>
      </c>
      <c r="Q840" t="s">
        <v>15437</v>
      </c>
      <c r="R840" t="s">
        <v>14181</v>
      </c>
      <c r="S840" t="s">
        <v>14120</v>
      </c>
      <c r="T840" t="s">
        <v>14146</v>
      </c>
      <c r="U840" t="s">
        <v>15416</v>
      </c>
    </row>
    <row r="841" spans="2:21" x14ac:dyDescent="0.25">
      <c r="B841" t="s">
        <v>12967</v>
      </c>
      <c r="C841" t="s">
        <v>155</v>
      </c>
      <c r="D841" t="s">
        <v>833</v>
      </c>
      <c r="E841" t="s">
        <v>13477</v>
      </c>
      <c r="F841" t="s">
        <v>13083</v>
      </c>
      <c r="N841" t="s">
        <v>15861</v>
      </c>
      <c r="O841" t="s">
        <v>13531</v>
      </c>
      <c r="P841" t="s">
        <v>16337</v>
      </c>
      <c r="Q841" t="s">
        <v>14182</v>
      </c>
      <c r="R841" t="s">
        <v>16391</v>
      </c>
      <c r="S841" t="s">
        <v>13319</v>
      </c>
      <c r="T841" t="s">
        <v>13275</v>
      </c>
      <c r="U841" t="s">
        <v>15324</v>
      </c>
    </row>
    <row r="842" spans="2:21" x14ac:dyDescent="0.25">
      <c r="B842" t="s">
        <v>12967</v>
      </c>
      <c r="C842" t="s">
        <v>155</v>
      </c>
      <c r="D842" t="s">
        <v>833</v>
      </c>
      <c r="E842" t="s">
        <v>13477</v>
      </c>
      <c r="F842" t="s">
        <v>12969</v>
      </c>
      <c r="N842" t="s">
        <v>16392</v>
      </c>
      <c r="O842" t="s">
        <v>16393</v>
      </c>
      <c r="P842" t="s">
        <v>15260</v>
      </c>
      <c r="Q842" t="s">
        <v>13316</v>
      </c>
      <c r="R842" t="s">
        <v>16394</v>
      </c>
      <c r="S842" t="s">
        <v>15345</v>
      </c>
      <c r="T842" t="s">
        <v>15453</v>
      </c>
      <c r="U842" t="s">
        <v>14792</v>
      </c>
    </row>
    <row r="843" spans="2:21" x14ac:dyDescent="0.25">
      <c r="B843" t="s">
        <v>12967</v>
      </c>
      <c r="C843" t="s">
        <v>155</v>
      </c>
      <c r="D843" t="s">
        <v>833</v>
      </c>
      <c r="E843" t="s">
        <v>13477</v>
      </c>
      <c r="F843" t="s">
        <v>13297</v>
      </c>
      <c r="N843" t="s">
        <v>14176</v>
      </c>
      <c r="O843" t="s">
        <v>13539</v>
      </c>
      <c r="P843" t="s">
        <v>16395</v>
      </c>
      <c r="Q843" t="s">
        <v>16396</v>
      </c>
      <c r="R843" t="s">
        <v>16397</v>
      </c>
      <c r="S843" t="s">
        <v>15206</v>
      </c>
      <c r="T843" t="s">
        <v>16398</v>
      </c>
      <c r="U843" t="s">
        <v>16399</v>
      </c>
    </row>
    <row r="844" spans="2:21" x14ac:dyDescent="0.25">
      <c r="B844" t="s">
        <v>12967</v>
      </c>
      <c r="C844" t="s">
        <v>155</v>
      </c>
      <c r="D844" t="s">
        <v>833</v>
      </c>
      <c r="E844" t="s">
        <v>13477</v>
      </c>
      <c r="F844" t="s">
        <v>13098</v>
      </c>
      <c r="N844" t="s">
        <v>16306</v>
      </c>
      <c r="O844" t="s">
        <v>13286</v>
      </c>
      <c r="P844" t="s">
        <v>16400</v>
      </c>
      <c r="Q844" t="s">
        <v>15464</v>
      </c>
      <c r="R844" t="s">
        <v>16401</v>
      </c>
      <c r="S844" t="s">
        <v>16402</v>
      </c>
      <c r="T844" t="s">
        <v>15217</v>
      </c>
      <c r="U844" t="s">
        <v>13367</v>
      </c>
    </row>
    <row r="845" spans="2:21" x14ac:dyDescent="0.25">
      <c r="B845" t="s">
        <v>12967</v>
      </c>
      <c r="C845" t="s">
        <v>155</v>
      </c>
      <c r="D845" t="s">
        <v>833</v>
      </c>
      <c r="E845" t="s">
        <v>13477</v>
      </c>
      <c r="F845" t="s">
        <v>13308</v>
      </c>
      <c r="N845" t="s">
        <v>15801</v>
      </c>
      <c r="O845" t="s">
        <v>9843</v>
      </c>
      <c r="P845" t="s">
        <v>16403</v>
      </c>
      <c r="Q845" t="s">
        <v>13262</v>
      </c>
      <c r="R845" t="s">
        <v>13471</v>
      </c>
      <c r="S845" t="s">
        <v>15393</v>
      </c>
      <c r="T845" t="s">
        <v>13358</v>
      </c>
      <c r="U845" t="s">
        <v>15429</v>
      </c>
    </row>
    <row r="846" spans="2:21" x14ac:dyDescent="0.25">
      <c r="B846" t="s">
        <v>12967</v>
      </c>
      <c r="C846" t="s">
        <v>155</v>
      </c>
      <c r="D846" t="s">
        <v>833</v>
      </c>
      <c r="E846" t="s">
        <v>13477</v>
      </c>
      <c r="F846" t="s">
        <v>12977</v>
      </c>
      <c r="N846" t="s">
        <v>13650</v>
      </c>
      <c r="O846" t="s">
        <v>13277</v>
      </c>
      <c r="P846" t="s">
        <v>13680</v>
      </c>
      <c r="Q846" t="s">
        <v>15450</v>
      </c>
      <c r="R846" t="s">
        <v>15301</v>
      </c>
      <c r="S846" t="s">
        <v>15306</v>
      </c>
      <c r="T846" t="s">
        <v>13600</v>
      </c>
      <c r="U846" t="s">
        <v>14150</v>
      </c>
    </row>
    <row r="847" spans="2:21" x14ac:dyDescent="0.25">
      <c r="B847" t="s">
        <v>12967</v>
      </c>
      <c r="C847" t="s">
        <v>155</v>
      </c>
      <c r="D847" t="s">
        <v>833</v>
      </c>
      <c r="E847" t="s">
        <v>13477</v>
      </c>
      <c r="F847" t="s">
        <v>13113</v>
      </c>
      <c r="N847" t="s">
        <v>15401</v>
      </c>
      <c r="O847" t="s">
        <v>14135</v>
      </c>
      <c r="P847" t="s">
        <v>15743</v>
      </c>
      <c r="Q847" t="s">
        <v>16404</v>
      </c>
      <c r="R847" t="s">
        <v>14305</v>
      </c>
      <c r="S847" t="s">
        <v>13715</v>
      </c>
      <c r="T847" t="s">
        <v>15470</v>
      </c>
      <c r="U847" t="s">
        <v>14319</v>
      </c>
    </row>
    <row r="848" spans="2:21" x14ac:dyDescent="0.25">
      <c r="B848" t="s">
        <v>12967</v>
      </c>
      <c r="C848" t="s">
        <v>155</v>
      </c>
      <c r="D848" t="s">
        <v>833</v>
      </c>
      <c r="E848" t="s">
        <v>13477</v>
      </c>
      <c r="F848" t="s">
        <v>13039</v>
      </c>
      <c r="N848" t="s">
        <v>15464</v>
      </c>
      <c r="O848" t="s">
        <v>16405</v>
      </c>
      <c r="P848" t="s">
        <v>15398</v>
      </c>
      <c r="Q848" t="s">
        <v>13782</v>
      </c>
      <c r="R848" t="s">
        <v>13347</v>
      </c>
      <c r="S848" t="s">
        <v>13670</v>
      </c>
      <c r="T848" t="s">
        <v>13312</v>
      </c>
      <c r="U848" t="s">
        <v>16406</v>
      </c>
    </row>
    <row r="849" spans="2:21" x14ac:dyDescent="0.25">
      <c r="B849" t="s">
        <v>12967</v>
      </c>
      <c r="C849" t="s">
        <v>155</v>
      </c>
      <c r="D849" t="s">
        <v>833</v>
      </c>
      <c r="E849" t="s">
        <v>13477</v>
      </c>
      <c r="F849" t="s">
        <v>13425</v>
      </c>
      <c r="N849" t="s">
        <v>14786</v>
      </c>
      <c r="O849" t="s">
        <v>13865</v>
      </c>
      <c r="P849" t="s">
        <v>13837</v>
      </c>
      <c r="Q849" t="s">
        <v>13157</v>
      </c>
      <c r="R849" t="s">
        <v>13498</v>
      </c>
      <c r="S849" t="s">
        <v>13383</v>
      </c>
      <c r="T849" t="s">
        <v>16325</v>
      </c>
      <c r="U849" t="s">
        <v>14968</v>
      </c>
    </row>
    <row r="850" spans="2:21" x14ac:dyDescent="0.25">
      <c r="B850" t="s">
        <v>12967</v>
      </c>
      <c r="C850" t="s">
        <v>155</v>
      </c>
      <c r="D850" t="s">
        <v>833</v>
      </c>
      <c r="E850" t="s">
        <v>13477</v>
      </c>
      <c r="F850" t="s">
        <v>13120</v>
      </c>
      <c r="N850" t="s">
        <v>16407</v>
      </c>
      <c r="O850" t="s">
        <v>13276</v>
      </c>
      <c r="P850" t="s">
        <v>14316</v>
      </c>
      <c r="Q850" t="s">
        <v>13303</v>
      </c>
      <c r="R850" t="s">
        <v>14915</v>
      </c>
      <c r="S850" t="s">
        <v>13673</v>
      </c>
      <c r="T850" t="s">
        <v>13821</v>
      </c>
      <c r="U850" t="s">
        <v>13358</v>
      </c>
    </row>
    <row r="851" spans="2:21" x14ac:dyDescent="0.25">
      <c r="B851" t="s">
        <v>12967</v>
      </c>
      <c r="C851" t="s">
        <v>155</v>
      </c>
      <c r="D851" t="s">
        <v>833</v>
      </c>
      <c r="E851" t="s">
        <v>13477</v>
      </c>
      <c r="F851" t="s">
        <v>12985</v>
      </c>
      <c r="N851" t="s">
        <v>13327</v>
      </c>
      <c r="O851" t="s">
        <v>13743</v>
      </c>
      <c r="P851" t="s">
        <v>16408</v>
      </c>
      <c r="Q851" t="s">
        <v>13418</v>
      </c>
      <c r="R851" t="s">
        <v>13707</v>
      </c>
      <c r="S851" t="s">
        <v>14164</v>
      </c>
      <c r="T851" t="s">
        <v>13462</v>
      </c>
      <c r="U851" t="s">
        <v>13387</v>
      </c>
    </row>
    <row r="852" spans="2:21" x14ac:dyDescent="0.25">
      <c r="B852" t="s">
        <v>12967</v>
      </c>
      <c r="C852" t="s">
        <v>155</v>
      </c>
      <c r="D852" t="s">
        <v>833</v>
      </c>
      <c r="E852" t="s">
        <v>13477</v>
      </c>
      <c r="F852" t="s">
        <v>13008</v>
      </c>
      <c r="N852" t="s">
        <v>13695</v>
      </c>
      <c r="O852" t="s">
        <v>16409</v>
      </c>
      <c r="P852" t="s">
        <v>15328</v>
      </c>
      <c r="Q852" t="s">
        <v>15784</v>
      </c>
      <c r="R852" t="s">
        <v>15334</v>
      </c>
      <c r="S852" t="s">
        <v>16410</v>
      </c>
      <c r="T852" t="s">
        <v>15378</v>
      </c>
      <c r="U852" t="s">
        <v>13516</v>
      </c>
    </row>
    <row r="853" spans="2:21" x14ac:dyDescent="0.25">
      <c r="B853" t="s">
        <v>12967</v>
      </c>
      <c r="C853" t="s">
        <v>155</v>
      </c>
      <c r="D853" t="s">
        <v>833</v>
      </c>
      <c r="E853" t="s">
        <v>13477</v>
      </c>
      <c r="F853" t="s">
        <v>13281</v>
      </c>
      <c r="N853" t="s">
        <v>15327</v>
      </c>
      <c r="O853" t="s">
        <v>15524</v>
      </c>
      <c r="P853" t="s">
        <v>15383</v>
      </c>
      <c r="Q853" t="s">
        <v>16411</v>
      </c>
      <c r="R853" t="s">
        <v>15232</v>
      </c>
      <c r="S853" t="s">
        <v>13716</v>
      </c>
      <c r="T853" t="s">
        <v>15122</v>
      </c>
      <c r="U853" t="s">
        <v>14792</v>
      </c>
    </row>
    <row r="854" spans="2:21" x14ac:dyDescent="0.25">
      <c r="B854" t="s">
        <v>12967</v>
      </c>
      <c r="C854" t="s">
        <v>155</v>
      </c>
      <c r="D854" t="s">
        <v>833</v>
      </c>
      <c r="E854" t="s">
        <v>13477</v>
      </c>
      <c r="F854" t="s">
        <v>13016</v>
      </c>
      <c r="N854" t="s">
        <v>14227</v>
      </c>
      <c r="O854" t="s">
        <v>2125</v>
      </c>
      <c r="P854" t="s">
        <v>16129</v>
      </c>
      <c r="Q854" t="s">
        <v>13453</v>
      </c>
      <c r="R854" t="s">
        <v>16412</v>
      </c>
      <c r="S854" t="s">
        <v>15420</v>
      </c>
      <c r="T854" t="s">
        <v>16413</v>
      </c>
      <c r="U854" t="s">
        <v>16367</v>
      </c>
    </row>
    <row r="855" spans="2:21" x14ac:dyDescent="0.25">
      <c r="B855" t="s">
        <v>12967</v>
      </c>
      <c r="C855" t="s">
        <v>155</v>
      </c>
      <c r="D855" t="s">
        <v>833</v>
      </c>
      <c r="E855" t="s">
        <v>13589</v>
      </c>
      <c r="F855" t="s">
        <v>13354</v>
      </c>
      <c r="N855" t="s">
        <v>16414</v>
      </c>
      <c r="O855" t="s">
        <v>14232</v>
      </c>
      <c r="P855" t="s">
        <v>16415</v>
      </c>
      <c r="Q855" t="s">
        <v>13651</v>
      </c>
      <c r="R855" t="s">
        <v>14182</v>
      </c>
      <c r="S855" t="s">
        <v>13625</v>
      </c>
      <c r="T855" t="s">
        <v>16416</v>
      </c>
      <c r="U855" t="s">
        <v>13273</v>
      </c>
    </row>
    <row r="856" spans="2:21" x14ac:dyDescent="0.25">
      <c r="B856" t="s">
        <v>12967</v>
      </c>
      <c r="C856" t="s">
        <v>155</v>
      </c>
      <c r="D856" t="s">
        <v>833</v>
      </c>
      <c r="E856" t="s">
        <v>13589</v>
      </c>
      <c r="F856" t="s">
        <v>13363</v>
      </c>
      <c r="N856" t="s">
        <v>15286</v>
      </c>
      <c r="O856" t="s">
        <v>13340</v>
      </c>
      <c r="P856" t="s">
        <v>14312</v>
      </c>
      <c r="Q856" t="s">
        <v>15404</v>
      </c>
      <c r="R856" t="s">
        <v>13239</v>
      </c>
      <c r="S856" t="s">
        <v>13623</v>
      </c>
      <c r="T856" t="s">
        <v>14858</v>
      </c>
      <c r="U856" t="s">
        <v>16417</v>
      </c>
    </row>
    <row r="857" spans="2:21" x14ac:dyDescent="0.25">
      <c r="B857" t="s">
        <v>12967</v>
      </c>
      <c r="C857" t="s">
        <v>155</v>
      </c>
      <c r="D857" t="s">
        <v>833</v>
      </c>
      <c r="E857" t="s">
        <v>13589</v>
      </c>
      <c r="F857" t="s">
        <v>13371</v>
      </c>
      <c r="N857" t="s">
        <v>16418</v>
      </c>
      <c r="O857" t="s">
        <v>14169</v>
      </c>
      <c r="P857" t="s">
        <v>15718</v>
      </c>
      <c r="Q857" t="s">
        <v>14299</v>
      </c>
      <c r="R857" t="s">
        <v>14320</v>
      </c>
      <c r="S857" t="s">
        <v>14142</v>
      </c>
      <c r="T857" t="s">
        <v>13235</v>
      </c>
      <c r="U857" t="s">
        <v>13462</v>
      </c>
    </row>
    <row r="858" spans="2:21" x14ac:dyDescent="0.25">
      <c r="B858" t="s">
        <v>12967</v>
      </c>
      <c r="C858" t="s">
        <v>155</v>
      </c>
      <c r="D858" t="s">
        <v>833</v>
      </c>
      <c r="E858" t="s">
        <v>13589</v>
      </c>
      <c r="F858" t="s">
        <v>13083</v>
      </c>
      <c r="N858" t="s">
        <v>13613</v>
      </c>
      <c r="O858" t="s">
        <v>13689</v>
      </c>
      <c r="P858" t="s">
        <v>13262</v>
      </c>
      <c r="Q858" t="s">
        <v>13398</v>
      </c>
      <c r="R858" t="s">
        <v>13234</v>
      </c>
      <c r="S858" t="s">
        <v>16419</v>
      </c>
      <c r="T858" t="s">
        <v>13424</v>
      </c>
      <c r="U858" t="s">
        <v>13687</v>
      </c>
    </row>
    <row r="859" spans="2:21" x14ac:dyDescent="0.25">
      <c r="B859" t="s">
        <v>12967</v>
      </c>
      <c r="C859" t="s">
        <v>155</v>
      </c>
      <c r="D859" t="s">
        <v>833</v>
      </c>
      <c r="E859" t="s">
        <v>13589</v>
      </c>
      <c r="F859" t="s">
        <v>12969</v>
      </c>
      <c r="N859" t="s">
        <v>16420</v>
      </c>
      <c r="O859" t="s">
        <v>14254</v>
      </c>
      <c r="P859" t="s">
        <v>13650</v>
      </c>
      <c r="Q859" t="s">
        <v>16421</v>
      </c>
      <c r="R859" t="s">
        <v>16422</v>
      </c>
      <c r="S859" t="s">
        <v>13592</v>
      </c>
      <c r="T859" t="s">
        <v>16423</v>
      </c>
      <c r="U859" t="s">
        <v>14889</v>
      </c>
    </row>
    <row r="860" spans="2:21" x14ac:dyDescent="0.25">
      <c r="B860" t="s">
        <v>12967</v>
      </c>
      <c r="C860" t="s">
        <v>155</v>
      </c>
      <c r="D860" t="s">
        <v>833</v>
      </c>
      <c r="E860" t="s">
        <v>13589</v>
      </c>
      <c r="F860" t="s">
        <v>13297</v>
      </c>
      <c r="N860" t="s">
        <v>16373</v>
      </c>
      <c r="O860" t="s">
        <v>15534</v>
      </c>
      <c r="P860" t="s">
        <v>15257</v>
      </c>
      <c r="Q860" t="s">
        <v>15717</v>
      </c>
      <c r="R860" t="s">
        <v>16080</v>
      </c>
      <c r="S860" t="s">
        <v>15380</v>
      </c>
      <c r="T860" t="s">
        <v>15002</v>
      </c>
      <c r="U860" t="s">
        <v>15345</v>
      </c>
    </row>
    <row r="861" spans="2:21" x14ac:dyDescent="0.25">
      <c r="B861" t="s">
        <v>12967</v>
      </c>
      <c r="C861" t="s">
        <v>155</v>
      </c>
      <c r="D861" t="s">
        <v>833</v>
      </c>
      <c r="E861" t="s">
        <v>13589</v>
      </c>
      <c r="F861" t="s">
        <v>13098</v>
      </c>
      <c r="N861" t="s">
        <v>13502</v>
      </c>
      <c r="O861" t="s">
        <v>13535</v>
      </c>
      <c r="P861" t="s">
        <v>15398</v>
      </c>
      <c r="Q861" t="s">
        <v>13582</v>
      </c>
      <c r="R861" t="s">
        <v>14802</v>
      </c>
      <c r="S861" t="s">
        <v>14162</v>
      </c>
      <c r="T861" t="s">
        <v>15383</v>
      </c>
      <c r="U861" t="s">
        <v>15168</v>
      </c>
    </row>
    <row r="862" spans="2:21" x14ac:dyDescent="0.25">
      <c r="B862" t="s">
        <v>12967</v>
      </c>
      <c r="C862" t="s">
        <v>155</v>
      </c>
      <c r="D862" t="s">
        <v>833</v>
      </c>
      <c r="E862" t="s">
        <v>13589</v>
      </c>
      <c r="F862" t="s">
        <v>13308</v>
      </c>
      <c r="N862" t="s">
        <v>15741</v>
      </c>
      <c r="O862" t="s">
        <v>16424</v>
      </c>
      <c r="P862" t="s">
        <v>10453</v>
      </c>
      <c r="Q862" t="s">
        <v>16425</v>
      </c>
      <c r="R862" t="s">
        <v>14305</v>
      </c>
      <c r="S862" t="s">
        <v>13506</v>
      </c>
      <c r="T862" t="s">
        <v>15435</v>
      </c>
      <c r="U862" t="s">
        <v>13524</v>
      </c>
    </row>
    <row r="863" spans="2:21" x14ac:dyDescent="0.25">
      <c r="B863" t="s">
        <v>12967</v>
      </c>
      <c r="C863" t="s">
        <v>155</v>
      </c>
      <c r="D863" t="s">
        <v>833</v>
      </c>
      <c r="E863" t="s">
        <v>13589</v>
      </c>
      <c r="F863" t="s">
        <v>12977</v>
      </c>
      <c r="N863" t="s">
        <v>13572</v>
      </c>
      <c r="O863" t="s">
        <v>16426</v>
      </c>
      <c r="P863" t="s">
        <v>13600</v>
      </c>
      <c r="Q863" t="s">
        <v>13561</v>
      </c>
      <c r="R863" t="s">
        <v>15309</v>
      </c>
      <c r="S863" t="s">
        <v>16374</v>
      </c>
      <c r="T863" t="s">
        <v>13358</v>
      </c>
      <c r="U863" t="s">
        <v>13529</v>
      </c>
    </row>
    <row r="864" spans="2:21" x14ac:dyDescent="0.25">
      <c r="B864" t="s">
        <v>12967</v>
      </c>
      <c r="C864" t="s">
        <v>155</v>
      </c>
      <c r="D864" t="s">
        <v>833</v>
      </c>
      <c r="E864" t="s">
        <v>13589</v>
      </c>
      <c r="F864" t="s">
        <v>13113</v>
      </c>
      <c r="N864" t="s">
        <v>15693</v>
      </c>
      <c r="O864" t="s">
        <v>15755</v>
      </c>
      <c r="P864" t="s">
        <v>16427</v>
      </c>
      <c r="Q864" t="s">
        <v>16428</v>
      </c>
      <c r="R864" t="s">
        <v>15465</v>
      </c>
      <c r="S864" t="s">
        <v>14180</v>
      </c>
      <c r="T864" t="s">
        <v>13376</v>
      </c>
      <c r="U864" t="s">
        <v>16428</v>
      </c>
    </row>
    <row r="865" spans="2:21" x14ac:dyDescent="0.25">
      <c r="B865" t="s">
        <v>12967</v>
      </c>
      <c r="C865" t="s">
        <v>155</v>
      </c>
      <c r="D865" t="s">
        <v>833</v>
      </c>
      <c r="E865" t="s">
        <v>13589</v>
      </c>
      <c r="F865" t="s">
        <v>13039</v>
      </c>
      <c r="N865" t="s">
        <v>13489</v>
      </c>
      <c r="O865" t="s">
        <v>14269</v>
      </c>
      <c r="P865" t="s">
        <v>14171</v>
      </c>
      <c r="Q865" t="s">
        <v>15811</v>
      </c>
      <c r="R865" t="s">
        <v>14338</v>
      </c>
      <c r="S865" t="s">
        <v>15537</v>
      </c>
      <c r="T865" t="s">
        <v>13860</v>
      </c>
      <c r="U865" t="s">
        <v>13787</v>
      </c>
    </row>
    <row r="866" spans="2:21" x14ac:dyDescent="0.25">
      <c r="B866" t="s">
        <v>12967</v>
      </c>
      <c r="C866" t="s">
        <v>155</v>
      </c>
      <c r="D866" t="s">
        <v>833</v>
      </c>
      <c r="E866" t="s">
        <v>13589</v>
      </c>
      <c r="F866" t="s">
        <v>13425</v>
      </c>
      <c r="N866" t="s">
        <v>14163</v>
      </c>
      <c r="O866" t="s">
        <v>16429</v>
      </c>
      <c r="P866" t="s">
        <v>14175</v>
      </c>
      <c r="Q866" t="s">
        <v>15239</v>
      </c>
      <c r="R866" t="s">
        <v>16430</v>
      </c>
      <c r="S866" t="s">
        <v>15416</v>
      </c>
      <c r="T866" t="s">
        <v>13716</v>
      </c>
      <c r="U866" t="s">
        <v>13415</v>
      </c>
    </row>
    <row r="867" spans="2:21" x14ac:dyDescent="0.25">
      <c r="B867" t="s">
        <v>12967</v>
      </c>
      <c r="C867" t="s">
        <v>155</v>
      </c>
      <c r="D867" t="s">
        <v>833</v>
      </c>
      <c r="E867" t="s">
        <v>13589</v>
      </c>
      <c r="F867" t="s">
        <v>13120</v>
      </c>
      <c r="N867" t="s">
        <v>14663</v>
      </c>
      <c r="O867" t="s">
        <v>15546</v>
      </c>
      <c r="P867" t="s">
        <v>15476</v>
      </c>
      <c r="Q867" t="s">
        <v>16329</v>
      </c>
      <c r="R867" t="s">
        <v>13413</v>
      </c>
      <c r="S867" t="s">
        <v>13525</v>
      </c>
      <c r="T867" t="s">
        <v>15471</v>
      </c>
      <c r="U867" t="s">
        <v>16431</v>
      </c>
    </row>
    <row r="868" spans="2:21" x14ac:dyDescent="0.25">
      <c r="B868" t="s">
        <v>12967</v>
      </c>
      <c r="C868" t="s">
        <v>155</v>
      </c>
      <c r="D868" t="s">
        <v>833</v>
      </c>
      <c r="E868" t="s">
        <v>13589</v>
      </c>
      <c r="F868" t="s">
        <v>12985</v>
      </c>
      <c r="N868" t="s">
        <v>16432</v>
      </c>
      <c r="O868" t="s">
        <v>13875</v>
      </c>
      <c r="P868" t="s">
        <v>13322</v>
      </c>
      <c r="Q868" t="s">
        <v>16433</v>
      </c>
      <c r="R868" t="s">
        <v>13676</v>
      </c>
      <c r="S868" t="s">
        <v>14694</v>
      </c>
      <c r="T868" t="s">
        <v>15455</v>
      </c>
      <c r="U868" t="s">
        <v>15401</v>
      </c>
    </row>
    <row r="869" spans="2:21" x14ac:dyDescent="0.25">
      <c r="B869" t="s">
        <v>12967</v>
      </c>
      <c r="C869" t="s">
        <v>155</v>
      </c>
      <c r="D869" t="s">
        <v>833</v>
      </c>
      <c r="E869" t="s">
        <v>13589</v>
      </c>
      <c r="F869" t="s">
        <v>13008</v>
      </c>
      <c r="N869" t="s">
        <v>14144</v>
      </c>
      <c r="O869" t="s">
        <v>15724</v>
      </c>
      <c r="P869" t="s">
        <v>15489</v>
      </c>
      <c r="Q869" t="s">
        <v>13563</v>
      </c>
      <c r="R869" t="s">
        <v>14151</v>
      </c>
      <c r="S869" t="s">
        <v>13267</v>
      </c>
      <c r="T869" t="s">
        <v>13271</v>
      </c>
      <c r="U869" t="s">
        <v>16413</v>
      </c>
    </row>
    <row r="870" spans="2:21" x14ac:dyDescent="0.25">
      <c r="B870" t="s">
        <v>12967</v>
      </c>
      <c r="C870" t="s">
        <v>155</v>
      </c>
      <c r="D870" t="s">
        <v>833</v>
      </c>
      <c r="E870" t="s">
        <v>13589</v>
      </c>
      <c r="F870" t="s">
        <v>13458</v>
      </c>
      <c r="N870" t="s">
        <v>13383</v>
      </c>
      <c r="O870" t="s">
        <v>13762</v>
      </c>
      <c r="P870" t="s">
        <v>15334</v>
      </c>
      <c r="Q870" t="s">
        <v>16363</v>
      </c>
      <c r="R870" t="s">
        <v>15256</v>
      </c>
      <c r="S870" t="s">
        <v>15302</v>
      </c>
      <c r="T870" t="s">
        <v>16388</v>
      </c>
      <c r="U870" t="s">
        <v>16366</v>
      </c>
    </row>
    <row r="871" spans="2:21" x14ac:dyDescent="0.25">
      <c r="B871" t="s">
        <v>12967</v>
      </c>
      <c r="C871" t="s">
        <v>155</v>
      </c>
      <c r="D871" t="s">
        <v>833</v>
      </c>
      <c r="E871" t="s">
        <v>13589</v>
      </c>
      <c r="F871" t="s">
        <v>13281</v>
      </c>
      <c r="N871" t="s">
        <v>13333</v>
      </c>
      <c r="O871" t="s">
        <v>13605</v>
      </c>
      <c r="P871" t="s">
        <v>15393</v>
      </c>
      <c r="Q871" t="s">
        <v>14663</v>
      </c>
      <c r="R871" t="s">
        <v>13824</v>
      </c>
      <c r="S871" t="s">
        <v>15944</v>
      </c>
      <c r="T871" t="s">
        <v>16434</v>
      </c>
      <c r="U871" t="s">
        <v>15018</v>
      </c>
    </row>
    <row r="872" spans="2:21" x14ac:dyDescent="0.25">
      <c r="B872" t="s">
        <v>12967</v>
      </c>
      <c r="C872" t="s">
        <v>155</v>
      </c>
      <c r="D872" t="s">
        <v>833</v>
      </c>
      <c r="E872" t="s">
        <v>13589</v>
      </c>
      <c r="F872" t="s">
        <v>13016</v>
      </c>
      <c r="N872" t="s">
        <v>14663</v>
      </c>
      <c r="O872" t="s">
        <v>13475</v>
      </c>
      <c r="P872" t="s">
        <v>13273</v>
      </c>
      <c r="Q872" t="s">
        <v>14185</v>
      </c>
      <c r="R872" t="s">
        <v>15183</v>
      </c>
      <c r="S872" t="s">
        <v>13538</v>
      </c>
      <c r="T872" t="s">
        <v>16435</v>
      </c>
      <c r="U872" t="s">
        <v>13144</v>
      </c>
    </row>
    <row r="873" spans="2:21" x14ac:dyDescent="0.25">
      <c r="B873" t="s">
        <v>12967</v>
      </c>
      <c r="C873" t="s">
        <v>155</v>
      </c>
      <c r="D873" t="s">
        <v>833</v>
      </c>
      <c r="E873" t="s">
        <v>13696</v>
      </c>
      <c r="F873" t="s">
        <v>13354</v>
      </c>
      <c r="N873" t="s">
        <v>14688</v>
      </c>
      <c r="O873" t="s">
        <v>13661</v>
      </c>
      <c r="P873" t="s">
        <v>16243</v>
      </c>
      <c r="Q873" t="s">
        <v>16436</v>
      </c>
      <c r="R873" t="s">
        <v>16437</v>
      </c>
      <c r="S873" t="s">
        <v>16438</v>
      </c>
      <c r="T873" t="s">
        <v>13575</v>
      </c>
      <c r="U873" t="s">
        <v>14814</v>
      </c>
    </row>
    <row r="874" spans="2:21" x14ac:dyDescent="0.25">
      <c r="B874" t="s">
        <v>12967</v>
      </c>
      <c r="C874" t="s">
        <v>155</v>
      </c>
      <c r="D874" t="s">
        <v>833</v>
      </c>
      <c r="E874" t="s">
        <v>13696</v>
      </c>
      <c r="F874" t="s">
        <v>13363</v>
      </c>
      <c r="N874" t="s">
        <v>16439</v>
      </c>
      <c r="O874" t="s">
        <v>13737</v>
      </c>
      <c r="P874" t="s">
        <v>14164</v>
      </c>
      <c r="Q874" t="s">
        <v>13876</v>
      </c>
      <c r="R874" t="s">
        <v>13715</v>
      </c>
      <c r="S874" t="s">
        <v>15439</v>
      </c>
      <c r="T874" t="s">
        <v>15261</v>
      </c>
      <c r="U874" t="s">
        <v>13273</v>
      </c>
    </row>
    <row r="875" spans="2:21" x14ac:dyDescent="0.25">
      <c r="B875" t="s">
        <v>12967</v>
      </c>
      <c r="C875" t="s">
        <v>155</v>
      </c>
      <c r="D875" t="s">
        <v>833</v>
      </c>
      <c r="E875" t="s">
        <v>13696</v>
      </c>
      <c r="F875" t="s">
        <v>13371</v>
      </c>
      <c r="N875" t="s">
        <v>2071</v>
      </c>
      <c r="O875" t="s">
        <v>16440</v>
      </c>
      <c r="P875" t="s">
        <v>13882</v>
      </c>
      <c r="Q875" t="s">
        <v>16441</v>
      </c>
      <c r="R875" t="s">
        <v>16442</v>
      </c>
      <c r="S875" t="s">
        <v>13328</v>
      </c>
      <c r="T875" t="s">
        <v>15753</v>
      </c>
      <c r="U875" t="s">
        <v>15724</v>
      </c>
    </row>
    <row r="876" spans="2:21" x14ac:dyDescent="0.25">
      <c r="B876" t="s">
        <v>12967</v>
      </c>
      <c r="C876" t="s">
        <v>155</v>
      </c>
      <c r="D876" t="s">
        <v>833</v>
      </c>
      <c r="E876" t="s">
        <v>13696</v>
      </c>
      <c r="F876" t="s">
        <v>13083</v>
      </c>
      <c r="N876" t="s">
        <v>16443</v>
      </c>
      <c r="O876" t="s">
        <v>13675</v>
      </c>
      <c r="P876" t="s">
        <v>16444</v>
      </c>
      <c r="Q876" t="s">
        <v>14159</v>
      </c>
      <c r="R876" t="s">
        <v>13248</v>
      </c>
      <c r="S876" t="s">
        <v>15723</v>
      </c>
      <c r="T876" t="s">
        <v>13531</v>
      </c>
      <c r="U876" t="s">
        <v>15280</v>
      </c>
    </row>
    <row r="877" spans="2:21" x14ac:dyDescent="0.25">
      <c r="B877" t="s">
        <v>12967</v>
      </c>
      <c r="C877" t="s">
        <v>155</v>
      </c>
      <c r="D877" t="s">
        <v>833</v>
      </c>
      <c r="E877" t="s">
        <v>13696</v>
      </c>
      <c r="F877" t="s">
        <v>12969</v>
      </c>
      <c r="N877" t="s">
        <v>16445</v>
      </c>
      <c r="O877" t="s">
        <v>16446</v>
      </c>
      <c r="P877" t="s">
        <v>16094</v>
      </c>
      <c r="Q877" t="s">
        <v>13462</v>
      </c>
      <c r="R877" t="s">
        <v>13377</v>
      </c>
      <c r="S877" t="s">
        <v>16080</v>
      </c>
      <c r="T877" t="s">
        <v>15138</v>
      </c>
      <c r="U877" t="s">
        <v>16447</v>
      </c>
    </row>
    <row r="878" spans="2:21" x14ac:dyDescent="0.25">
      <c r="B878" t="s">
        <v>12967</v>
      </c>
      <c r="C878" t="s">
        <v>155</v>
      </c>
      <c r="D878" t="s">
        <v>833</v>
      </c>
      <c r="E878" t="s">
        <v>13696</v>
      </c>
      <c r="F878" t="s">
        <v>13297</v>
      </c>
      <c r="N878" t="s">
        <v>15498</v>
      </c>
      <c r="O878" t="s">
        <v>13735</v>
      </c>
      <c r="P878" t="s">
        <v>14826</v>
      </c>
      <c r="Q878" t="s">
        <v>13852</v>
      </c>
      <c r="R878" t="s">
        <v>15482</v>
      </c>
      <c r="S878" t="s">
        <v>13276</v>
      </c>
      <c r="T878" t="s">
        <v>13882</v>
      </c>
      <c r="U878" t="s">
        <v>15274</v>
      </c>
    </row>
    <row r="879" spans="2:21" x14ac:dyDescent="0.25">
      <c r="B879" t="s">
        <v>12967</v>
      </c>
      <c r="C879" t="s">
        <v>155</v>
      </c>
      <c r="D879" t="s">
        <v>833</v>
      </c>
      <c r="E879" t="s">
        <v>13696</v>
      </c>
      <c r="F879" t="s">
        <v>13098</v>
      </c>
      <c r="N879" t="s">
        <v>13762</v>
      </c>
      <c r="O879" t="s">
        <v>16448</v>
      </c>
      <c r="P879" t="s">
        <v>16449</v>
      </c>
      <c r="Q879" t="s">
        <v>16450</v>
      </c>
      <c r="R879" t="s">
        <v>15508</v>
      </c>
      <c r="S879" t="s">
        <v>13661</v>
      </c>
      <c r="T879" t="s">
        <v>13627</v>
      </c>
      <c r="U879" t="s">
        <v>13646</v>
      </c>
    </row>
    <row r="880" spans="2:21" x14ac:dyDescent="0.25">
      <c r="B880" t="s">
        <v>12967</v>
      </c>
      <c r="C880" t="s">
        <v>155</v>
      </c>
      <c r="D880" t="s">
        <v>833</v>
      </c>
      <c r="E880" t="s">
        <v>13696</v>
      </c>
      <c r="F880" t="s">
        <v>13308</v>
      </c>
      <c r="N880" t="s">
        <v>13747</v>
      </c>
      <c r="O880" t="s">
        <v>16451</v>
      </c>
      <c r="P880" t="s">
        <v>15309</v>
      </c>
      <c r="Q880" t="s">
        <v>14099</v>
      </c>
      <c r="R880" t="s">
        <v>13629</v>
      </c>
      <c r="S880" t="s">
        <v>14182</v>
      </c>
      <c r="T880" t="s">
        <v>16452</v>
      </c>
      <c r="U880" t="s">
        <v>15430</v>
      </c>
    </row>
    <row r="881" spans="2:21" x14ac:dyDescent="0.25">
      <c r="B881" t="s">
        <v>12967</v>
      </c>
      <c r="C881" t="s">
        <v>155</v>
      </c>
      <c r="D881" t="s">
        <v>833</v>
      </c>
      <c r="E881" t="s">
        <v>13696</v>
      </c>
      <c r="F881" t="s">
        <v>12977</v>
      </c>
      <c r="N881" t="s">
        <v>14808</v>
      </c>
      <c r="O881" t="s">
        <v>14261</v>
      </c>
      <c r="P881" t="s">
        <v>15508</v>
      </c>
      <c r="Q881" t="s">
        <v>14173</v>
      </c>
      <c r="R881" t="s">
        <v>14325</v>
      </c>
      <c r="S881" t="s">
        <v>13841</v>
      </c>
      <c r="T881" t="s">
        <v>13787</v>
      </c>
      <c r="U881" t="s">
        <v>15540</v>
      </c>
    </row>
    <row r="882" spans="2:21" x14ac:dyDescent="0.25">
      <c r="B882" t="s">
        <v>12967</v>
      </c>
      <c r="C882" t="s">
        <v>155</v>
      </c>
      <c r="D882" t="s">
        <v>833</v>
      </c>
      <c r="E882" t="s">
        <v>13696</v>
      </c>
      <c r="F882" t="s">
        <v>13113</v>
      </c>
      <c r="N882" t="s">
        <v>14261</v>
      </c>
      <c r="O882" t="s">
        <v>16453</v>
      </c>
      <c r="P882" t="s">
        <v>16454</v>
      </c>
      <c r="Q882" t="s">
        <v>13365</v>
      </c>
      <c r="R882" t="s">
        <v>13282</v>
      </c>
      <c r="S882" t="s">
        <v>15555</v>
      </c>
      <c r="T882" t="s">
        <v>15243</v>
      </c>
      <c r="U882" t="s">
        <v>15499</v>
      </c>
    </row>
    <row r="883" spans="2:21" x14ac:dyDescent="0.25">
      <c r="B883" t="s">
        <v>12967</v>
      </c>
      <c r="C883" t="s">
        <v>155</v>
      </c>
      <c r="D883" t="s">
        <v>833</v>
      </c>
      <c r="E883" t="s">
        <v>13696</v>
      </c>
      <c r="F883" t="s">
        <v>13039</v>
      </c>
      <c r="N883" t="s">
        <v>15524</v>
      </c>
      <c r="O883" t="s">
        <v>16455</v>
      </c>
      <c r="P883" t="s">
        <v>13711</v>
      </c>
      <c r="Q883" t="s">
        <v>13851</v>
      </c>
      <c r="R883" t="s">
        <v>15743</v>
      </c>
      <c r="S883" t="s">
        <v>15756</v>
      </c>
      <c r="T883" t="s">
        <v>15751</v>
      </c>
      <c r="U883" t="s">
        <v>14244</v>
      </c>
    </row>
    <row r="884" spans="2:21" x14ac:dyDescent="0.25">
      <c r="B884" t="s">
        <v>12967</v>
      </c>
      <c r="C884" t="s">
        <v>155</v>
      </c>
      <c r="D884" t="s">
        <v>833</v>
      </c>
      <c r="E884" t="s">
        <v>13696</v>
      </c>
      <c r="F884" t="s">
        <v>13425</v>
      </c>
      <c r="N884" t="s">
        <v>14829</v>
      </c>
      <c r="O884" t="s">
        <v>16456</v>
      </c>
      <c r="P884" t="s">
        <v>15471</v>
      </c>
      <c r="Q884" t="s">
        <v>13429</v>
      </c>
      <c r="R884" t="s">
        <v>13689</v>
      </c>
      <c r="S884" t="s">
        <v>13554</v>
      </c>
      <c r="T884" t="s">
        <v>15785</v>
      </c>
      <c r="U884" t="s">
        <v>14642</v>
      </c>
    </row>
    <row r="885" spans="2:21" x14ac:dyDescent="0.25">
      <c r="B885" t="s">
        <v>12967</v>
      </c>
      <c r="C885" t="s">
        <v>155</v>
      </c>
      <c r="D885" t="s">
        <v>833</v>
      </c>
      <c r="E885" t="s">
        <v>13696</v>
      </c>
      <c r="F885" t="s">
        <v>13120</v>
      </c>
      <c r="N885" t="s">
        <v>13568</v>
      </c>
      <c r="O885" t="s">
        <v>14358</v>
      </c>
      <c r="P885" t="s">
        <v>13491</v>
      </c>
      <c r="Q885" t="s">
        <v>13826</v>
      </c>
      <c r="R885" t="s">
        <v>15232</v>
      </c>
      <c r="S885" t="s">
        <v>15550</v>
      </c>
      <c r="T885" t="s">
        <v>16457</v>
      </c>
      <c r="U885" t="s">
        <v>13327</v>
      </c>
    </row>
    <row r="886" spans="2:21" x14ac:dyDescent="0.25">
      <c r="B886" t="s">
        <v>12967</v>
      </c>
      <c r="C886" t="s">
        <v>155</v>
      </c>
      <c r="D886" t="s">
        <v>833</v>
      </c>
      <c r="E886" t="s">
        <v>13696</v>
      </c>
      <c r="F886" t="s">
        <v>12985</v>
      </c>
      <c r="N886" t="s">
        <v>14247</v>
      </c>
      <c r="O886" t="s">
        <v>14287</v>
      </c>
      <c r="P886" t="s">
        <v>13770</v>
      </c>
      <c r="Q886" t="s">
        <v>13548</v>
      </c>
      <c r="R886" t="s">
        <v>13744</v>
      </c>
      <c r="S886" t="s">
        <v>13420</v>
      </c>
      <c r="T886" t="s">
        <v>16427</v>
      </c>
      <c r="U886" t="s">
        <v>14189</v>
      </c>
    </row>
    <row r="887" spans="2:21" x14ac:dyDescent="0.25">
      <c r="B887" t="s">
        <v>12967</v>
      </c>
      <c r="C887" t="s">
        <v>155</v>
      </c>
      <c r="D887" t="s">
        <v>833</v>
      </c>
      <c r="E887" t="s">
        <v>13696</v>
      </c>
      <c r="F887" t="s">
        <v>13008</v>
      </c>
      <c r="N887" t="s">
        <v>13280</v>
      </c>
      <c r="O887" t="s">
        <v>14223</v>
      </c>
      <c r="P887" t="s">
        <v>15730</v>
      </c>
      <c r="Q887" t="s">
        <v>13673</v>
      </c>
      <c r="R887" t="s">
        <v>13309</v>
      </c>
      <c r="S887" t="s">
        <v>13619</v>
      </c>
      <c r="T887" t="s">
        <v>14298</v>
      </c>
      <c r="U887" t="s">
        <v>13480</v>
      </c>
    </row>
    <row r="888" spans="2:21" x14ac:dyDescent="0.25">
      <c r="B888" t="s">
        <v>12967</v>
      </c>
      <c r="C888" t="s">
        <v>155</v>
      </c>
      <c r="D888" t="s">
        <v>833</v>
      </c>
      <c r="E888" t="s">
        <v>13696</v>
      </c>
      <c r="F888" t="s">
        <v>13458</v>
      </c>
      <c r="N888" t="s">
        <v>14189</v>
      </c>
      <c r="O888" t="s">
        <v>13759</v>
      </c>
      <c r="P888" t="s">
        <v>14244</v>
      </c>
      <c r="Q888" t="s">
        <v>14209</v>
      </c>
      <c r="R888" t="s">
        <v>15698</v>
      </c>
      <c r="S888" t="s">
        <v>2147</v>
      </c>
      <c r="T888" t="s">
        <v>16458</v>
      </c>
      <c r="U888" t="s">
        <v>15284</v>
      </c>
    </row>
    <row r="889" spans="2:21" x14ac:dyDescent="0.25">
      <c r="B889" t="s">
        <v>12967</v>
      </c>
      <c r="C889" t="s">
        <v>155</v>
      </c>
      <c r="D889" t="s">
        <v>833</v>
      </c>
      <c r="E889" t="s">
        <v>13696</v>
      </c>
      <c r="F889" t="s">
        <v>13281</v>
      </c>
      <c r="N889" t="s">
        <v>13420</v>
      </c>
      <c r="O889" t="s">
        <v>14246</v>
      </c>
      <c r="P889" t="s">
        <v>14316</v>
      </c>
      <c r="Q889" t="s">
        <v>16459</v>
      </c>
      <c r="R889" t="s">
        <v>13429</v>
      </c>
      <c r="S889" t="s">
        <v>16406</v>
      </c>
      <c r="T889" t="s">
        <v>14162</v>
      </c>
      <c r="U889" t="s">
        <v>15457</v>
      </c>
    </row>
    <row r="890" spans="2:21" x14ac:dyDescent="0.25">
      <c r="B890" t="s">
        <v>12967</v>
      </c>
      <c r="C890" t="s">
        <v>155</v>
      </c>
      <c r="D890" t="s">
        <v>833</v>
      </c>
      <c r="E890" t="s">
        <v>13696</v>
      </c>
      <c r="F890" t="s">
        <v>13016</v>
      </c>
      <c r="N890" t="s">
        <v>13781</v>
      </c>
      <c r="O890" t="s">
        <v>15451</v>
      </c>
      <c r="P890" t="s">
        <v>13563</v>
      </c>
      <c r="Q890" t="s">
        <v>13607</v>
      </c>
      <c r="R890" t="s">
        <v>14226</v>
      </c>
      <c r="S890" t="s">
        <v>13276</v>
      </c>
      <c r="T890" t="s">
        <v>16460</v>
      </c>
      <c r="U890" t="s">
        <v>16386</v>
      </c>
    </row>
    <row r="891" spans="2:21" x14ac:dyDescent="0.25">
      <c r="B891" t="s">
        <v>12967</v>
      </c>
      <c r="C891" t="s">
        <v>155</v>
      </c>
      <c r="D891" t="s">
        <v>833</v>
      </c>
      <c r="E891" t="s">
        <v>13789</v>
      </c>
      <c r="F891" t="s">
        <v>13354</v>
      </c>
      <c r="N891" t="s">
        <v>15556</v>
      </c>
      <c r="O891" t="s">
        <v>15742</v>
      </c>
      <c r="P891" t="s">
        <v>13474</v>
      </c>
      <c r="Q891" t="s">
        <v>13496</v>
      </c>
      <c r="R891" t="s">
        <v>16444</v>
      </c>
      <c r="S891" t="s">
        <v>13377</v>
      </c>
      <c r="T891" t="s">
        <v>14940</v>
      </c>
      <c r="U891" t="s">
        <v>14318</v>
      </c>
    </row>
    <row r="892" spans="2:21" x14ac:dyDescent="0.25">
      <c r="B892" t="s">
        <v>12967</v>
      </c>
      <c r="C892" t="s">
        <v>155</v>
      </c>
      <c r="D892" t="s">
        <v>833</v>
      </c>
      <c r="E892" t="s">
        <v>13789</v>
      </c>
      <c r="F892" t="s">
        <v>13363</v>
      </c>
      <c r="N892" t="s">
        <v>16461</v>
      </c>
      <c r="O892" t="s">
        <v>14785</v>
      </c>
      <c r="P892" t="s">
        <v>15401</v>
      </c>
      <c r="Q892" t="s">
        <v>13627</v>
      </c>
      <c r="R892" t="s">
        <v>13462</v>
      </c>
      <c r="S892" t="s">
        <v>16462</v>
      </c>
      <c r="T892" t="s">
        <v>13516</v>
      </c>
      <c r="U892" t="s">
        <v>16330</v>
      </c>
    </row>
    <row r="893" spans="2:21" x14ac:dyDescent="0.25">
      <c r="B893" t="s">
        <v>12967</v>
      </c>
      <c r="C893" t="s">
        <v>155</v>
      </c>
      <c r="D893" t="s">
        <v>833</v>
      </c>
      <c r="E893" t="s">
        <v>13789</v>
      </c>
      <c r="F893" t="s">
        <v>13371</v>
      </c>
      <c r="N893" t="s">
        <v>16463</v>
      </c>
      <c r="O893" t="s">
        <v>15765</v>
      </c>
      <c r="P893" t="s">
        <v>15510</v>
      </c>
      <c r="Q893" t="s">
        <v>15274</v>
      </c>
      <c r="R893" t="s">
        <v>13831</v>
      </c>
      <c r="S893" t="s">
        <v>13678</v>
      </c>
      <c r="T893" t="s">
        <v>13248</v>
      </c>
      <c r="U893" t="s">
        <v>14173</v>
      </c>
    </row>
    <row r="894" spans="2:21" x14ac:dyDescent="0.25">
      <c r="B894" t="s">
        <v>12967</v>
      </c>
      <c r="C894" t="s">
        <v>155</v>
      </c>
      <c r="D894" t="s">
        <v>833</v>
      </c>
      <c r="E894" t="s">
        <v>13789</v>
      </c>
      <c r="F894" t="s">
        <v>13083</v>
      </c>
      <c r="N894" t="s">
        <v>16464</v>
      </c>
      <c r="O894" t="s">
        <v>15704</v>
      </c>
      <c r="P894" t="s">
        <v>13811</v>
      </c>
      <c r="Q894" t="s">
        <v>15371</v>
      </c>
      <c r="R894" t="s">
        <v>14126</v>
      </c>
      <c r="S894" t="s">
        <v>13867</v>
      </c>
      <c r="T894" t="s">
        <v>13349</v>
      </c>
      <c r="U894" t="s">
        <v>13274</v>
      </c>
    </row>
    <row r="895" spans="2:21" x14ac:dyDescent="0.25">
      <c r="B895" t="s">
        <v>12967</v>
      </c>
      <c r="C895" t="s">
        <v>155</v>
      </c>
      <c r="D895" t="s">
        <v>833</v>
      </c>
      <c r="E895" t="s">
        <v>13789</v>
      </c>
      <c r="F895" t="s">
        <v>12969</v>
      </c>
      <c r="N895" t="s">
        <v>16465</v>
      </c>
      <c r="O895" t="s">
        <v>16466</v>
      </c>
      <c r="P895" t="s">
        <v>16467</v>
      </c>
      <c r="Q895" t="s">
        <v>16468</v>
      </c>
      <c r="R895" t="s">
        <v>16469</v>
      </c>
      <c r="S895" t="s">
        <v>13396</v>
      </c>
      <c r="T895" t="s">
        <v>16129</v>
      </c>
      <c r="U895" t="s">
        <v>15392</v>
      </c>
    </row>
    <row r="896" spans="2:21" x14ac:dyDescent="0.25">
      <c r="B896" t="s">
        <v>12967</v>
      </c>
      <c r="C896" t="s">
        <v>155</v>
      </c>
      <c r="D896" t="s">
        <v>833</v>
      </c>
      <c r="E896" t="s">
        <v>13789</v>
      </c>
      <c r="F896" t="s">
        <v>13297</v>
      </c>
      <c r="N896" t="s">
        <v>13323</v>
      </c>
      <c r="O896" t="s">
        <v>13844</v>
      </c>
      <c r="P896" t="s">
        <v>15534</v>
      </c>
      <c r="Q896" t="s">
        <v>14145</v>
      </c>
      <c r="R896" t="s">
        <v>13777</v>
      </c>
      <c r="S896" t="s">
        <v>13826</v>
      </c>
      <c r="T896" t="s">
        <v>13498</v>
      </c>
      <c r="U896" t="s">
        <v>15328</v>
      </c>
    </row>
    <row r="897" spans="2:33" x14ac:dyDescent="0.25">
      <c r="B897" t="s">
        <v>12967</v>
      </c>
      <c r="C897" t="s">
        <v>155</v>
      </c>
      <c r="D897" t="s">
        <v>833</v>
      </c>
      <c r="E897" t="s">
        <v>13789</v>
      </c>
      <c r="F897" t="s">
        <v>13098</v>
      </c>
      <c r="N897" t="s">
        <v>14135</v>
      </c>
      <c r="O897" t="s">
        <v>16470</v>
      </c>
      <c r="P897" t="s">
        <v>15762</v>
      </c>
      <c r="Q897" t="s">
        <v>14195</v>
      </c>
      <c r="R897" t="s">
        <v>13648</v>
      </c>
      <c r="S897" t="s">
        <v>13777</v>
      </c>
      <c r="T897" t="s">
        <v>13429</v>
      </c>
      <c r="U897" t="s">
        <v>14225</v>
      </c>
    </row>
    <row r="898" spans="2:33" x14ac:dyDescent="0.25">
      <c r="B898" t="s">
        <v>12967</v>
      </c>
      <c r="C898" t="s">
        <v>155</v>
      </c>
      <c r="D898" t="s">
        <v>833</v>
      </c>
      <c r="E898" t="s">
        <v>13789</v>
      </c>
      <c r="F898" t="s">
        <v>13308</v>
      </c>
      <c r="N898" t="s">
        <v>16471</v>
      </c>
      <c r="O898" t="s">
        <v>16472</v>
      </c>
      <c r="P898" t="s">
        <v>16391</v>
      </c>
      <c r="Q898" t="s">
        <v>15540</v>
      </c>
      <c r="R898" t="s">
        <v>13302</v>
      </c>
      <c r="S898" t="s">
        <v>14154</v>
      </c>
      <c r="T898" t="s">
        <v>13375</v>
      </c>
      <c r="U898" t="s">
        <v>15715</v>
      </c>
    </row>
    <row r="899" spans="2:33" x14ac:dyDescent="0.25">
      <c r="B899" t="s">
        <v>12967</v>
      </c>
      <c r="C899" t="s">
        <v>155</v>
      </c>
      <c r="D899" t="s">
        <v>833</v>
      </c>
      <c r="E899" t="s">
        <v>13789</v>
      </c>
      <c r="F899" t="s">
        <v>12977</v>
      </c>
      <c r="N899" t="s">
        <v>14190</v>
      </c>
      <c r="O899" t="s">
        <v>15797</v>
      </c>
      <c r="P899" t="s">
        <v>13282</v>
      </c>
      <c r="Q899" t="s">
        <v>13246</v>
      </c>
      <c r="R899" t="s">
        <v>13634</v>
      </c>
      <c r="S899" t="s">
        <v>13535</v>
      </c>
      <c r="T899" t="s">
        <v>14229</v>
      </c>
      <c r="U899" t="s">
        <v>13724</v>
      </c>
    </row>
    <row r="900" spans="2:33" x14ac:dyDescent="0.25">
      <c r="B900" t="s">
        <v>12967</v>
      </c>
      <c r="C900" t="s">
        <v>155</v>
      </c>
      <c r="D900" t="s">
        <v>833</v>
      </c>
      <c r="E900" t="s">
        <v>13789</v>
      </c>
      <c r="F900" t="s">
        <v>13113</v>
      </c>
      <c r="N900" t="s">
        <v>13823</v>
      </c>
      <c r="O900" t="s">
        <v>16473</v>
      </c>
      <c r="P900" t="s">
        <v>13833</v>
      </c>
      <c r="Q900" t="s">
        <v>13870</v>
      </c>
      <c r="R900" t="s">
        <v>16474</v>
      </c>
      <c r="S900" t="s">
        <v>13777</v>
      </c>
      <c r="T900" t="s">
        <v>14173</v>
      </c>
      <c r="U900" t="s">
        <v>16475</v>
      </c>
    </row>
    <row r="901" spans="2:33" x14ac:dyDescent="0.25">
      <c r="B901" t="s">
        <v>12967</v>
      </c>
      <c r="C901" t="s">
        <v>155</v>
      </c>
      <c r="D901" t="s">
        <v>833</v>
      </c>
      <c r="E901" t="s">
        <v>13789</v>
      </c>
      <c r="F901" t="s">
        <v>13039</v>
      </c>
      <c r="N901" t="s">
        <v>16457</v>
      </c>
      <c r="O901" t="s">
        <v>14058</v>
      </c>
      <c r="P901" t="s">
        <v>13775</v>
      </c>
      <c r="Q901" t="s">
        <v>16476</v>
      </c>
      <c r="R901" t="s">
        <v>16477</v>
      </c>
      <c r="S901" t="s">
        <v>16478</v>
      </c>
      <c r="T901" t="s">
        <v>14139</v>
      </c>
      <c r="U901" t="s">
        <v>16479</v>
      </c>
    </row>
    <row r="902" spans="2:33" x14ac:dyDescent="0.25">
      <c r="B902" t="s">
        <v>12967</v>
      </c>
      <c r="C902" t="s">
        <v>155</v>
      </c>
      <c r="D902" t="s">
        <v>833</v>
      </c>
      <c r="E902" t="s">
        <v>13789</v>
      </c>
      <c r="F902" t="s">
        <v>13425</v>
      </c>
      <c r="N902" t="s">
        <v>16480</v>
      </c>
      <c r="O902" t="s">
        <v>16481</v>
      </c>
      <c r="P902" t="s">
        <v>16482</v>
      </c>
      <c r="Q902" t="s">
        <v>14109</v>
      </c>
      <c r="R902" t="s">
        <v>16483</v>
      </c>
      <c r="S902" t="s">
        <v>13785</v>
      </c>
      <c r="T902" t="s">
        <v>15315</v>
      </c>
      <c r="U902" t="s">
        <v>16457</v>
      </c>
    </row>
    <row r="903" spans="2:33" x14ac:dyDescent="0.25">
      <c r="B903" t="s">
        <v>12967</v>
      </c>
      <c r="C903" t="s">
        <v>155</v>
      </c>
      <c r="D903" t="s">
        <v>833</v>
      </c>
      <c r="E903" t="s">
        <v>13789</v>
      </c>
      <c r="F903" t="s">
        <v>13120</v>
      </c>
      <c r="N903" t="s">
        <v>15708</v>
      </c>
      <c r="O903" t="s">
        <v>14174</v>
      </c>
      <c r="P903" t="s">
        <v>13299</v>
      </c>
      <c r="Q903" t="s">
        <v>14694</v>
      </c>
      <c r="R903" t="s">
        <v>13793</v>
      </c>
      <c r="S903" t="s">
        <v>13779</v>
      </c>
      <c r="T903" t="s">
        <v>15540</v>
      </c>
      <c r="U903" t="s">
        <v>16484</v>
      </c>
    </row>
    <row r="904" spans="2:33" x14ac:dyDescent="0.25">
      <c r="B904" t="s">
        <v>12967</v>
      </c>
      <c r="C904" t="s">
        <v>155</v>
      </c>
      <c r="D904" t="s">
        <v>833</v>
      </c>
      <c r="E904" t="s">
        <v>13789</v>
      </c>
      <c r="F904" t="s">
        <v>12985</v>
      </c>
      <c r="N904" t="s">
        <v>14121</v>
      </c>
      <c r="O904" t="s">
        <v>14673</v>
      </c>
      <c r="P904" t="s">
        <v>15281</v>
      </c>
      <c r="Q904" t="s">
        <v>14096</v>
      </c>
      <c r="R904" t="s">
        <v>16449</v>
      </c>
      <c r="S904" t="s">
        <v>15277</v>
      </c>
      <c r="T904" t="s">
        <v>13765</v>
      </c>
      <c r="U904" t="s">
        <v>16485</v>
      </c>
    </row>
    <row r="905" spans="2:33" x14ac:dyDescent="0.25">
      <c r="B905" t="s">
        <v>12967</v>
      </c>
      <c r="C905" t="s">
        <v>155</v>
      </c>
      <c r="D905" t="s">
        <v>833</v>
      </c>
      <c r="E905" t="s">
        <v>13789</v>
      </c>
      <c r="F905" t="s">
        <v>13008</v>
      </c>
      <c r="N905" t="s">
        <v>15296</v>
      </c>
      <c r="O905" t="s">
        <v>13771</v>
      </c>
      <c r="P905" t="s">
        <v>15753</v>
      </c>
      <c r="Q905" t="s">
        <v>15278</v>
      </c>
      <c r="R905" t="s">
        <v>13309</v>
      </c>
      <c r="S905" t="s">
        <v>16408</v>
      </c>
      <c r="T905" t="s">
        <v>16486</v>
      </c>
      <c r="U905" t="s">
        <v>16374</v>
      </c>
    </row>
    <row r="906" spans="2:33" x14ac:dyDescent="0.25">
      <c r="B906" t="s">
        <v>12967</v>
      </c>
      <c r="C906" t="s">
        <v>155</v>
      </c>
      <c r="D906" t="s">
        <v>833</v>
      </c>
      <c r="E906" t="s">
        <v>13789</v>
      </c>
      <c r="F906" t="s">
        <v>13458</v>
      </c>
      <c r="N906" t="s">
        <v>16485</v>
      </c>
      <c r="O906" t="s">
        <v>16487</v>
      </c>
      <c r="P906" t="s">
        <v>14354</v>
      </c>
      <c r="Q906" t="s">
        <v>14132</v>
      </c>
      <c r="R906" t="s">
        <v>15543</v>
      </c>
      <c r="S906" t="s">
        <v>16488</v>
      </c>
      <c r="T906" t="s">
        <v>16489</v>
      </c>
      <c r="U906" t="s">
        <v>13856</v>
      </c>
    </row>
    <row r="907" spans="2:33" x14ac:dyDescent="0.25">
      <c r="B907" t="s">
        <v>12967</v>
      </c>
      <c r="C907" t="s">
        <v>155</v>
      </c>
      <c r="D907" t="s">
        <v>833</v>
      </c>
      <c r="E907" t="s">
        <v>13789</v>
      </c>
      <c r="F907" t="s">
        <v>13281</v>
      </c>
      <c r="N907" t="s">
        <v>15698</v>
      </c>
      <c r="O907" t="s">
        <v>14246</v>
      </c>
      <c r="P907" t="s">
        <v>13347</v>
      </c>
      <c r="Q907" t="s">
        <v>15693</v>
      </c>
      <c r="R907" t="s">
        <v>15500</v>
      </c>
      <c r="S907" t="s">
        <v>14166</v>
      </c>
      <c r="T907" t="s">
        <v>13700</v>
      </c>
      <c r="U907" t="s">
        <v>13527</v>
      </c>
    </row>
    <row r="908" spans="2:33" x14ac:dyDescent="0.25">
      <c r="B908" t="s">
        <v>12967</v>
      </c>
      <c r="C908" t="s">
        <v>155</v>
      </c>
      <c r="D908" t="s">
        <v>680</v>
      </c>
      <c r="E908" t="s">
        <v>13887</v>
      </c>
      <c r="F908" t="s">
        <v>13297</v>
      </c>
      <c r="AD908" t="s">
        <v>13982</v>
      </c>
      <c r="AE908" t="s">
        <v>15630</v>
      </c>
      <c r="AF908" t="s">
        <v>16490</v>
      </c>
      <c r="AG908" t="s">
        <v>13951</v>
      </c>
    </row>
    <row r="909" spans="2:33" x14ac:dyDescent="0.25">
      <c r="B909" t="s">
        <v>12967</v>
      </c>
      <c r="C909" t="s">
        <v>155</v>
      </c>
      <c r="D909" t="s">
        <v>680</v>
      </c>
      <c r="E909" t="s">
        <v>13887</v>
      </c>
      <c r="F909" t="s">
        <v>13098</v>
      </c>
      <c r="AD909" t="s">
        <v>15592</v>
      </c>
      <c r="AE909" t="s">
        <v>16491</v>
      </c>
      <c r="AF909" t="s">
        <v>13903</v>
      </c>
      <c r="AG909" t="s">
        <v>13956</v>
      </c>
    </row>
    <row r="910" spans="2:33" x14ac:dyDescent="0.25">
      <c r="B910" t="s">
        <v>12967</v>
      </c>
      <c r="C910" t="s">
        <v>155</v>
      </c>
      <c r="D910" t="s">
        <v>680</v>
      </c>
      <c r="E910" t="s">
        <v>13887</v>
      </c>
      <c r="F910" t="s">
        <v>13308</v>
      </c>
      <c r="AD910" t="s">
        <v>16492</v>
      </c>
      <c r="AE910" t="s">
        <v>16493</v>
      </c>
      <c r="AF910" t="s">
        <v>16494</v>
      </c>
      <c r="AG910" t="s">
        <v>13997</v>
      </c>
    </row>
    <row r="911" spans="2:33" x14ac:dyDescent="0.25">
      <c r="B911" t="s">
        <v>12967</v>
      </c>
      <c r="C911" t="s">
        <v>155</v>
      </c>
      <c r="D911" t="s">
        <v>680</v>
      </c>
      <c r="E911" t="s">
        <v>13887</v>
      </c>
      <c r="F911" t="s">
        <v>12977</v>
      </c>
      <c r="AD911" t="s">
        <v>16495</v>
      </c>
      <c r="AE911" t="s">
        <v>14036</v>
      </c>
      <c r="AF911" t="s">
        <v>13920</v>
      </c>
      <c r="AG911" t="s">
        <v>16496</v>
      </c>
    </row>
    <row r="912" spans="2:33" x14ac:dyDescent="0.25">
      <c r="B912" t="s">
        <v>12967</v>
      </c>
      <c r="C912" t="s">
        <v>155</v>
      </c>
      <c r="D912" t="s">
        <v>680</v>
      </c>
      <c r="E912" t="s">
        <v>13887</v>
      </c>
      <c r="F912" t="s">
        <v>13113</v>
      </c>
      <c r="AD912" t="s">
        <v>13980</v>
      </c>
      <c r="AE912" t="s">
        <v>16497</v>
      </c>
      <c r="AF912" t="s">
        <v>16498</v>
      </c>
      <c r="AG912" t="s">
        <v>14014</v>
      </c>
    </row>
    <row r="913" spans="2:37" x14ac:dyDescent="0.25">
      <c r="B913" t="s">
        <v>12967</v>
      </c>
      <c r="C913" t="s">
        <v>155</v>
      </c>
      <c r="D913" t="s">
        <v>680</v>
      </c>
      <c r="E913" t="s">
        <v>13887</v>
      </c>
      <c r="F913" t="s">
        <v>13039</v>
      </c>
      <c r="AD913" t="s">
        <v>16499</v>
      </c>
      <c r="AE913" t="s">
        <v>16461</v>
      </c>
      <c r="AF913" t="s">
        <v>16500</v>
      </c>
      <c r="AG913" t="s">
        <v>13977</v>
      </c>
    </row>
    <row r="914" spans="2:37" x14ac:dyDescent="0.25">
      <c r="B914" t="s">
        <v>12967</v>
      </c>
      <c r="C914" t="s">
        <v>155</v>
      </c>
      <c r="D914" t="s">
        <v>680</v>
      </c>
      <c r="E914" t="s">
        <v>13887</v>
      </c>
      <c r="F914" t="s">
        <v>13425</v>
      </c>
      <c r="AD914" t="s">
        <v>13941</v>
      </c>
      <c r="AE914" t="s">
        <v>15783</v>
      </c>
      <c r="AF914" t="s">
        <v>16501</v>
      </c>
      <c r="AG914" t="s">
        <v>16502</v>
      </c>
    </row>
    <row r="915" spans="2:37" x14ac:dyDescent="0.25">
      <c r="B915" t="s">
        <v>12967</v>
      </c>
      <c r="C915" t="s">
        <v>155</v>
      </c>
      <c r="D915" t="s">
        <v>680</v>
      </c>
      <c r="E915" t="s">
        <v>13887</v>
      </c>
      <c r="F915" t="s">
        <v>13120</v>
      </c>
      <c r="AD915" t="s">
        <v>15654</v>
      </c>
      <c r="AE915" t="s">
        <v>14004</v>
      </c>
      <c r="AF915" t="s">
        <v>16496</v>
      </c>
      <c r="AG915" t="s">
        <v>16503</v>
      </c>
    </row>
    <row r="916" spans="2:37" x14ac:dyDescent="0.25">
      <c r="B916" t="s">
        <v>12967</v>
      </c>
      <c r="C916" t="s">
        <v>155</v>
      </c>
      <c r="D916" t="s">
        <v>680</v>
      </c>
      <c r="E916" t="s">
        <v>13887</v>
      </c>
      <c r="F916" t="s">
        <v>12985</v>
      </c>
      <c r="AD916" t="s">
        <v>15638</v>
      </c>
      <c r="AE916" t="s">
        <v>15631</v>
      </c>
      <c r="AF916" t="s">
        <v>13903</v>
      </c>
      <c r="AG916" t="s">
        <v>13960</v>
      </c>
    </row>
    <row r="917" spans="2:37" x14ac:dyDescent="0.25">
      <c r="B917" t="s">
        <v>12967</v>
      </c>
      <c r="C917" t="s">
        <v>155</v>
      </c>
      <c r="D917" t="s">
        <v>680</v>
      </c>
      <c r="E917" t="s">
        <v>13887</v>
      </c>
      <c r="F917" t="s">
        <v>12993</v>
      </c>
      <c r="AD917" t="s">
        <v>16504</v>
      </c>
      <c r="AE917" t="s">
        <v>14615</v>
      </c>
      <c r="AF917" t="s">
        <v>13926</v>
      </c>
      <c r="AG917" t="s">
        <v>15642</v>
      </c>
    </row>
    <row r="918" spans="2:37" x14ac:dyDescent="0.25">
      <c r="B918" t="s">
        <v>12967</v>
      </c>
      <c r="C918" t="s">
        <v>155</v>
      </c>
      <c r="D918" t="s">
        <v>680</v>
      </c>
      <c r="E918" t="s">
        <v>13887</v>
      </c>
      <c r="F918" t="s">
        <v>13000</v>
      </c>
      <c r="AD918" t="s">
        <v>16505</v>
      </c>
      <c r="AE918" t="s">
        <v>16506</v>
      </c>
      <c r="AF918" t="s">
        <v>16507</v>
      </c>
      <c r="AG918" t="s">
        <v>15783</v>
      </c>
    </row>
    <row r="919" spans="2:37" x14ac:dyDescent="0.25">
      <c r="B919" t="s">
        <v>12967</v>
      </c>
      <c r="C919" t="s">
        <v>155</v>
      </c>
      <c r="D919" t="s">
        <v>680</v>
      </c>
      <c r="E919" t="s">
        <v>13887</v>
      </c>
      <c r="F919" t="s">
        <v>13008</v>
      </c>
      <c r="AD919" t="s">
        <v>15637</v>
      </c>
      <c r="AE919" t="s">
        <v>15581</v>
      </c>
      <c r="AF919" t="s">
        <v>13918</v>
      </c>
      <c r="AG919" t="s">
        <v>15640</v>
      </c>
    </row>
    <row r="920" spans="2:37" x14ac:dyDescent="0.25">
      <c r="B920" t="s">
        <v>12967</v>
      </c>
      <c r="C920" t="s">
        <v>155</v>
      </c>
      <c r="D920" t="s">
        <v>680</v>
      </c>
      <c r="E920" t="s">
        <v>13887</v>
      </c>
      <c r="F920" t="s">
        <v>13458</v>
      </c>
      <c r="AD920" t="s">
        <v>15618</v>
      </c>
      <c r="AE920" t="s">
        <v>16508</v>
      </c>
      <c r="AF920" t="s">
        <v>16509</v>
      </c>
      <c r="AG920" t="s">
        <v>13997</v>
      </c>
    </row>
    <row r="921" spans="2:37" x14ac:dyDescent="0.25">
      <c r="B921" t="s">
        <v>12967</v>
      </c>
      <c r="C921" t="s">
        <v>155</v>
      </c>
      <c r="D921" t="s">
        <v>680</v>
      </c>
      <c r="E921" t="s">
        <v>13887</v>
      </c>
      <c r="F921" t="s">
        <v>13281</v>
      </c>
      <c r="AD921" t="s">
        <v>13910</v>
      </c>
      <c r="AE921" t="s">
        <v>14622</v>
      </c>
      <c r="AF921" t="s">
        <v>16510</v>
      </c>
      <c r="AG921" t="s">
        <v>13944</v>
      </c>
    </row>
    <row r="922" spans="2:37" x14ac:dyDescent="0.25">
      <c r="B922" t="s">
        <v>12967</v>
      </c>
      <c r="C922" t="s">
        <v>155</v>
      </c>
      <c r="D922" t="s">
        <v>680</v>
      </c>
      <c r="E922" t="s">
        <v>13887</v>
      </c>
      <c r="F922" t="s">
        <v>13016</v>
      </c>
      <c r="AD922" t="s">
        <v>15621</v>
      </c>
      <c r="AE922" t="s">
        <v>16511</v>
      </c>
      <c r="AF922" t="s">
        <v>13915</v>
      </c>
      <c r="AG922" t="s">
        <v>13989</v>
      </c>
    </row>
    <row r="923" spans="2:37" x14ac:dyDescent="0.25">
      <c r="B923" t="s">
        <v>12967</v>
      </c>
      <c r="C923" t="s">
        <v>155</v>
      </c>
      <c r="D923" t="s">
        <v>680</v>
      </c>
      <c r="E923" t="s">
        <v>13946</v>
      </c>
      <c r="F923" t="s">
        <v>13947</v>
      </c>
      <c r="AD923" t="s">
        <v>568</v>
      </c>
      <c r="AE923" t="s">
        <v>568</v>
      </c>
      <c r="AF923" t="s">
        <v>568</v>
      </c>
      <c r="AG923" t="s">
        <v>568</v>
      </c>
      <c r="AH923" t="s">
        <v>568</v>
      </c>
      <c r="AI923" t="s">
        <v>568</v>
      </c>
      <c r="AJ923" t="s">
        <v>568</v>
      </c>
      <c r="AK923" t="s">
        <v>568</v>
      </c>
    </row>
    <row r="924" spans="2:37" x14ac:dyDescent="0.25">
      <c r="B924" t="s">
        <v>12967</v>
      </c>
      <c r="C924" t="s">
        <v>155</v>
      </c>
      <c r="D924" t="s">
        <v>680</v>
      </c>
      <c r="E924" t="s">
        <v>13946</v>
      </c>
      <c r="F924" t="s">
        <v>13297</v>
      </c>
      <c r="AD924" t="s">
        <v>13965</v>
      </c>
      <c r="AE924" t="s">
        <v>16512</v>
      </c>
      <c r="AF924" t="s">
        <v>15596</v>
      </c>
      <c r="AG924" t="s">
        <v>14842</v>
      </c>
      <c r="AH924" t="s">
        <v>14817</v>
      </c>
      <c r="AI924" t="s">
        <v>16513</v>
      </c>
      <c r="AJ924" t="s">
        <v>13895</v>
      </c>
      <c r="AK924" t="s">
        <v>14765</v>
      </c>
    </row>
    <row r="925" spans="2:37" x14ac:dyDescent="0.25">
      <c r="B925" t="s">
        <v>12967</v>
      </c>
      <c r="C925" t="s">
        <v>155</v>
      </c>
      <c r="D925" t="s">
        <v>680</v>
      </c>
      <c r="E925" t="s">
        <v>13946</v>
      </c>
      <c r="F925" t="s">
        <v>13098</v>
      </c>
      <c r="AD925" t="s">
        <v>16514</v>
      </c>
      <c r="AE925" t="s">
        <v>15734</v>
      </c>
      <c r="AF925" t="s">
        <v>13952</v>
      </c>
      <c r="AG925" t="s">
        <v>15608</v>
      </c>
      <c r="AH925" t="s">
        <v>13937</v>
      </c>
      <c r="AI925" t="s">
        <v>14761</v>
      </c>
      <c r="AJ925" t="s">
        <v>13969</v>
      </c>
      <c r="AK925" t="s">
        <v>15653</v>
      </c>
    </row>
    <row r="926" spans="2:37" x14ac:dyDescent="0.25">
      <c r="B926" t="s">
        <v>12967</v>
      </c>
      <c r="C926" t="s">
        <v>155</v>
      </c>
      <c r="D926" t="s">
        <v>680</v>
      </c>
      <c r="E926" t="s">
        <v>13946</v>
      </c>
      <c r="F926" t="s">
        <v>13308</v>
      </c>
      <c r="AD926" t="s">
        <v>14011</v>
      </c>
      <c r="AE926" t="s">
        <v>16515</v>
      </c>
      <c r="AF926" t="s">
        <v>15703</v>
      </c>
      <c r="AG926" t="s">
        <v>16516</v>
      </c>
      <c r="AH926" t="s">
        <v>16517</v>
      </c>
      <c r="AI926" t="s">
        <v>14042</v>
      </c>
      <c r="AJ926" t="s">
        <v>15621</v>
      </c>
      <c r="AK926" t="s">
        <v>14023</v>
      </c>
    </row>
    <row r="927" spans="2:37" x14ac:dyDescent="0.25">
      <c r="B927" t="s">
        <v>12967</v>
      </c>
      <c r="C927" t="s">
        <v>155</v>
      </c>
      <c r="D927" t="s">
        <v>680</v>
      </c>
      <c r="E927" t="s">
        <v>13946</v>
      </c>
      <c r="F927" t="s">
        <v>12977</v>
      </c>
      <c r="AD927" t="s">
        <v>16518</v>
      </c>
      <c r="AE927" t="s">
        <v>15608</v>
      </c>
      <c r="AF927" t="s">
        <v>15564</v>
      </c>
      <c r="AG927" t="s">
        <v>16519</v>
      </c>
      <c r="AH927" t="s">
        <v>16500</v>
      </c>
      <c r="AI927" t="s">
        <v>15633</v>
      </c>
      <c r="AJ927" t="s">
        <v>15594</v>
      </c>
      <c r="AK927" t="s">
        <v>16520</v>
      </c>
    </row>
    <row r="928" spans="2:37" x14ac:dyDescent="0.25">
      <c r="B928" t="s">
        <v>12967</v>
      </c>
      <c r="C928" t="s">
        <v>155</v>
      </c>
      <c r="D928" t="s">
        <v>680</v>
      </c>
      <c r="E928" t="s">
        <v>13946</v>
      </c>
      <c r="F928" t="s">
        <v>13113</v>
      </c>
      <c r="AD928" t="s">
        <v>14609</v>
      </c>
      <c r="AE928" t="s">
        <v>16521</v>
      </c>
      <c r="AF928" t="s">
        <v>13973</v>
      </c>
      <c r="AG928" t="s">
        <v>13950</v>
      </c>
      <c r="AH928" t="s">
        <v>16512</v>
      </c>
      <c r="AI928" t="s">
        <v>16522</v>
      </c>
      <c r="AJ928" t="s">
        <v>13958</v>
      </c>
      <c r="AK928" t="s">
        <v>16519</v>
      </c>
    </row>
    <row r="929" spans="2:37" x14ac:dyDescent="0.25">
      <c r="B929" t="s">
        <v>12967</v>
      </c>
      <c r="C929" t="s">
        <v>155</v>
      </c>
      <c r="D929" t="s">
        <v>680</v>
      </c>
      <c r="E929" t="s">
        <v>13946</v>
      </c>
      <c r="F929" t="s">
        <v>13039</v>
      </c>
      <c r="AD929" t="s">
        <v>15564</v>
      </c>
      <c r="AE929" t="s">
        <v>14158</v>
      </c>
      <c r="AF929" t="s">
        <v>16514</v>
      </c>
      <c r="AG929" t="s">
        <v>16523</v>
      </c>
      <c r="AH929" t="s">
        <v>13966</v>
      </c>
      <c r="AI929" t="s">
        <v>13988</v>
      </c>
      <c r="AJ929" t="s">
        <v>15616</v>
      </c>
      <c r="AK929" t="s">
        <v>16524</v>
      </c>
    </row>
    <row r="930" spans="2:37" x14ac:dyDescent="0.25">
      <c r="B930" t="s">
        <v>12967</v>
      </c>
      <c r="C930" t="s">
        <v>155</v>
      </c>
      <c r="D930" t="s">
        <v>680</v>
      </c>
      <c r="E930" t="s">
        <v>13946</v>
      </c>
      <c r="F930" t="s">
        <v>13425</v>
      </c>
      <c r="AD930" t="s">
        <v>15648</v>
      </c>
      <c r="AE930" t="s">
        <v>16525</v>
      </c>
      <c r="AF930" t="s">
        <v>16526</v>
      </c>
      <c r="AG930" t="s">
        <v>16527</v>
      </c>
      <c r="AH930" t="s">
        <v>15572</v>
      </c>
      <c r="AI930" t="s">
        <v>15747</v>
      </c>
      <c r="AJ930" t="s">
        <v>16528</v>
      </c>
      <c r="AK930" t="s">
        <v>16529</v>
      </c>
    </row>
    <row r="931" spans="2:37" x14ac:dyDescent="0.25">
      <c r="B931" t="s">
        <v>12967</v>
      </c>
      <c r="C931" t="s">
        <v>155</v>
      </c>
      <c r="D931" t="s">
        <v>680</v>
      </c>
      <c r="E931" t="s">
        <v>13946</v>
      </c>
      <c r="F931" t="s">
        <v>13120</v>
      </c>
      <c r="AD931" t="s">
        <v>13942</v>
      </c>
      <c r="AE931" t="s">
        <v>16530</v>
      </c>
      <c r="AF931" t="s">
        <v>14000</v>
      </c>
      <c r="AG931" t="s">
        <v>15777</v>
      </c>
      <c r="AH931" t="s">
        <v>13914</v>
      </c>
      <c r="AI931" t="s">
        <v>14123</v>
      </c>
      <c r="AJ931" t="s">
        <v>16531</v>
      </c>
      <c r="AK931" t="s">
        <v>14072</v>
      </c>
    </row>
    <row r="932" spans="2:37" x14ac:dyDescent="0.25">
      <c r="B932" t="s">
        <v>12967</v>
      </c>
      <c r="C932" t="s">
        <v>155</v>
      </c>
      <c r="D932" t="s">
        <v>680</v>
      </c>
      <c r="E932" t="s">
        <v>13946</v>
      </c>
      <c r="F932" t="s">
        <v>12985</v>
      </c>
      <c r="AD932" t="s">
        <v>16532</v>
      </c>
      <c r="AE932" t="s">
        <v>16533</v>
      </c>
      <c r="AF932" t="s">
        <v>13891</v>
      </c>
      <c r="AG932" t="s">
        <v>16534</v>
      </c>
      <c r="AH932" t="s">
        <v>16511</v>
      </c>
      <c r="AI932" t="s">
        <v>14756</v>
      </c>
      <c r="AJ932" t="s">
        <v>15685</v>
      </c>
      <c r="AK932" t="s">
        <v>15574</v>
      </c>
    </row>
    <row r="933" spans="2:37" x14ac:dyDescent="0.25">
      <c r="B933" t="s">
        <v>12967</v>
      </c>
      <c r="C933" t="s">
        <v>155</v>
      </c>
      <c r="D933" t="s">
        <v>680</v>
      </c>
      <c r="E933" t="s">
        <v>13946</v>
      </c>
      <c r="F933" t="s">
        <v>12993</v>
      </c>
      <c r="AD933" t="s">
        <v>16535</v>
      </c>
      <c r="AE933" t="s">
        <v>16504</v>
      </c>
      <c r="AF933" t="s">
        <v>15631</v>
      </c>
      <c r="AG933" t="s">
        <v>16536</v>
      </c>
      <c r="AH933" t="s">
        <v>16537</v>
      </c>
      <c r="AI933" t="s">
        <v>16533</v>
      </c>
      <c r="AJ933" t="s">
        <v>14204</v>
      </c>
      <c r="AK933" t="s">
        <v>16538</v>
      </c>
    </row>
    <row r="934" spans="2:37" x14ac:dyDescent="0.25">
      <c r="B934" t="s">
        <v>12967</v>
      </c>
      <c r="C934" t="s">
        <v>155</v>
      </c>
      <c r="D934" t="s">
        <v>680</v>
      </c>
      <c r="E934" t="s">
        <v>13946</v>
      </c>
      <c r="F934" t="s">
        <v>13000</v>
      </c>
      <c r="AD934" t="s">
        <v>15927</v>
      </c>
      <c r="AE934" t="s">
        <v>16539</v>
      </c>
      <c r="AF934" t="s">
        <v>16540</v>
      </c>
      <c r="AG934" t="s">
        <v>16541</v>
      </c>
      <c r="AH934" t="s">
        <v>16542</v>
      </c>
      <c r="AI934" t="s">
        <v>15577</v>
      </c>
      <c r="AJ934" t="s">
        <v>14326</v>
      </c>
      <c r="AK934" t="s">
        <v>14326</v>
      </c>
    </row>
    <row r="935" spans="2:37" x14ac:dyDescent="0.25">
      <c r="B935" t="s">
        <v>12967</v>
      </c>
      <c r="C935" t="s">
        <v>155</v>
      </c>
      <c r="D935" t="s">
        <v>680</v>
      </c>
      <c r="E935" t="s">
        <v>13946</v>
      </c>
      <c r="F935" t="s">
        <v>13008</v>
      </c>
      <c r="AD935" t="s">
        <v>15602</v>
      </c>
      <c r="AE935" t="s">
        <v>14020</v>
      </c>
      <c r="AF935" t="s">
        <v>15602</v>
      </c>
      <c r="AG935" t="s">
        <v>13940</v>
      </c>
      <c r="AH935" t="s">
        <v>14019</v>
      </c>
      <c r="AI935" t="s">
        <v>14014</v>
      </c>
      <c r="AJ935" t="s">
        <v>14022</v>
      </c>
      <c r="AK935" t="s">
        <v>14326</v>
      </c>
    </row>
    <row r="936" spans="2:37" x14ac:dyDescent="0.25">
      <c r="B936" t="s">
        <v>12967</v>
      </c>
      <c r="C936" t="s">
        <v>155</v>
      </c>
      <c r="D936" t="s">
        <v>680</v>
      </c>
      <c r="E936" t="s">
        <v>13946</v>
      </c>
      <c r="F936" t="s">
        <v>13458</v>
      </c>
      <c r="AD936" t="s">
        <v>15566</v>
      </c>
      <c r="AE936" t="s">
        <v>15356</v>
      </c>
      <c r="AF936" t="s">
        <v>14352</v>
      </c>
      <c r="AG936" t="s">
        <v>14273</v>
      </c>
      <c r="AH936" t="s">
        <v>15574</v>
      </c>
      <c r="AI936" t="s">
        <v>16543</v>
      </c>
      <c r="AJ936" t="s">
        <v>13989</v>
      </c>
      <c r="AK936" t="s">
        <v>14033</v>
      </c>
    </row>
    <row r="937" spans="2:37" x14ac:dyDescent="0.25">
      <c r="B937" t="s">
        <v>12967</v>
      </c>
      <c r="C937" t="s">
        <v>155</v>
      </c>
      <c r="D937" t="s">
        <v>680</v>
      </c>
      <c r="E937" t="s">
        <v>13946</v>
      </c>
      <c r="F937" t="s">
        <v>13281</v>
      </c>
      <c r="AD937" t="s">
        <v>15685</v>
      </c>
      <c r="AE937" t="s">
        <v>16544</v>
      </c>
      <c r="AF937" t="s">
        <v>14817</v>
      </c>
      <c r="AG937" t="s">
        <v>15588</v>
      </c>
      <c r="AH937" t="s">
        <v>15591</v>
      </c>
      <c r="AI937" t="s">
        <v>16545</v>
      </c>
      <c r="AJ937" t="s">
        <v>16546</v>
      </c>
      <c r="AK937" t="s">
        <v>16547</v>
      </c>
    </row>
    <row r="938" spans="2:37" x14ac:dyDescent="0.25">
      <c r="B938" t="s">
        <v>12967</v>
      </c>
      <c r="C938" t="s">
        <v>155</v>
      </c>
      <c r="D938" t="s">
        <v>680</v>
      </c>
      <c r="E938" t="s">
        <v>13946</v>
      </c>
      <c r="F938" t="s">
        <v>13016</v>
      </c>
      <c r="AD938" t="s">
        <v>16548</v>
      </c>
      <c r="AE938" t="s">
        <v>13980</v>
      </c>
      <c r="AF938" t="s">
        <v>13987</v>
      </c>
      <c r="AG938" t="s">
        <v>14273</v>
      </c>
      <c r="AH938" t="s">
        <v>13966</v>
      </c>
      <c r="AI938" t="s">
        <v>14131</v>
      </c>
      <c r="AJ938" t="s">
        <v>16549</v>
      </c>
      <c r="AK938" t="s">
        <v>14023</v>
      </c>
    </row>
    <row r="939" spans="2:37" x14ac:dyDescent="0.25">
      <c r="B939" t="s">
        <v>12967</v>
      </c>
      <c r="C939" t="s">
        <v>155</v>
      </c>
      <c r="D939" t="s">
        <v>735</v>
      </c>
      <c r="E939" t="s">
        <v>14043</v>
      </c>
      <c r="F939" t="s">
        <v>13297</v>
      </c>
      <c r="V939" t="s">
        <v>16550</v>
      </c>
      <c r="W939" t="s">
        <v>14281</v>
      </c>
      <c r="X939" t="s">
        <v>14063</v>
      </c>
      <c r="Y939" t="s">
        <v>16551</v>
      </c>
      <c r="Z939" t="s">
        <v>15690</v>
      </c>
      <c r="AA939" t="s">
        <v>16552</v>
      </c>
      <c r="AB939" t="s">
        <v>15663</v>
      </c>
    </row>
    <row r="940" spans="2:37" x14ac:dyDescent="0.25">
      <c r="B940" t="s">
        <v>12967</v>
      </c>
      <c r="C940" t="s">
        <v>155</v>
      </c>
      <c r="D940" t="s">
        <v>735</v>
      </c>
      <c r="E940" t="s">
        <v>14043</v>
      </c>
      <c r="F940" t="s">
        <v>13098</v>
      </c>
      <c r="V940" t="s">
        <v>16553</v>
      </c>
      <c r="W940" t="s">
        <v>16554</v>
      </c>
      <c r="X940" t="s">
        <v>14224</v>
      </c>
      <c r="Y940" t="s">
        <v>15663</v>
      </c>
      <c r="Z940" t="s">
        <v>16555</v>
      </c>
      <c r="AA940" t="s">
        <v>16556</v>
      </c>
      <c r="AB940" t="s">
        <v>15760</v>
      </c>
    </row>
    <row r="941" spans="2:37" x14ac:dyDescent="0.25">
      <c r="B941" t="s">
        <v>12967</v>
      </c>
      <c r="C941" t="s">
        <v>155</v>
      </c>
      <c r="D941" t="s">
        <v>735</v>
      </c>
      <c r="E941" t="s">
        <v>14043</v>
      </c>
      <c r="F941" t="s">
        <v>13308</v>
      </c>
      <c r="V941" t="s">
        <v>15645</v>
      </c>
      <c r="W941" t="s">
        <v>16557</v>
      </c>
      <c r="X941" t="s">
        <v>10428</v>
      </c>
      <c r="Y941" t="s">
        <v>14057</v>
      </c>
      <c r="Z941" t="s">
        <v>15691</v>
      </c>
    </row>
    <row r="942" spans="2:37" x14ac:dyDescent="0.25">
      <c r="B942" t="s">
        <v>12967</v>
      </c>
      <c r="C942" t="s">
        <v>155</v>
      </c>
      <c r="D942" t="s">
        <v>735</v>
      </c>
      <c r="E942" t="s">
        <v>14043</v>
      </c>
      <c r="F942" t="s">
        <v>12977</v>
      </c>
      <c r="V942" t="s">
        <v>14700</v>
      </c>
      <c r="W942" t="s">
        <v>14057</v>
      </c>
      <c r="X942" t="s">
        <v>14837</v>
      </c>
      <c r="Y942" t="s">
        <v>14837</v>
      </c>
      <c r="Z942" t="s">
        <v>15533</v>
      </c>
      <c r="AA942" t="s">
        <v>14058</v>
      </c>
    </row>
    <row r="943" spans="2:37" x14ac:dyDescent="0.25">
      <c r="B943" t="s">
        <v>12967</v>
      </c>
      <c r="C943" t="s">
        <v>155</v>
      </c>
      <c r="D943" t="s">
        <v>735</v>
      </c>
      <c r="E943" t="s">
        <v>14043</v>
      </c>
      <c r="F943" t="s">
        <v>13113</v>
      </c>
      <c r="V943" t="s">
        <v>14068</v>
      </c>
      <c r="W943" t="s">
        <v>16558</v>
      </c>
      <c r="X943" t="s">
        <v>14276</v>
      </c>
      <c r="Y943" t="s">
        <v>14766</v>
      </c>
      <c r="Z943" t="s">
        <v>16559</v>
      </c>
    </row>
    <row r="944" spans="2:37" x14ac:dyDescent="0.25">
      <c r="B944" t="s">
        <v>12967</v>
      </c>
      <c r="C944" t="s">
        <v>155</v>
      </c>
      <c r="D944" t="s">
        <v>735</v>
      </c>
      <c r="E944" t="s">
        <v>14043</v>
      </c>
      <c r="F944" t="s">
        <v>13039</v>
      </c>
      <c r="V944" t="s">
        <v>15663</v>
      </c>
      <c r="W944" t="s">
        <v>16560</v>
      </c>
      <c r="X944" t="s">
        <v>16554</v>
      </c>
      <c r="Y944" t="s">
        <v>13877</v>
      </c>
      <c r="Z944" t="s">
        <v>14265</v>
      </c>
      <c r="AA944" t="s">
        <v>16561</v>
      </c>
    </row>
    <row r="945" spans="2:29" x14ac:dyDescent="0.25">
      <c r="B945" t="s">
        <v>12967</v>
      </c>
      <c r="C945" t="s">
        <v>155</v>
      </c>
      <c r="D945" t="s">
        <v>735</v>
      </c>
      <c r="E945" t="s">
        <v>14043</v>
      </c>
      <c r="F945" t="s">
        <v>13425</v>
      </c>
      <c r="V945" t="s">
        <v>16562</v>
      </c>
      <c r="W945" t="s">
        <v>16563</v>
      </c>
      <c r="X945" t="s">
        <v>16564</v>
      </c>
      <c r="Y945" t="s">
        <v>14168</v>
      </c>
      <c r="Z945" t="s">
        <v>15661</v>
      </c>
    </row>
    <row r="946" spans="2:29" x14ac:dyDescent="0.25">
      <c r="B946" t="s">
        <v>12967</v>
      </c>
      <c r="C946" t="s">
        <v>155</v>
      </c>
      <c r="D946" t="s">
        <v>735</v>
      </c>
      <c r="E946" t="s">
        <v>14043</v>
      </c>
      <c r="F946" t="s">
        <v>13120</v>
      </c>
      <c r="V946" t="s">
        <v>14288</v>
      </c>
      <c r="W946" t="s">
        <v>14100</v>
      </c>
      <c r="X946" t="s">
        <v>16565</v>
      </c>
      <c r="Y946" t="s">
        <v>16566</v>
      </c>
      <c r="Z946" t="s">
        <v>14270</v>
      </c>
      <c r="AA946" t="s">
        <v>16553</v>
      </c>
    </row>
    <row r="947" spans="2:29" x14ac:dyDescent="0.25">
      <c r="B947" t="s">
        <v>12967</v>
      </c>
      <c r="C947" t="s">
        <v>155</v>
      </c>
      <c r="D947" t="s">
        <v>735</v>
      </c>
      <c r="E947" t="s">
        <v>14043</v>
      </c>
      <c r="F947" t="s">
        <v>12985</v>
      </c>
      <c r="V947" t="s">
        <v>15585</v>
      </c>
      <c r="W947" t="s">
        <v>13988</v>
      </c>
      <c r="X947" t="s">
        <v>16567</v>
      </c>
      <c r="Y947" t="s">
        <v>14846</v>
      </c>
      <c r="Z947" t="s">
        <v>14250</v>
      </c>
      <c r="AA947" t="s">
        <v>14269</v>
      </c>
    </row>
    <row r="948" spans="2:29" x14ac:dyDescent="0.25">
      <c r="B948" t="s">
        <v>12967</v>
      </c>
      <c r="C948" t="s">
        <v>155</v>
      </c>
      <c r="D948" t="s">
        <v>735</v>
      </c>
      <c r="E948" t="s">
        <v>14043</v>
      </c>
      <c r="F948" t="s">
        <v>13008</v>
      </c>
      <c r="V948" t="s">
        <v>16552</v>
      </c>
      <c r="W948" t="s">
        <v>16568</v>
      </c>
      <c r="X948" t="s">
        <v>16569</v>
      </c>
      <c r="Y948" t="s">
        <v>16570</v>
      </c>
      <c r="Z948" t="s">
        <v>16571</v>
      </c>
      <c r="AA948" t="s">
        <v>14077</v>
      </c>
    </row>
    <row r="949" spans="2:29" x14ac:dyDescent="0.25">
      <c r="B949" t="s">
        <v>12967</v>
      </c>
      <c r="C949" t="s">
        <v>155</v>
      </c>
      <c r="D949" t="s">
        <v>735</v>
      </c>
      <c r="E949" t="s">
        <v>14043</v>
      </c>
      <c r="F949" t="s">
        <v>13016</v>
      </c>
      <c r="V949" t="s">
        <v>16572</v>
      </c>
      <c r="W949" t="s">
        <v>16573</v>
      </c>
      <c r="X949" t="s">
        <v>16574</v>
      </c>
      <c r="Y949" t="s">
        <v>15697</v>
      </c>
      <c r="Z949" t="s">
        <v>14083</v>
      </c>
    </row>
    <row r="950" spans="2:29" x14ac:dyDescent="0.25">
      <c r="B950" t="s">
        <v>12967</v>
      </c>
      <c r="C950" t="s">
        <v>155</v>
      </c>
      <c r="D950" t="s">
        <v>735</v>
      </c>
      <c r="E950" t="s">
        <v>14093</v>
      </c>
      <c r="F950" t="s">
        <v>13308</v>
      </c>
      <c r="V950" t="s">
        <v>14054</v>
      </c>
      <c r="W950" t="s">
        <v>16562</v>
      </c>
      <c r="X950" t="s">
        <v>14209</v>
      </c>
      <c r="Y950" t="s">
        <v>15517</v>
      </c>
      <c r="Z950" t="s">
        <v>13556</v>
      </c>
      <c r="AA950" t="s">
        <v>13582</v>
      </c>
      <c r="AB950" t="s">
        <v>15268</v>
      </c>
      <c r="AC950" t="s">
        <v>14146</v>
      </c>
    </row>
    <row r="951" spans="2:29" x14ac:dyDescent="0.25">
      <c r="B951" t="s">
        <v>12967</v>
      </c>
      <c r="C951" t="s">
        <v>155</v>
      </c>
      <c r="D951" t="s">
        <v>735</v>
      </c>
      <c r="E951" t="s">
        <v>14093</v>
      </c>
      <c r="F951" t="s">
        <v>13113</v>
      </c>
      <c r="V951" t="s">
        <v>13331</v>
      </c>
      <c r="W951" t="s">
        <v>14344</v>
      </c>
      <c r="X951" t="s">
        <v>16575</v>
      </c>
      <c r="Y951" t="s">
        <v>15010</v>
      </c>
      <c r="Z951" t="s">
        <v>13239</v>
      </c>
      <c r="AA951" t="s">
        <v>13576</v>
      </c>
      <c r="AB951" t="s">
        <v>13290</v>
      </c>
      <c r="AC951" t="s">
        <v>15375</v>
      </c>
    </row>
    <row r="952" spans="2:29" x14ac:dyDescent="0.25">
      <c r="B952" t="s">
        <v>12967</v>
      </c>
      <c r="C952" t="s">
        <v>155</v>
      </c>
      <c r="D952" t="s">
        <v>735</v>
      </c>
      <c r="E952" t="s">
        <v>14093</v>
      </c>
      <c r="F952" t="s">
        <v>13039</v>
      </c>
      <c r="V952" t="s">
        <v>13870</v>
      </c>
      <c r="W952" t="s">
        <v>16524</v>
      </c>
      <c r="X952" t="s">
        <v>13605</v>
      </c>
      <c r="Y952" t="s">
        <v>13847</v>
      </c>
      <c r="Z952" t="s">
        <v>15704</v>
      </c>
      <c r="AA952" t="s">
        <v>14099</v>
      </c>
      <c r="AB952" t="s">
        <v>13627</v>
      </c>
      <c r="AC952" t="s">
        <v>14309</v>
      </c>
    </row>
    <row r="953" spans="2:29" x14ac:dyDescent="0.25">
      <c r="B953" t="s">
        <v>12967</v>
      </c>
      <c r="C953" t="s">
        <v>155</v>
      </c>
      <c r="D953" t="s">
        <v>735</v>
      </c>
      <c r="E953" t="s">
        <v>14093</v>
      </c>
      <c r="F953" t="s">
        <v>13425</v>
      </c>
      <c r="V953" t="s">
        <v>14201</v>
      </c>
      <c r="W953" t="s">
        <v>15692</v>
      </c>
      <c r="X953" t="s">
        <v>15243</v>
      </c>
      <c r="Y953" t="s">
        <v>15469</v>
      </c>
      <c r="Z953" t="s">
        <v>13548</v>
      </c>
      <c r="AA953" t="s">
        <v>13304</v>
      </c>
      <c r="AB953" t="s">
        <v>15419</v>
      </c>
      <c r="AC953" t="s">
        <v>13560</v>
      </c>
    </row>
    <row r="954" spans="2:29" x14ac:dyDescent="0.25">
      <c r="B954" t="s">
        <v>12967</v>
      </c>
      <c r="C954" t="s">
        <v>155</v>
      </c>
      <c r="D954" t="s">
        <v>735</v>
      </c>
      <c r="E954" t="s">
        <v>14093</v>
      </c>
      <c r="F954" t="s">
        <v>13120</v>
      </c>
      <c r="V954" t="s">
        <v>15718</v>
      </c>
      <c r="W954" t="s">
        <v>15702</v>
      </c>
      <c r="X954" t="s">
        <v>14175</v>
      </c>
      <c r="Y954" t="s">
        <v>15709</v>
      </c>
      <c r="Z954" t="s">
        <v>13798</v>
      </c>
      <c r="AA954" t="s">
        <v>15232</v>
      </c>
      <c r="AB954" t="s">
        <v>13552</v>
      </c>
      <c r="AC954" t="s">
        <v>13559</v>
      </c>
    </row>
    <row r="955" spans="2:29" x14ac:dyDescent="0.25">
      <c r="B955" t="s">
        <v>12967</v>
      </c>
      <c r="C955" t="s">
        <v>155</v>
      </c>
      <c r="D955" t="s">
        <v>735</v>
      </c>
      <c r="E955" t="s">
        <v>14093</v>
      </c>
      <c r="F955" t="s">
        <v>13458</v>
      </c>
      <c r="V955" t="s">
        <v>16457</v>
      </c>
      <c r="W955" t="s">
        <v>16502</v>
      </c>
      <c r="X955" t="s">
        <v>13591</v>
      </c>
      <c r="Y955" t="s">
        <v>13562</v>
      </c>
      <c r="Z955" t="s">
        <v>14296</v>
      </c>
      <c r="AA955" t="s">
        <v>13797</v>
      </c>
      <c r="AB955" t="s">
        <v>16468</v>
      </c>
      <c r="AC955" t="s">
        <v>14166</v>
      </c>
    </row>
    <row r="956" spans="2:29" x14ac:dyDescent="0.25">
      <c r="B956" t="s">
        <v>12967</v>
      </c>
      <c r="C956" t="s">
        <v>155</v>
      </c>
      <c r="D956" t="s">
        <v>735</v>
      </c>
      <c r="E956" t="s">
        <v>14093</v>
      </c>
      <c r="F956" t="s">
        <v>13281</v>
      </c>
      <c r="V956" t="s">
        <v>13606</v>
      </c>
      <c r="W956" t="s">
        <v>16576</v>
      </c>
      <c r="X956" t="s">
        <v>13555</v>
      </c>
      <c r="Y956" t="s">
        <v>13840</v>
      </c>
      <c r="Z956" t="s">
        <v>13553</v>
      </c>
      <c r="AA956" t="s">
        <v>14194</v>
      </c>
      <c r="AB956" t="s">
        <v>14122</v>
      </c>
      <c r="AC956" t="s">
        <v>13331</v>
      </c>
    </row>
    <row r="957" spans="2:29" x14ac:dyDescent="0.25">
      <c r="B957" t="s">
        <v>12967</v>
      </c>
      <c r="C957" t="s">
        <v>155</v>
      </c>
      <c r="D957" t="s">
        <v>735</v>
      </c>
      <c r="E957" t="s">
        <v>14093</v>
      </c>
      <c r="F957" t="s">
        <v>13016</v>
      </c>
      <c r="V957" t="s">
        <v>15496</v>
      </c>
      <c r="W957" t="s">
        <v>13392</v>
      </c>
      <c r="X957" t="s">
        <v>13346</v>
      </c>
      <c r="Y957" t="s">
        <v>13847</v>
      </c>
      <c r="Z957" t="s">
        <v>16577</v>
      </c>
      <c r="AA957" t="s">
        <v>13860</v>
      </c>
      <c r="AB957" t="s">
        <v>13861</v>
      </c>
      <c r="AC957" t="s">
        <v>16578</v>
      </c>
    </row>
    <row r="958" spans="2:29" x14ac:dyDescent="0.25">
      <c r="B958" t="s">
        <v>12967</v>
      </c>
      <c r="C958" t="s">
        <v>155</v>
      </c>
      <c r="D958" t="s">
        <v>735</v>
      </c>
      <c r="E958" t="s">
        <v>14130</v>
      </c>
      <c r="F958" t="s">
        <v>13297</v>
      </c>
      <c r="V958" t="s">
        <v>16427</v>
      </c>
      <c r="W958" t="s">
        <v>14336</v>
      </c>
      <c r="X958" t="s">
        <v>15743</v>
      </c>
      <c r="Y958" t="s">
        <v>14121</v>
      </c>
      <c r="Z958" t="s">
        <v>14113</v>
      </c>
      <c r="AA958" t="s">
        <v>13555</v>
      </c>
      <c r="AB958" t="s">
        <v>14101</v>
      </c>
      <c r="AC958" t="s">
        <v>16579</v>
      </c>
    </row>
    <row r="959" spans="2:29" x14ac:dyDescent="0.25">
      <c r="B959" t="s">
        <v>12967</v>
      </c>
      <c r="C959" t="s">
        <v>155</v>
      </c>
      <c r="D959" t="s">
        <v>735</v>
      </c>
      <c r="E959" t="s">
        <v>14130</v>
      </c>
      <c r="F959" t="s">
        <v>13098</v>
      </c>
      <c r="V959" t="s">
        <v>13736</v>
      </c>
      <c r="W959" t="s">
        <v>16580</v>
      </c>
      <c r="X959" t="s">
        <v>15698</v>
      </c>
      <c r="Y959" t="s">
        <v>13758</v>
      </c>
      <c r="Z959" t="s">
        <v>14829</v>
      </c>
      <c r="AA959" t="s">
        <v>13536</v>
      </c>
      <c r="AB959" t="s">
        <v>15386</v>
      </c>
      <c r="AC959" t="s">
        <v>15366</v>
      </c>
    </row>
    <row r="960" spans="2:29" x14ac:dyDescent="0.25">
      <c r="B960" t="s">
        <v>12967</v>
      </c>
      <c r="C960" t="s">
        <v>155</v>
      </c>
      <c r="D960" t="s">
        <v>735</v>
      </c>
      <c r="E960" t="s">
        <v>14130</v>
      </c>
      <c r="F960" t="s">
        <v>13308</v>
      </c>
      <c r="V960" t="s">
        <v>15612</v>
      </c>
      <c r="W960" t="s">
        <v>16581</v>
      </c>
      <c r="X960" t="s">
        <v>15399</v>
      </c>
      <c r="Y960" t="s">
        <v>15696</v>
      </c>
      <c r="Z960" t="s">
        <v>13466</v>
      </c>
      <c r="AA960" t="s">
        <v>14312</v>
      </c>
      <c r="AB960" t="s">
        <v>13582</v>
      </c>
      <c r="AC960" t="s">
        <v>14226</v>
      </c>
    </row>
    <row r="961" spans="2:29" x14ac:dyDescent="0.25">
      <c r="B961" t="s">
        <v>12967</v>
      </c>
      <c r="C961" t="s">
        <v>155</v>
      </c>
      <c r="D961" t="s">
        <v>735</v>
      </c>
      <c r="E961" t="s">
        <v>14130</v>
      </c>
      <c r="F961" t="s">
        <v>13113</v>
      </c>
      <c r="V961" t="s">
        <v>13812</v>
      </c>
      <c r="W961" t="s">
        <v>16582</v>
      </c>
      <c r="X961" t="s">
        <v>13679</v>
      </c>
      <c r="Y961" t="s">
        <v>13637</v>
      </c>
      <c r="Z961" t="s">
        <v>13599</v>
      </c>
      <c r="AA961" t="s">
        <v>16583</v>
      </c>
      <c r="AB961" t="s">
        <v>13260</v>
      </c>
      <c r="AC961" t="s">
        <v>15258</v>
      </c>
    </row>
    <row r="962" spans="2:29" x14ac:dyDescent="0.25">
      <c r="B962" t="s">
        <v>12967</v>
      </c>
      <c r="C962" t="s">
        <v>155</v>
      </c>
      <c r="D962" t="s">
        <v>735</v>
      </c>
      <c r="E962" t="s">
        <v>14130</v>
      </c>
      <c r="F962" t="s">
        <v>13039</v>
      </c>
      <c r="V962" t="s">
        <v>15403</v>
      </c>
      <c r="W962" t="s">
        <v>14349</v>
      </c>
      <c r="X962" t="s">
        <v>14316</v>
      </c>
      <c r="Y962" t="s">
        <v>13619</v>
      </c>
      <c r="Z962" t="s">
        <v>14227</v>
      </c>
      <c r="AA962" t="s">
        <v>16584</v>
      </c>
      <c r="AB962" t="s">
        <v>13326</v>
      </c>
      <c r="AC962" t="s">
        <v>15414</v>
      </c>
    </row>
    <row r="963" spans="2:29" x14ac:dyDescent="0.25">
      <c r="B963" t="s">
        <v>12967</v>
      </c>
      <c r="C963" t="s">
        <v>155</v>
      </c>
      <c r="D963" t="s">
        <v>735</v>
      </c>
      <c r="E963" t="s">
        <v>14130</v>
      </c>
      <c r="F963" t="s">
        <v>13425</v>
      </c>
      <c r="V963" t="s">
        <v>13784</v>
      </c>
      <c r="W963" t="s">
        <v>13729</v>
      </c>
      <c r="X963" t="s">
        <v>13298</v>
      </c>
      <c r="Y963" t="s">
        <v>16585</v>
      </c>
      <c r="Z963" t="s">
        <v>13267</v>
      </c>
      <c r="AA963" t="s">
        <v>13329</v>
      </c>
      <c r="AB963" t="s">
        <v>13638</v>
      </c>
      <c r="AC963" t="s">
        <v>13409</v>
      </c>
    </row>
    <row r="964" spans="2:29" x14ac:dyDescent="0.25">
      <c r="B964" t="s">
        <v>12967</v>
      </c>
      <c r="C964" t="s">
        <v>155</v>
      </c>
      <c r="D964" t="s">
        <v>735</v>
      </c>
      <c r="E964" t="s">
        <v>14130</v>
      </c>
      <c r="F964" t="s">
        <v>13120</v>
      </c>
      <c r="V964" t="s">
        <v>14808</v>
      </c>
      <c r="W964" t="s">
        <v>13768</v>
      </c>
      <c r="X964" t="s">
        <v>13868</v>
      </c>
      <c r="Y964" t="s">
        <v>13250</v>
      </c>
      <c r="Z964" t="s">
        <v>16347</v>
      </c>
      <c r="AA964" t="s">
        <v>13322</v>
      </c>
      <c r="AB964" t="s">
        <v>13333</v>
      </c>
      <c r="AC964" t="s">
        <v>16586</v>
      </c>
    </row>
    <row r="965" spans="2:29" x14ac:dyDescent="0.25">
      <c r="B965" t="s">
        <v>12967</v>
      </c>
      <c r="C965" t="s">
        <v>155</v>
      </c>
      <c r="D965" t="s">
        <v>735</v>
      </c>
      <c r="E965" t="s">
        <v>14130</v>
      </c>
      <c r="F965" t="s">
        <v>12985</v>
      </c>
      <c r="V965" t="s">
        <v>10099</v>
      </c>
      <c r="W965" t="s">
        <v>16587</v>
      </c>
      <c r="X965" t="s">
        <v>16551</v>
      </c>
      <c r="Y965" t="s">
        <v>15455</v>
      </c>
      <c r="Z965" t="s">
        <v>13798</v>
      </c>
      <c r="AA965" t="s">
        <v>15721</v>
      </c>
      <c r="AB965" t="s">
        <v>13847</v>
      </c>
      <c r="AC965" t="s">
        <v>15510</v>
      </c>
    </row>
    <row r="966" spans="2:29" x14ac:dyDescent="0.25">
      <c r="B966" t="s">
        <v>12967</v>
      </c>
      <c r="C966" t="s">
        <v>155</v>
      </c>
      <c r="D966" t="s">
        <v>735</v>
      </c>
      <c r="E966" t="s">
        <v>14130</v>
      </c>
      <c r="F966" t="s">
        <v>13008</v>
      </c>
      <c r="V966" t="s">
        <v>16588</v>
      </c>
      <c r="W966" t="s">
        <v>16589</v>
      </c>
      <c r="X966" t="s">
        <v>14681</v>
      </c>
      <c r="Y966" t="s">
        <v>14128</v>
      </c>
      <c r="Z966" t="s">
        <v>13675</v>
      </c>
      <c r="AA966" t="s">
        <v>15795</v>
      </c>
      <c r="AB966" t="s">
        <v>13803</v>
      </c>
      <c r="AC966" t="s">
        <v>13430</v>
      </c>
    </row>
    <row r="967" spans="2:29" x14ac:dyDescent="0.25">
      <c r="B967" t="s">
        <v>12967</v>
      </c>
      <c r="C967" t="s">
        <v>155</v>
      </c>
      <c r="D967" t="s">
        <v>735</v>
      </c>
      <c r="E967" t="s">
        <v>14130</v>
      </c>
      <c r="F967" t="s">
        <v>13458</v>
      </c>
      <c r="V967" t="s">
        <v>13495</v>
      </c>
      <c r="W967" t="s">
        <v>16424</v>
      </c>
      <c r="X967" t="s">
        <v>13612</v>
      </c>
      <c r="Y967" t="s">
        <v>13433</v>
      </c>
      <c r="Z967" t="s">
        <v>13279</v>
      </c>
      <c r="AA967" t="s">
        <v>13321</v>
      </c>
      <c r="AB967" t="s">
        <v>14226</v>
      </c>
      <c r="AC967" t="s">
        <v>14317</v>
      </c>
    </row>
    <row r="968" spans="2:29" x14ac:dyDescent="0.25">
      <c r="B968" t="s">
        <v>12967</v>
      </c>
      <c r="C968" t="s">
        <v>155</v>
      </c>
      <c r="D968" t="s">
        <v>735</v>
      </c>
      <c r="E968" t="s">
        <v>14130</v>
      </c>
      <c r="F968" t="s">
        <v>13281</v>
      </c>
      <c r="V968" t="s">
        <v>15793</v>
      </c>
      <c r="W968" t="s">
        <v>13414</v>
      </c>
      <c r="X968" t="s">
        <v>13576</v>
      </c>
      <c r="Y968" t="s">
        <v>14929</v>
      </c>
      <c r="Z968" t="s">
        <v>16428</v>
      </c>
      <c r="AA968" t="s">
        <v>13784</v>
      </c>
      <c r="AB968" t="s">
        <v>13415</v>
      </c>
      <c r="AC968" t="s">
        <v>14301</v>
      </c>
    </row>
    <row r="969" spans="2:29" x14ac:dyDescent="0.25">
      <c r="B969" t="s">
        <v>12967</v>
      </c>
      <c r="C969" t="s">
        <v>155</v>
      </c>
      <c r="D969" t="s">
        <v>735</v>
      </c>
      <c r="E969" t="s">
        <v>14130</v>
      </c>
      <c r="F969" t="s">
        <v>13016</v>
      </c>
      <c r="V969" t="s">
        <v>14295</v>
      </c>
      <c r="W969" t="s">
        <v>13674</v>
      </c>
      <c r="X969" t="s">
        <v>14229</v>
      </c>
      <c r="Y969" t="s">
        <v>13655</v>
      </c>
      <c r="Z969" t="s">
        <v>10207</v>
      </c>
      <c r="AA969" t="s">
        <v>14189</v>
      </c>
      <c r="AB969" t="s">
        <v>16590</v>
      </c>
      <c r="AC969" t="s">
        <v>14808</v>
      </c>
    </row>
    <row r="970" spans="2:29" x14ac:dyDescent="0.25">
      <c r="B970" t="s">
        <v>12967</v>
      </c>
      <c r="C970" t="s">
        <v>155</v>
      </c>
      <c r="D970" t="s">
        <v>735</v>
      </c>
      <c r="E970" t="s">
        <v>14191</v>
      </c>
      <c r="F970" t="s">
        <v>13297</v>
      </c>
      <c r="V970" t="s">
        <v>13813</v>
      </c>
      <c r="W970" t="s">
        <v>15751</v>
      </c>
      <c r="X970" t="s">
        <v>15487</v>
      </c>
      <c r="Y970" t="s">
        <v>13868</v>
      </c>
      <c r="Z970" t="s">
        <v>13718</v>
      </c>
      <c r="AA970" t="s">
        <v>14325</v>
      </c>
      <c r="AB970" t="s">
        <v>14106</v>
      </c>
      <c r="AC970" t="s">
        <v>14338</v>
      </c>
    </row>
    <row r="971" spans="2:29" x14ac:dyDescent="0.25">
      <c r="B971" t="s">
        <v>12967</v>
      </c>
      <c r="C971" t="s">
        <v>155</v>
      </c>
      <c r="D971" t="s">
        <v>735</v>
      </c>
      <c r="E971" t="s">
        <v>14191</v>
      </c>
      <c r="F971" t="s">
        <v>13098</v>
      </c>
      <c r="V971" t="s">
        <v>14341</v>
      </c>
      <c r="W971" t="s">
        <v>15418</v>
      </c>
      <c r="X971" t="s">
        <v>13845</v>
      </c>
      <c r="Y971" t="s">
        <v>15370</v>
      </c>
      <c r="Z971" t="s">
        <v>14797</v>
      </c>
      <c r="AA971" t="s">
        <v>14325</v>
      </c>
      <c r="AB971" t="s">
        <v>13770</v>
      </c>
      <c r="AC971" t="s">
        <v>15493</v>
      </c>
    </row>
    <row r="972" spans="2:29" x14ac:dyDescent="0.25">
      <c r="B972" t="s">
        <v>12967</v>
      </c>
      <c r="C972" t="s">
        <v>155</v>
      </c>
      <c r="D972" t="s">
        <v>735</v>
      </c>
      <c r="E972" t="s">
        <v>14191</v>
      </c>
      <c r="F972" t="s">
        <v>13308</v>
      </c>
      <c r="V972" t="s">
        <v>13974</v>
      </c>
      <c r="W972" t="s">
        <v>16534</v>
      </c>
      <c r="X972" t="s">
        <v>15502</v>
      </c>
      <c r="Y972" t="s">
        <v>15755</v>
      </c>
      <c r="Z972" t="s">
        <v>13356</v>
      </c>
      <c r="AA972" t="s">
        <v>16591</v>
      </c>
      <c r="AB972" t="s">
        <v>13634</v>
      </c>
      <c r="AC972" t="s">
        <v>14113</v>
      </c>
    </row>
    <row r="973" spans="2:29" x14ac:dyDescent="0.25">
      <c r="B973" t="s">
        <v>12967</v>
      </c>
      <c r="C973" t="s">
        <v>155</v>
      </c>
      <c r="D973" t="s">
        <v>735</v>
      </c>
      <c r="E973" t="s">
        <v>14191</v>
      </c>
      <c r="F973" t="s">
        <v>12977</v>
      </c>
      <c r="V973" t="s">
        <v>16592</v>
      </c>
      <c r="W973" t="s">
        <v>14796</v>
      </c>
      <c r="X973" t="s">
        <v>16593</v>
      </c>
      <c r="Y973" t="s">
        <v>15543</v>
      </c>
      <c r="Z973" t="s">
        <v>13753</v>
      </c>
      <c r="AA973" t="s">
        <v>14258</v>
      </c>
      <c r="AB973" t="s">
        <v>14289</v>
      </c>
      <c r="AC973" t="s">
        <v>13340</v>
      </c>
    </row>
    <row r="974" spans="2:29" x14ac:dyDescent="0.25">
      <c r="B974" t="s">
        <v>12967</v>
      </c>
      <c r="C974" t="s">
        <v>155</v>
      </c>
      <c r="D974" t="s">
        <v>735</v>
      </c>
      <c r="E974" t="s">
        <v>14191</v>
      </c>
      <c r="F974" t="s">
        <v>13039</v>
      </c>
      <c r="V974" t="s">
        <v>13426</v>
      </c>
      <c r="W974" t="s">
        <v>14027</v>
      </c>
      <c r="X974" t="s">
        <v>16478</v>
      </c>
      <c r="Y974" t="s">
        <v>13735</v>
      </c>
      <c r="Z974" t="s">
        <v>14342</v>
      </c>
      <c r="AA974" t="s">
        <v>13356</v>
      </c>
      <c r="AB974" t="s">
        <v>14170</v>
      </c>
      <c r="AC974" t="s">
        <v>13813</v>
      </c>
    </row>
    <row r="975" spans="2:29" x14ac:dyDescent="0.25">
      <c r="B975" t="s">
        <v>12967</v>
      </c>
      <c r="C975" t="s">
        <v>155</v>
      </c>
      <c r="D975" t="s">
        <v>735</v>
      </c>
      <c r="E975" t="s">
        <v>14191</v>
      </c>
      <c r="F975" t="s">
        <v>13120</v>
      </c>
      <c r="V975" t="s">
        <v>15708</v>
      </c>
      <c r="W975" t="s">
        <v>16594</v>
      </c>
      <c r="X975" t="s">
        <v>16595</v>
      </c>
      <c r="Y975" t="s">
        <v>15805</v>
      </c>
      <c r="Z975" t="s">
        <v>14171</v>
      </c>
      <c r="AA975" t="s">
        <v>13867</v>
      </c>
      <c r="AB975" t="s">
        <v>15254</v>
      </c>
      <c r="AC975" t="s">
        <v>13769</v>
      </c>
    </row>
    <row r="976" spans="2:29" x14ac:dyDescent="0.25">
      <c r="B976" t="s">
        <v>12967</v>
      </c>
      <c r="C976" t="s">
        <v>155</v>
      </c>
      <c r="D976" t="s">
        <v>735</v>
      </c>
      <c r="E976" t="s">
        <v>14191</v>
      </c>
      <c r="F976" t="s">
        <v>12985</v>
      </c>
      <c r="V976" t="s">
        <v>16596</v>
      </c>
      <c r="W976" t="s">
        <v>15781</v>
      </c>
      <c r="X976" t="s">
        <v>15772</v>
      </c>
      <c r="Y976" t="s">
        <v>13547</v>
      </c>
      <c r="Z976" t="s">
        <v>13264</v>
      </c>
      <c r="AA976" t="s">
        <v>13582</v>
      </c>
      <c r="AB976" t="s">
        <v>16484</v>
      </c>
      <c r="AC976" t="s">
        <v>13530</v>
      </c>
    </row>
    <row r="977" spans="2:29" x14ac:dyDescent="0.25">
      <c r="B977" t="s">
        <v>12967</v>
      </c>
      <c r="C977" t="s">
        <v>155</v>
      </c>
      <c r="D977" t="s">
        <v>735</v>
      </c>
      <c r="E977" t="s">
        <v>14191</v>
      </c>
      <c r="F977" t="s">
        <v>13008</v>
      </c>
      <c r="V977" t="s">
        <v>2152</v>
      </c>
      <c r="W977" t="s">
        <v>15396</v>
      </c>
      <c r="X977" t="s">
        <v>16597</v>
      </c>
      <c r="Y977" t="s">
        <v>13840</v>
      </c>
      <c r="Z977" t="s">
        <v>13731</v>
      </c>
      <c r="AA977" t="s">
        <v>14116</v>
      </c>
      <c r="AB977" t="s">
        <v>13785</v>
      </c>
      <c r="AC977" t="s">
        <v>14332</v>
      </c>
    </row>
    <row r="978" spans="2:29" x14ac:dyDescent="0.25">
      <c r="B978" t="s">
        <v>12967</v>
      </c>
      <c r="C978" t="s">
        <v>155</v>
      </c>
      <c r="D978" t="s">
        <v>735</v>
      </c>
      <c r="E978" t="s">
        <v>14191</v>
      </c>
      <c r="F978" t="s">
        <v>13016</v>
      </c>
      <c r="V978" t="s">
        <v>13835</v>
      </c>
      <c r="W978" t="s">
        <v>13747</v>
      </c>
      <c r="X978" t="s">
        <v>14189</v>
      </c>
      <c r="Y978" t="s">
        <v>16429</v>
      </c>
      <c r="Z978" t="s">
        <v>13746</v>
      </c>
      <c r="AA978" t="s">
        <v>15492</v>
      </c>
      <c r="AB978" t="s">
        <v>15513</v>
      </c>
      <c r="AC978" t="s">
        <v>13874</v>
      </c>
    </row>
    <row r="979" spans="2:29" x14ac:dyDescent="0.25">
      <c r="B979" t="s">
        <v>12967</v>
      </c>
      <c r="C979" t="s">
        <v>155</v>
      </c>
      <c r="D979" t="s">
        <v>735</v>
      </c>
      <c r="E979" t="s">
        <v>14240</v>
      </c>
      <c r="F979" t="s">
        <v>13297</v>
      </c>
      <c r="V979" t="s">
        <v>16598</v>
      </c>
      <c r="W979" t="s">
        <v>16555</v>
      </c>
      <c r="X979" t="s">
        <v>15976</v>
      </c>
      <c r="Y979" t="s">
        <v>13596</v>
      </c>
      <c r="Z979" t="s">
        <v>16599</v>
      </c>
      <c r="AA979" t="s">
        <v>10433</v>
      </c>
      <c r="AB979" t="s">
        <v>15513</v>
      </c>
      <c r="AC979" t="s">
        <v>13570</v>
      </c>
    </row>
    <row r="980" spans="2:29" x14ac:dyDescent="0.25">
      <c r="B980" t="s">
        <v>12967</v>
      </c>
      <c r="C980" t="s">
        <v>155</v>
      </c>
      <c r="D980" t="s">
        <v>735</v>
      </c>
      <c r="E980" t="s">
        <v>14240</v>
      </c>
      <c r="F980" t="s">
        <v>13098</v>
      </c>
      <c r="V980" t="s">
        <v>13742</v>
      </c>
      <c r="W980" t="s">
        <v>16600</v>
      </c>
      <c r="X980" t="s">
        <v>14781</v>
      </c>
      <c r="Y980" t="s">
        <v>14259</v>
      </c>
      <c r="Z980" t="s">
        <v>16471</v>
      </c>
      <c r="AA980" t="s">
        <v>16477</v>
      </c>
      <c r="AB980" t="s">
        <v>13745</v>
      </c>
      <c r="AC980" t="s">
        <v>13770</v>
      </c>
    </row>
    <row r="981" spans="2:29" x14ac:dyDescent="0.25">
      <c r="B981" t="s">
        <v>12967</v>
      </c>
      <c r="C981" t="s">
        <v>155</v>
      </c>
      <c r="D981" t="s">
        <v>735</v>
      </c>
      <c r="E981" t="s">
        <v>14240</v>
      </c>
      <c r="F981" t="s">
        <v>12977</v>
      </c>
      <c r="V981" t="s">
        <v>16601</v>
      </c>
      <c r="W981" t="s">
        <v>15774</v>
      </c>
      <c r="X981" t="s">
        <v>16602</v>
      </c>
      <c r="Y981" t="s">
        <v>16601</v>
      </c>
      <c r="Z981" t="s">
        <v>13318</v>
      </c>
      <c r="AA981" t="s">
        <v>15539</v>
      </c>
      <c r="AB981" t="s">
        <v>16603</v>
      </c>
      <c r="AC981" t="s">
        <v>13672</v>
      </c>
    </row>
    <row r="982" spans="2:29" x14ac:dyDescent="0.25">
      <c r="B982" t="s">
        <v>12967</v>
      </c>
      <c r="C982" t="s">
        <v>155</v>
      </c>
      <c r="D982" t="s">
        <v>735</v>
      </c>
      <c r="E982" t="s">
        <v>14240</v>
      </c>
      <c r="F982" t="s">
        <v>13120</v>
      </c>
      <c r="V982" t="s">
        <v>13486</v>
      </c>
      <c r="W982" t="s">
        <v>15591</v>
      </c>
      <c r="X982" t="s">
        <v>13748</v>
      </c>
      <c r="Y982" t="s">
        <v>13565</v>
      </c>
      <c r="Z982" t="s">
        <v>13879</v>
      </c>
      <c r="AA982" t="s">
        <v>15399</v>
      </c>
      <c r="AB982" t="s">
        <v>13714</v>
      </c>
      <c r="AC982" t="s">
        <v>13420</v>
      </c>
    </row>
    <row r="983" spans="2:29" x14ac:dyDescent="0.25">
      <c r="B983" t="s">
        <v>12967</v>
      </c>
      <c r="C983" t="s">
        <v>155</v>
      </c>
      <c r="D983" t="s">
        <v>735</v>
      </c>
      <c r="E983" t="s">
        <v>14240</v>
      </c>
      <c r="F983" t="s">
        <v>12985</v>
      </c>
      <c r="V983" t="s">
        <v>13960</v>
      </c>
      <c r="W983" t="s">
        <v>16510</v>
      </c>
      <c r="X983" t="s">
        <v>16604</v>
      </c>
      <c r="Y983" t="s">
        <v>15659</v>
      </c>
      <c r="Z983" t="s">
        <v>16605</v>
      </c>
      <c r="AA983" t="s">
        <v>15729</v>
      </c>
      <c r="AB983" t="s">
        <v>14269</v>
      </c>
      <c r="AC983" t="s">
        <v>16606</v>
      </c>
    </row>
    <row r="984" spans="2:29" x14ac:dyDescent="0.25">
      <c r="B984" t="s">
        <v>12967</v>
      </c>
      <c r="C984" t="s">
        <v>155</v>
      </c>
      <c r="D984" t="s">
        <v>735</v>
      </c>
      <c r="E984" t="s">
        <v>14240</v>
      </c>
      <c r="F984" t="s">
        <v>12993</v>
      </c>
      <c r="V984" t="s">
        <v>15620</v>
      </c>
      <c r="W984" t="s">
        <v>16607</v>
      </c>
      <c r="X984" t="s">
        <v>14076</v>
      </c>
      <c r="Y984" t="s">
        <v>13904</v>
      </c>
      <c r="Z984" t="s">
        <v>14090</v>
      </c>
      <c r="AA984" t="s">
        <v>15572</v>
      </c>
      <c r="AB984" t="s">
        <v>13914</v>
      </c>
      <c r="AC984" t="s">
        <v>14220</v>
      </c>
    </row>
    <row r="985" spans="2:29" x14ac:dyDescent="0.25">
      <c r="B985" t="s">
        <v>12967</v>
      </c>
      <c r="C985" t="s">
        <v>155</v>
      </c>
      <c r="D985" t="s">
        <v>735</v>
      </c>
      <c r="E985" t="s">
        <v>14240</v>
      </c>
      <c r="F985" t="s">
        <v>13000</v>
      </c>
      <c r="V985" t="s">
        <v>14050</v>
      </c>
      <c r="W985" t="s">
        <v>14314</v>
      </c>
      <c r="X985" t="s">
        <v>16608</v>
      </c>
      <c r="Y985" t="s">
        <v>14036</v>
      </c>
      <c r="Z985" t="s">
        <v>14065</v>
      </c>
      <c r="AA985" t="s">
        <v>15607</v>
      </c>
      <c r="AB985" t="s">
        <v>16609</v>
      </c>
      <c r="AC985" t="s">
        <v>13941</v>
      </c>
    </row>
    <row r="986" spans="2:29" x14ac:dyDescent="0.25">
      <c r="B986" t="s">
        <v>12967</v>
      </c>
      <c r="C986" t="s">
        <v>155</v>
      </c>
      <c r="D986" t="s">
        <v>735</v>
      </c>
      <c r="E986" t="s">
        <v>14240</v>
      </c>
      <c r="F986" t="s">
        <v>13008</v>
      </c>
      <c r="V986" t="s">
        <v>16610</v>
      </c>
      <c r="W986" t="s">
        <v>16611</v>
      </c>
      <c r="X986" t="s">
        <v>15777</v>
      </c>
      <c r="Y986" t="s">
        <v>13967</v>
      </c>
      <c r="Z986" t="s">
        <v>16612</v>
      </c>
      <c r="AA986" t="s">
        <v>16613</v>
      </c>
      <c r="AB986" t="s">
        <v>14048</v>
      </c>
      <c r="AC986" t="s">
        <v>15669</v>
      </c>
    </row>
    <row r="987" spans="2:29" x14ac:dyDescent="0.25">
      <c r="B987" t="s">
        <v>12967</v>
      </c>
      <c r="C987" t="s">
        <v>155</v>
      </c>
      <c r="D987" t="s">
        <v>735</v>
      </c>
      <c r="E987" t="s">
        <v>14240</v>
      </c>
      <c r="F987" t="s">
        <v>13016</v>
      </c>
      <c r="V987" t="s">
        <v>14061</v>
      </c>
      <c r="W987" t="s">
        <v>13849</v>
      </c>
      <c r="X987" t="s">
        <v>16614</v>
      </c>
      <c r="Y987" t="s">
        <v>16615</v>
      </c>
      <c r="Z987" t="s">
        <v>16616</v>
      </c>
      <c r="AA987" t="s">
        <v>13500</v>
      </c>
      <c r="AB987" t="s">
        <v>14353</v>
      </c>
      <c r="AC987" t="s">
        <v>14205</v>
      </c>
    </row>
    <row r="988" spans="2:29" x14ac:dyDescent="0.25">
      <c r="B988" t="s">
        <v>12967</v>
      </c>
      <c r="C988" t="s">
        <v>155</v>
      </c>
      <c r="D988" t="s">
        <v>735</v>
      </c>
      <c r="E988" t="s">
        <v>14290</v>
      </c>
      <c r="F988" t="s">
        <v>13354</v>
      </c>
      <c r="V988" t="s">
        <v>16493</v>
      </c>
      <c r="W988" t="s">
        <v>14061</v>
      </c>
      <c r="X988" t="s">
        <v>15754</v>
      </c>
      <c r="Y988" t="s">
        <v>13643</v>
      </c>
      <c r="Z988" t="s">
        <v>15450</v>
      </c>
      <c r="AA988" t="s">
        <v>13487</v>
      </c>
      <c r="AB988" t="s">
        <v>16329</v>
      </c>
      <c r="AC988" t="s">
        <v>16091</v>
      </c>
    </row>
    <row r="989" spans="2:29" x14ac:dyDescent="0.25">
      <c r="B989" t="s">
        <v>12967</v>
      </c>
      <c r="C989" t="s">
        <v>155</v>
      </c>
      <c r="D989" t="s">
        <v>735</v>
      </c>
      <c r="E989" t="s">
        <v>14290</v>
      </c>
      <c r="F989" t="s">
        <v>13363</v>
      </c>
      <c r="V989" t="s">
        <v>14008</v>
      </c>
      <c r="W989" t="s">
        <v>15551</v>
      </c>
      <c r="X989" t="s">
        <v>13398</v>
      </c>
      <c r="Y989" t="s">
        <v>13360</v>
      </c>
      <c r="Z989" t="s">
        <v>14843</v>
      </c>
      <c r="AA989" t="s">
        <v>13639</v>
      </c>
      <c r="AB989" t="s">
        <v>13583</v>
      </c>
      <c r="AC989" t="s">
        <v>15283</v>
      </c>
    </row>
    <row r="990" spans="2:29" x14ac:dyDescent="0.25">
      <c r="B990" t="s">
        <v>12967</v>
      </c>
      <c r="C990" t="s">
        <v>155</v>
      </c>
      <c r="D990" t="s">
        <v>735</v>
      </c>
      <c r="E990" t="s">
        <v>14290</v>
      </c>
      <c r="F990" t="s">
        <v>13371</v>
      </c>
      <c r="V990" t="s">
        <v>14018</v>
      </c>
      <c r="W990" t="s">
        <v>15707</v>
      </c>
      <c r="X990" t="s">
        <v>15275</v>
      </c>
      <c r="Y990" t="s">
        <v>16617</v>
      </c>
      <c r="Z990" t="s">
        <v>13622</v>
      </c>
      <c r="AA990" t="s">
        <v>16357</v>
      </c>
      <c r="AB990" t="s">
        <v>15390</v>
      </c>
      <c r="AC990" t="s">
        <v>14150</v>
      </c>
    </row>
    <row r="991" spans="2:29" x14ac:dyDescent="0.25">
      <c r="B991" t="s">
        <v>12967</v>
      </c>
      <c r="C991" t="s">
        <v>155</v>
      </c>
      <c r="D991" t="s">
        <v>735</v>
      </c>
      <c r="E991" t="s">
        <v>14290</v>
      </c>
      <c r="F991" t="s">
        <v>13083</v>
      </c>
      <c r="V991" t="s">
        <v>16618</v>
      </c>
      <c r="W991" t="s">
        <v>16619</v>
      </c>
      <c r="X991" t="s">
        <v>14694</v>
      </c>
      <c r="Y991" t="s">
        <v>13399</v>
      </c>
      <c r="Z991" t="s">
        <v>16620</v>
      </c>
      <c r="AA991" t="s">
        <v>13885</v>
      </c>
      <c r="AB991" t="s">
        <v>13633</v>
      </c>
      <c r="AC991" t="s">
        <v>14310</v>
      </c>
    </row>
    <row r="992" spans="2:29" x14ac:dyDescent="0.25">
      <c r="B992" t="s">
        <v>12967</v>
      </c>
      <c r="C992" t="s">
        <v>155</v>
      </c>
      <c r="D992" t="s">
        <v>735</v>
      </c>
      <c r="E992" t="s">
        <v>14290</v>
      </c>
      <c r="F992" t="s">
        <v>12969</v>
      </c>
      <c r="V992" t="s">
        <v>14326</v>
      </c>
      <c r="W992" t="s">
        <v>16621</v>
      </c>
      <c r="X992" t="s">
        <v>13811</v>
      </c>
      <c r="Y992" t="s">
        <v>13704</v>
      </c>
      <c r="Z992" t="s">
        <v>13465</v>
      </c>
      <c r="AA992" t="s">
        <v>13527</v>
      </c>
      <c r="AB992" t="s">
        <v>15251</v>
      </c>
      <c r="AC992" t="s">
        <v>15463</v>
      </c>
    </row>
    <row r="993" spans="2:42" x14ac:dyDescent="0.25">
      <c r="B993" t="s">
        <v>12967</v>
      </c>
      <c r="C993" t="s">
        <v>155</v>
      </c>
      <c r="D993" t="s">
        <v>735</v>
      </c>
      <c r="E993" t="s">
        <v>14321</v>
      </c>
      <c r="F993" t="s">
        <v>13354</v>
      </c>
      <c r="V993" t="s">
        <v>15579</v>
      </c>
      <c r="W993" t="s">
        <v>16581</v>
      </c>
      <c r="X993" t="s">
        <v>15448</v>
      </c>
      <c r="Y993" t="s">
        <v>16579</v>
      </c>
      <c r="Z993" t="s">
        <v>14808</v>
      </c>
      <c r="AA993" t="s">
        <v>13664</v>
      </c>
      <c r="AB993" t="s">
        <v>15534</v>
      </c>
      <c r="AC993" t="s">
        <v>13333</v>
      </c>
    </row>
    <row r="994" spans="2:42" x14ac:dyDescent="0.25">
      <c r="B994" t="s">
        <v>12967</v>
      </c>
      <c r="C994" t="s">
        <v>155</v>
      </c>
      <c r="D994" t="s">
        <v>735</v>
      </c>
      <c r="E994" t="s">
        <v>14321</v>
      </c>
      <c r="F994" t="s">
        <v>13363</v>
      </c>
      <c r="V994" t="s">
        <v>16515</v>
      </c>
      <c r="W994" t="s">
        <v>14041</v>
      </c>
      <c r="X994" t="s">
        <v>16450</v>
      </c>
      <c r="Y994" t="s">
        <v>14163</v>
      </c>
      <c r="Z994" t="s">
        <v>15395</v>
      </c>
      <c r="AA994" t="s">
        <v>13561</v>
      </c>
      <c r="AB994" t="s">
        <v>13325</v>
      </c>
      <c r="AC994" t="s">
        <v>13252</v>
      </c>
    </row>
    <row r="995" spans="2:42" x14ac:dyDescent="0.25">
      <c r="B995" t="s">
        <v>12967</v>
      </c>
      <c r="C995" t="s">
        <v>155</v>
      </c>
      <c r="D995" t="s">
        <v>735</v>
      </c>
      <c r="E995" t="s">
        <v>14321</v>
      </c>
      <c r="F995" t="s">
        <v>13371</v>
      </c>
      <c r="V995" t="s">
        <v>16622</v>
      </c>
      <c r="W995" t="s">
        <v>15657</v>
      </c>
      <c r="X995" t="s">
        <v>15445</v>
      </c>
      <c r="Y995" t="s">
        <v>13836</v>
      </c>
      <c r="Z995" t="s">
        <v>16468</v>
      </c>
      <c r="AA995" t="s">
        <v>13306</v>
      </c>
      <c r="AB995" t="s">
        <v>16623</v>
      </c>
      <c r="AC995" t="s">
        <v>13545</v>
      </c>
    </row>
    <row r="996" spans="2:42" x14ac:dyDescent="0.25">
      <c r="B996" t="s">
        <v>12967</v>
      </c>
      <c r="C996" t="s">
        <v>155</v>
      </c>
      <c r="D996" t="s">
        <v>735</v>
      </c>
      <c r="E996" t="s">
        <v>14321</v>
      </c>
      <c r="F996" t="s">
        <v>13083</v>
      </c>
      <c r="V996" t="s">
        <v>16624</v>
      </c>
      <c r="W996" t="s">
        <v>16625</v>
      </c>
      <c r="X996" t="s">
        <v>13767</v>
      </c>
      <c r="Y996" t="s">
        <v>15482</v>
      </c>
      <c r="Z996" t="s">
        <v>16474</v>
      </c>
      <c r="AA996" t="s">
        <v>13769</v>
      </c>
      <c r="AB996" t="s">
        <v>15232</v>
      </c>
      <c r="AC996" t="s">
        <v>13620</v>
      </c>
    </row>
    <row r="997" spans="2:42" x14ac:dyDescent="0.25">
      <c r="B997" t="s">
        <v>12967</v>
      </c>
      <c r="C997" t="s">
        <v>155</v>
      </c>
      <c r="D997" t="s">
        <v>735</v>
      </c>
      <c r="E997" t="s">
        <v>14321</v>
      </c>
      <c r="F997" t="s">
        <v>12969</v>
      </c>
      <c r="V997" t="s">
        <v>14022</v>
      </c>
      <c r="W997" t="s">
        <v>16626</v>
      </c>
      <c r="X997" t="s">
        <v>16627</v>
      </c>
      <c r="Y997" t="s">
        <v>14829</v>
      </c>
      <c r="Z997" t="s">
        <v>13412</v>
      </c>
      <c r="AA997" t="s">
        <v>13552</v>
      </c>
      <c r="AB997" t="s">
        <v>14109</v>
      </c>
      <c r="AC997" t="s">
        <v>15699</v>
      </c>
    </row>
    <row r="998" spans="2:42" x14ac:dyDescent="0.25">
      <c r="B998" t="s">
        <v>12967</v>
      </c>
      <c r="C998" t="s">
        <v>155</v>
      </c>
      <c r="D998" t="s">
        <v>735</v>
      </c>
      <c r="E998" t="s">
        <v>14339</v>
      </c>
      <c r="F998" t="s">
        <v>13354</v>
      </c>
      <c r="V998" t="s">
        <v>15578</v>
      </c>
      <c r="W998" t="s">
        <v>16628</v>
      </c>
      <c r="X998" t="s">
        <v>15804</v>
      </c>
      <c r="Y998" t="s">
        <v>13730</v>
      </c>
      <c r="Z998" t="s">
        <v>15478</v>
      </c>
      <c r="AA998" t="s">
        <v>15284</v>
      </c>
      <c r="AB998" t="s">
        <v>14107</v>
      </c>
      <c r="AC998" t="s">
        <v>13707</v>
      </c>
    </row>
    <row r="999" spans="2:42" x14ac:dyDescent="0.25">
      <c r="B999" t="s">
        <v>12967</v>
      </c>
      <c r="C999" t="s">
        <v>155</v>
      </c>
      <c r="D999" t="s">
        <v>735</v>
      </c>
      <c r="E999" t="s">
        <v>14339</v>
      </c>
      <c r="F999" t="s">
        <v>13363</v>
      </c>
      <c r="V999" t="s">
        <v>15642</v>
      </c>
      <c r="W999" t="s">
        <v>14275</v>
      </c>
      <c r="X999" t="s">
        <v>13711</v>
      </c>
      <c r="Y999" t="s">
        <v>13707</v>
      </c>
      <c r="Z999" t="s">
        <v>13787</v>
      </c>
      <c r="AA999" t="s">
        <v>14096</v>
      </c>
      <c r="AB999" t="s">
        <v>13847</v>
      </c>
      <c r="AC999" t="s">
        <v>14099</v>
      </c>
    </row>
    <row r="1000" spans="2:42" x14ac:dyDescent="0.25">
      <c r="B1000" t="s">
        <v>12967</v>
      </c>
      <c r="C1000" t="s">
        <v>155</v>
      </c>
      <c r="D1000" t="s">
        <v>735</v>
      </c>
      <c r="E1000" t="s">
        <v>14339</v>
      </c>
      <c r="F1000" t="s">
        <v>13371</v>
      </c>
      <c r="V1000" t="s">
        <v>14750</v>
      </c>
      <c r="W1000" t="s">
        <v>13899</v>
      </c>
      <c r="X1000" t="s">
        <v>15510</v>
      </c>
      <c r="Y1000" t="s">
        <v>13779</v>
      </c>
      <c r="Z1000" t="s">
        <v>13671</v>
      </c>
      <c r="AA1000" t="s">
        <v>13334</v>
      </c>
      <c r="AB1000" t="s">
        <v>13561</v>
      </c>
      <c r="AC1000" t="s">
        <v>14232</v>
      </c>
    </row>
    <row r="1001" spans="2:42" x14ac:dyDescent="0.25">
      <c r="B1001" t="s">
        <v>12967</v>
      </c>
      <c r="C1001" t="s">
        <v>155</v>
      </c>
      <c r="D1001" t="s">
        <v>735</v>
      </c>
      <c r="E1001" t="s">
        <v>14339</v>
      </c>
      <c r="F1001" t="s">
        <v>13083</v>
      </c>
      <c r="V1001" t="s">
        <v>16629</v>
      </c>
      <c r="W1001" t="s">
        <v>14072</v>
      </c>
      <c r="X1001" t="s">
        <v>16627</v>
      </c>
      <c r="Y1001" t="s">
        <v>14134</v>
      </c>
      <c r="Z1001" t="s">
        <v>13492</v>
      </c>
      <c r="AA1001" t="s">
        <v>16578</v>
      </c>
      <c r="AB1001" t="s">
        <v>13730</v>
      </c>
      <c r="AC1001" t="s">
        <v>15272</v>
      </c>
    </row>
    <row r="1002" spans="2:42" x14ac:dyDescent="0.25">
      <c r="B1002" t="s">
        <v>12967</v>
      </c>
      <c r="C1002" t="s">
        <v>155</v>
      </c>
      <c r="D1002" t="s">
        <v>735</v>
      </c>
      <c r="E1002" t="s">
        <v>14339</v>
      </c>
      <c r="F1002" t="s">
        <v>12969</v>
      </c>
      <c r="V1002" t="s">
        <v>16630</v>
      </c>
      <c r="W1002" t="s">
        <v>16631</v>
      </c>
      <c r="X1002" t="s">
        <v>15707</v>
      </c>
      <c r="Y1002" t="s">
        <v>14116</v>
      </c>
      <c r="Z1002" t="s">
        <v>13410</v>
      </c>
      <c r="AA1002" t="s">
        <v>16632</v>
      </c>
      <c r="AB1002" t="s">
        <v>14192</v>
      </c>
      <c r="AC1002" t="s">
        <v>13248</v>
      </c>
    </row>
    <row r="1003" spans="2:42" x14ac:dyDescent="0.25">
      <c r="B1003" t="s">
        <v>12967</v>
      </c>
      <c r="C1003" t="s">
        <v>155</v>
      </c>
      <c r="D1003" t="s">
        <v>9758</v>
      </c>
      <c r="E1003" t="s">
        <v>14359</v>
      </c>
      <c r="F1003" t="s">
        <v>13016</v>
      </c>
      <c r="AL1003" t="s">
        <v>16526</v>
      </c>
      <c r="AM1003" t="s">
        <v>14718</v>
      </c>
      <c r="AN1003" t="s">
        <v>14422</v>
      </c>
      <c r="AO1003" t="s">
        <v>14419</v>
      </c>
      <c r="AP1003" t="s">
        <v>15936</v>
      </c>
    </row>
    <row r="1004" spans="2:42" x14ac:dyDescent="0.25">
      <c r="B1004" t="s">
        <v>12967</v>
      </c>
      <c r="C1004" t="s">
        <v>155</v>
      </c>
      <c r="D1004" t="s">
        <v>9758</v>
      </c>
      <c r="E1004" t="s">
        <v>14364</v>
      </c>
      <c r="F1004" t="s">
        <v>13016</v>
      </c>
      <c r="AL1004" t="s">
        <v>16610</v>
      </c>
      <c r="AM1004" t="s">
        <v>14616</v>
      </c>
      <c r="AN1004" t="s">
        <v>15951</v>
      </c>
      <c r="AO1004" t="s">
        <v>15850</v>
      </c>
      <c r="AP1004" t="s">
        <v>16633</v>
      </c>
    </row>
    <row r="1005" spans="2:42" x14ac:dyDescent="0.25">
      <c r="B1005" t="s">
        <v>12967</v>
      </c>
      <c r="C1005" t="s">
        <v>155</v>
      </c>
      <c r="D1005" t="s">
        <v>9758</v>
      </c>
      <c r="E1005" t="s">
        <v>14370</v>
      </c>
      <c r="F1005" t="s">
        <v>13016</v>
      </c>
      <c r="AL1005" t="s">
        <v>14510</v>
      </c>
      <c r="AM1005" t="s">
        <v>16634</v>
      </c>
      <c r="AN1005" t="s">
        <v>14503</v>
      </c>
      <c r="AO1005" t="s">
        <v>14417</v>
      </c>
      <c r="AP1005" t="s">
        <v>14514</v>
      </c>
    </row>
    <row r="1006" spans="2:42" x14ac:dyDescent="0.25">
      <c r="B1006" t="s">
        <v>12967</v>
      </c>
      <c r="C1006" t="s">
        <v>155</v>
      </c>
      <c r="D1006" t="s">
        <v>9758</v>
      </c>
      <c r="E1006" t="s">
        <v>14374</v>
      </c>
      <c r="F1006" t="s">
        <v>13000</v>
      </c>
      <c r="AL1006" t="s">
        <v>16635</v>
      </c>
      <c r="AM1006" t="s">
        <v>14302</v>
      </c>
      <c r="AN1006" t="s">
        <v>14373</v>
      </c>
      <c r="AO1006" t="s">
        <v>16636</v>
      </c>
    </row>
    <row r="1007" spans="2:42" x14ac:dyDescent="0.25">
      <c r="B1007" t="s">
        <v>12967</v>
      </c>
      <c r="C1007" t="s">
        <v>155</v>
      </c>
      <c r="D1007" t="s">
        <v>9758</v>
      </c>
      <c r="E1007" t="s">
        <v>14379</v>
      </c>
      <c r="F1007" t="s">
        <v>13039</v>
      </c>
      <c r="AL1007" t="s">
        <v>14380</v>
      </c>
      <c r="AM1007" t="s">
        <v>14507</v>
      </c>
    </row>
    <row r="1008" spans="2:42" x14ac:dyDescent="0.25">
      <c r="B1008" t="s">
        <v>12967</v>
      </c>
      <c r="C1008" t="s">
        <v>155</v>
      </c>
      <c r="D1008" t="s">
        <v>9758</v>
      </c>
      <c r="E1008" t="s">
        <v>14382</v>
      </c>
      <c r="F1008" t="s">
        <v>12993</v>
      </c>
      <c r="AL1008" t="s">
        <v>14403</v>
      </c>
      <c r="AM1008" t="s">
        <v>14417</v>
      </c>
      <c r="AN1008" t="s">
        <v>14507</v>
      </c>
    </row>
    <row r="1009" spans="2:45" x14ac:dyDescent="0.25">
      <c r="B1009" t="s">
        <v>12967</v>
      </c>
      <c r="C1009" t="s">
        <v>155</v>
      </c>
      <c r="D1009" t="s">
        <v>9758</v>
      </c>
      <c r="E1009" t="s">
        <v>14386</v>
      </c>
      <c r="F1009" t="s">
        <v>13120</v>
      </c>
      <c r="AL1009" t="s">
        <v>568</v>
      </c>
      <c r="AM1009" t="s">
        <v>568</v>
      </c>
      <c r="AN1009" t="s">
        <v>14434</v>
      </c>
      <c r="AO1009" t="s">
        <v>15850</v>
      </c>
      <c r="AP1009" t="s">
        <v>14544</v>
      </c>
    </row>
    <row r="1010" spans="2:45" x14ac:dyDescent="0.25">
      <c r="B1010" t="s">
        <v>12967</v>
      </c>
      <c r="C1010" t="s">
        <v>155</v>
      </c>
      <c r="D1010" t="s">
        <v>9758</v>
      </c>
      <c r="E1010" t="s">
        <v>14389</v>
      </c>
      <c r="F1010" t="s">
        <v>13113</v>
      </c>
      <c r="AL1010" t="s">
        <v>14380</v>
      </c>
      <c r="AM1010" t="s">
        <v>14383</v>
      </c>
      <c r="AN1010" t="s">
        <v>14387</v>
      </c>
      <c r="AO1010" t="s">
        <v>14387</v>
      </c>
      <c r="AP1010" t="s">
        <v>14416</v>
      </c>
    </row>
    <row r="1011" spans="2:45" x14ac:dyDescent="0.25">
      <c r="B1011" t="s">
        <v>12967</v>
      </c>
      <c r="C1011" t="s">
        <v>155</v>
      </c>
      <c r="D1011" t="s">
        <v>9758</v>
      </c>
      <c r="E1011" t="s">
        <v>14392</v>
      </c>
      <c r="F1011" t="s">
        <v>13297</v>
      </c>
      <c r="AL1011" t="s">
        <v>14387</v>
      </c>
      <c r="AM1011" t="s">
        <v>14394</v>
      </c>
      <c r="AN1011" t="s">
        <v>14441</v>
      </c>
      <c r="AO1011" t="s">
        <v>14380</v>
      </c>
      <c r="AP1011" t="s">
        <v>14372</v>
      </c>
      <c r="AQ1011" t="s">
        <v>16637</v>
      </c>
      <c r="AR1011" t="s">
        <v>14402</v>
      </c>
      <c r="AS1011" t="s">
        <v>10444</v>
      </c>
    </row>
    <row r="1012" spans="2:45" x14ac:dyDescent="0.25">
      <c r="B1012" t="s">
        <v>12967</v>
      </c>
      <c r="C1012" t="s">
        <v>155</v>
      </c>
      <c r="D1012" t="s">
        <v>9758</v>
      </c>
      <c r="E1012" t="s">
        <v>14399</v>
      </c>
      <c r="F1012" t="s">
        <v>12985</v>
      </c>
      <c r="AL1012" t="s">
        <v>14437</v>
      </c>
    </row>
    <row r="1013" spans="2:45" x14ac:dyDescent="0.25">
      <c r="B1013" t="s">
        <v>12967</v>
      </c>
      <c r="C1013" t="s">
        <v>155</v>
      </c>
      <c r="D1013" t="s">
        <v>9758</v>
      </c>
      <c r="E1013" t="s">
        <v>14400</v>
      </c>
      <c r="F1013" t="s">
        <v>13354</v>
      </c>
      <c r="AL1013" t="s">
        <v>14472</v>
      </c>
      <c r="AM1013" t="s">
        <v>16638</v>
      </c>
      <c r="AN1013" t="s">
        <v>14438</v>
      </c>
      <c r="AO1013" t="s">
        <v>14438</v>
      </c>
      <c r="AP1013" t="s">
        <v>14507</v>
      </c>
      <c r="AQ1013" t="s">
        <v>14443</v>
      </c>
      <c r="AR1013" t="s">
        <v>14443</v>
      </c>
      <c r="AS1013" t="s">
        <v>14443</v>
      </c>
    </row>
    <row r="1014" spans="2:45" x14ac:dyDescent="0.25">
      <c r="B1014" t="s">
        <v>12967</v>
      </c>
      <c r="C1014" t="s">
        <v>155</v>
      </c>
      <c r="D1014" t="s">
        <v>9758</v>
      </c>
      <c r="E1014" t="s">
        <v>14400</v>
      </c>
      <c r="F1014" t="s">
        <v>13363</v>
      </c>
      <c r="AL1014" t="s">
        <v>14744</v>
      </c>
      <c r="AM1014" t="s">
        <v>14387</v>
      </c>
      <c r="AN1014" t="s">
        <v>568</v>
      </c>
      <c r="AO1014" t="s">
        <v>568</v>
      </c>
      <c r="AP1014" t="s">
        <v>568</v>
      </c>
      <c r="AQ1014" t="s">
        <v>568</v>
      </c>
      <c r="AR1014" t="s">
        <v>568</v>
      </c>
      <c r="AS1014" t="s">
        <v>568</v>
      </c>
    </row>
    <row r="1015" spans="2:45" x14ac:dyDescent="0.25">
      <c r="B1015" t="s">
        <v>12967</v>
      </c>
      <c r="C1015" t="s">
        <v>155</v>
      </c>
      <c r="D1015" t="s">
        <v>9758</v>
      </c>
      <c r="E1015" t="s">
        <v>14400</v>
      </c>
      <c r="F1015" t="s">
        <v>13371</v>
      </c>
      <c r="AL1015" t="s">
        <v>16639</v>
      </c>
      <c r="AM1015" t="s">
        <v>16640</v>
      </c>
      <c r="AN1015" t="s">
        <v>14443</v>
      </c>
      <c r="AO1015" t="s">
        <v>14387</v>
      </c>
      <c r="AP1015" t="s">
        <v>14491</v>
      </c>
      <c r="AQ1015" t="s">
        <v>14438</v>
      </c>
      <c r="AR1015" t="s">
        <v>14387</v>
      </c>
      <c r="AS1015" t="s">
        <v>14387</v>
      </c>
    </row>
    <row r="1016" spans="2:45" x14ac:dyDescent="0.25">
      <c r="B1016" t="s">
        <v>12967</v>
      </c>
      <c r="C1016" t="s">
        <v>155</v>
      </c>
      <c r="D1016" t="s">
        <v>9758</v>
      </c>
      <c r="E1016" t="s">
        <v>14400</v>
      </c>
      <c r="F1016" t="s">
        <v>13083</v>
      </c>
      <c r="AL1016" t="s">
        <v>14550</v>
      </c>
      <c r="AM1016" t="s">
        <v>16641</v>
      </c>
      <c r="AN1016" t="s">
        <v>14503</v>
      </c>
      <c r="AO1016" t="s">
        <v>14391</v>
      </c>
      <c r="AP1016" t="s">
        <v>14384</v>
      </c>
      <c r="AQ1016" t="s">
        <v>15850</v>
      </c>
      <c r="AR1016" t="s">
        <v>15850</v>
      </c>
      <c r="AS1016" t="s">
        <v>14372</v>
      </c>
    </row>
    <row r="1017" spans="2:45" x14ac:dyDescent="0.25">
      <c r="B1017" t="s">
        <v>12967</v>
      </c>
      <c r="C1017" t="s">
        <v>155</v>
      </c>
      <c r="D1017" t="s">
        <v>9758</v>
      </c>
      <c r="E1017" t="s">
        <v>14400</v>
      </c>
      <c r="F1017" t="s">
        <v>12969</v>
      </c>
      <c r="AL1017" t="s">
        <v>14597</v>
      </c>
      <c r="AM1017" t="s">
        <v>15587</v>
      </c>
      <c r="AN1017" t="s">
        <v>14507</v>
      </c>
      <c r="AO1017" t="s">
        <v>16642</v>
      </c>
      <c r="AP1017" t="s">
        <v>16643</v>
      </c>
      <c r="AQ1017" t="s">
        <v>14434</v>
      </c>
      <c r="AR1017" t="s">
        <v>14402</v>
      </c>
      <c r="AS1017" t="s">
        <v>14442</v>
      </c>
    </row>
    <row r="1018" spans="2:45" x14ac:dyDescent="0.25">
      <c r="B1018" t="s">
        <v>12967</v>
      </c>
      <c r="C1018" t="s">
        <v>155</v>
      </c>
      <c r="D1018" t="s">
        <v>9758</v>
      </c>
      <c r="E1018" t="s">
        <v>14400</v>
      </c>
      <c r="F1018" t="s">
        <v>13297</v>
      </c>
      <c r="AL1018" t="s">
        <v>16644</v>
      </c>
      <c r="AM1018" t="s">
        <v>14747</v>
      </c>
      <c r="AN1018" t="s">
        <v>568</v>
      </c>
      <c r="AO1018" t="s">
        <v>568</v>
      </c>
      <c r="AP1018" t="s">
        <v>568</v>
      </c>
      <c r="AQ1018" t="s">
        <v>568</v>
      </c>
      <c r="AR1018" t="s">
        <v>568</v>
      </c>
      <c r="AS1018" t="s">
        <v>568</v>
      </c>
    </row>
    <row r="1019" spans="2:45" x14ac:dyDescent="0.25">
      <c r="B1019" t="s">
        <v>12967</v>
      </c>
      <c r="C1019" t="s">
        <v>155</v>
      </c>
      <c r="D1019" t="s">
        <v>9758</v>
      </c>
      <c r="E1019" t="s">
        <v>14400</v>
      </c>
      <c r="F1019" t="s">
        <v>13098</v>
      </c>
      <c r="AL1019" t="s">
        <v>14387</v>
      </c>
      <c r="AM1019" t="s">
        <v>14380</v>
      </c>
      <c r="AN1019" t="s">
        <v>14501</v>
      </c>
      <c r="AO1019" t="s">
        <v>14491</v>
      </c>
      <c r="AP1019" t="s">
        <v>16019</v>
      </c>
      <c r="AQ1019" t="s">
        <v>16019</v>
      </c>
      <c r="AR1019" t="s">
        <v>14513</v>
      </c>
      <c r="AS1019" t="s">
        <v>14491</v>
      </c>
    </row>
    <row r="1020" spans="2:45" x14ac:dyDescent="0.25">
      <c r="B1020" t="s">
        <v>12967</v>
      </c>
      <c r="C1020" t="s">
        <v>155</v>
      </c>
      <c r="D1020" t="s">
        <v>9758</v>
      </c>
      <c r="E1020" t="s">
        <v>14400</v>
      </c>
      <c r="F1020" t="s">
        <v>13308</v>
      </c>
      <c r="AL1020" t="s">
        <v>14380</v>
      </c>
      <c r="AM1020" t="s">
        <v>14393</v>
      </c>
      <c r="AN1020" t="s">
        <v>14385</v>
      </c>
      <c r="AO1020" t="s">
        <v>14383</v>
      </c>
      <c r="AP1020" t="s">
        <v>16645</v>
      </c>
      <c r="AQ1020" t="s">
        <v>14440</v>
      </c>
      <c r="AR1020" t="s">
        <v>14523</v>
      </c>
      <c r="AS1020" t="s">
        <v>14384</v>
      </c>
    </row>
    <row r="1021" spans="2:45" x14ac:dyDescent="0.25">
      <c r="B1021" t="s">
        <v>12967</v>
      </c>
      <c r="C1021" t="s">
        <v>155</v>
      </c>
      <c r="D1021" t="s">
        <v>9758</v>
      </c>
      <c r="E1021" t="s">
        <v>14400</v>
      </c>
      <c r="F1021" t="s">
        <v>12977</v>
      </c>
      <c r="AL1021" t="s">
        <v>13790</v>
      </c>
      <c r="AM1021" t="s">
        <v>13364</v>
      </c>
      <c r="AN1021" t="s">
        <v>15845</v>
      </c>
      <c r="AO1021" t="s">
        <v>14507</v>
      </c>
      <c r="AP1021" t="s">
        <v>14574</v>
      </c>
      <c r="AQ1021" t="s">
        <v>14422</v>
      </c>
      <c r="AR1021" t="s">
        <v>14405</v>
      </c>
      <c r="AS1021" t="s">
        <v>14558</v>
      </c>
    </row>
    <row r="1022" spans="2:45" x14ac:dyDescent="0.25">
      <c r="B1022" t="s">
        <v>12967</v>
      </c>
      <c r="C1022" t="s">
        <v>155</v>
      </c>
      <c r="D1022" t="s">
        <v>9758</v>
      </c>
      <c r="E1022" t="s">
        <v>14400</v>
      </c>
      <c r="F1022" t="s">
        <v>13113</v>
      </c>
      <c r="AL1022" t="s">
        <v>14499</v>
      </c>
      <c r="AM1022" t="s">
        <v>14442</v>
      </c>
      <c r="AN1022" t="s">
        <v>14391</v>
      </c>
      <c r="AO1022" t="s">
        <v>14440</v>
      </c>
      <c r="AP1022" t="s">
        <v>16646</v>
      </c>
      <c r="AQ1022" t="s">
        <v>14502</v>
      </c>
      <c r="AR1022" t="s">
        <v>15821</v>
      </c>
      <c r="AS1022" t="s">
        <v>14544</v>
      </c>
    </row>
    <row r="1023" spans="2:45" x14ac:dyDescent="0.25">
      <c r="B1023" t="s">
        <v>12967</v>
      </c>
      <c r="C1023" t="s">
        <v>155</v>
      </c>
      <c r="D1023" t="s">
        <v>9758</v>
      </c>
      <c r="E1023" t="s">
        <v>14400</v>
      </c>
      <c r="F1023" t="s">
        <v>14446</v>
      </c>
      <c r="AL1023" t="s">
        <v>16647</v>
      </c>
      <c r="AM1023" t="s">
        <v>16648</v>
      </c>
      <c r="AN1023" t="s">
        <v>14732</v>
      </c>
      <c r="AO1023" t="s">
        <v>14747</v>
      </c>
      <c r="AP1023" t="s">
        <v>14735</v>
      </c>
      <c r="AQ1023" t="s">
        <v>14426</v>
      </c>
      <c r="AR1023" t="s">
        <v>15903</v>
      </c>
      <c r="AS1023" t="s">
        <v>14482</v>
      </c>
    </row>
    <row r="1024" spans="2:45" x14ac:dyDescent="0.25">
      <c r="B1024" t="s">
        <v>12967</v>
      </c>
      <c r="C1024" t="s">
        <v>155</v>
      </c>
      <c r="D1024" t="s">
        <v>9758</v>
      </c>
      <c r="E1024" t="s">
        <v>14400</v>
      </c>
      <c r="F1024" t="s">
        <v>14454</v>
      </c>
      <c r="AL1024" t="s">
        <v>16649</v>
      </c>
      <c r="AM1024" t="s">
        <v>13898</v>
      </c>
      <c r="AN1024" t="s">
        <v>15933</v>
      </c>
      <c r="AO1024" t="s">
        <v>16650</v>
      </c>
      <c r="AP1024" t="s">
        <v>15953</v>
      </c>
      <c r="AQ1024" t="s">
        <v>16651</v>
      </c>
      <c r="AR1024" t="s">
        <v>16652</v>
      </c>
      <c r="AS1024" t="s">
        <v>16558</v>
      </c>
    </row>
    <row r="1025" spans="2:45" x14ac:dyDescent="0.25">
      <c r="B1025" t="s">
        <v>12967</v>
      </c>
      <c r="C1025" t="s">
        <v>155</v>
      </c>
      <c r="D1025" t="s">
        <v>9758</v>
      </c>
      <c r="E1025" t="s">
        <v>14400</v>
      </c>
      <c r="F1025" t="s">
        <v>14460</v>
      </c>
      <c r="AL1025" t="s">
        <v>14464</v>
      </c>
      <c r="AM1025" t="s">
        <v>14330</v>
      </c>
      <c r="AN1025" t="s">
        <v>16653</v>
      </c>
      <c r="AO1025" t="s">
        <v>16654</v>
      </c>
      <c r="AP1025" t="s">
        <v>15869</v>
      </c>
      <c r="AQ1025" t="s">
        <v>16655</v>
      </c>
      <c r="AR1025" t="s">
        <v>16656</v>
      </c>
      <c r="AS1025" t="s">
        <v>13613</v>
      </c>
    </row>
    <row r="1026" spans="2:45" x14ac:dyDescent="0.25">
      <c r="B1026" t="s">
        <v>12967</v>
      </c>
      <c r="C1026" t="s">
        <v>155</v>
      </c>
      <c r="D1026" t="s">
        <v>9758</v>
      </c>
      <c r="E1026" t="s">
        <v>14400</v>
      </c>
      <c r="F1026" t="s">
        <v>14468</v>
      </c>
      <c r="AL1026" t="s">
        <v>15884</v>
      </c>
      <c r="AM1026" t="s">
        <v>16657</v>
      </c>
      <c r="AN1026" t="s">
        <v>14556</v>
      </c>
      <c r="AO1026" t="s">
        <v>16658</v>
      </c>
      <c r="AP1026" t="s">
        <v>14744</v>
      </c>
      <c r="AQ1026" t="s">
        <v>16659</v>
      </c>
      <c r="AR1026" t="s">
        <v>15820</v>
      </c>
      <c r="AS1026" t="s">
        <v>16660</v>
      </c>
    </row>
    <row r="1027" spans="2:45" x14ac:dyDescent="0.25">
      <c r="B1027" t="s">
        <v>12967</v>
      </c>
      <c r="C1027" t="s">
        <v>155</v>
      </c>
      <c r="D1027" t="s">
        <v>9758</v>
      </c>
      <c r="E1027" t="s">
        <v>14400</v>
      </c>
      <c r="F1027" t="s">
        <v>14476</v>
      </c>
      <c r="AL1027" t="s">
        <v>16661</v>
      </c>
      <c r="AM1027" t="s">
        <v>16662</v>
      </c>
      <c r="AN1027" t="s">
        <v>16663</v>
      </c>
      <c r="AO1027" t="s">
        <v>13932</v>
      </c>
      <c r="AP1027" t="s">
        <v>16664</v>
      </c>
      <c r="AQ1027" t="s">
        <v>16665</v>
      </c>
      <c r="AR1027" t="s">
        <v>16643</v>
      </c>
      <c r="AS1027" t="s">
        <v>14410</v>
      </c>
    </row>
    <row r="1028" spans="2:45" x14ac:dyDescent="0.25">
      <c r="B1028" t="s">
        <v>12967</v>
      </c>
      <c r="C1028" t="s">
        <v>155</v>
      </c>
      <c r="D1028" t="s">
        <v>9758</v>
      </c>
      <c r="E1028" t="s">
        <v>14400</v>
      </c>
      <c r="F1028" t="s">
        <v>13039</v>
      </c>
      <c r="AL1028" t="s">
        <v>15965</v>
      </c>
      <c r="AM1028" t="s">
        <v>14732</v>
      </c>
      <c r="AN1028" t="s">
        <v>14439</v>
      </c>
      <c r="AO1028" t="s">
        <v>14380</v>
      </c>
      <c r="AP1028" t="s">
        <v>568</v>
      </c>
      <c r="AQ1028" t="s">
        <v>14434</v>
      </c>
      <c r="AR1028" t="s">
        <v>14422</v>
      </c>
      <c r="AS1028" t="s">
        <v>14517</v>
      </c>
    </row>
    <row r="1029" spans="2:45" x14ac:dyDescent="0.25">
      <c r="B1029" t="s">
        <v>12967</v>
      </c>
      <c r="C1029" t="s">
        <v>155</v>
      </c>
      <c r="D1029" t="s">
        <v>9758</v>
      </c>
      <c r="E1029" t="s">
        <v>14400</v>
      </c>
      <c r="F1029" t="s">
        <v>13425</v>
      </c>
      <c r="AL1029" t="s">
        <v>10427</v>
      </c>
      <c r="AM1029" t="s">
        <v>14443</v>
      </c>
      <c r="AN1029" t="s">
        <v>14417</v>
      </c>
      <c r="AO1029" t="s">
        <v>14417</v>
      </c>
      <c r="AP1029" t="s">
        <v>14507</v>
      </c>
      <c r="AQ1029" t="s">
        <v>14505</v>
      </c>
      <c r="AR1029" t="s">
        <v>14736</v>
      </c>
      <c r="AS1029" t="s">
        <v>14763</v>
      </c>
    </row>
    <row r="1030" spans="2:45" x14ac:dyDescent="0.25">
      <c r="B1030" t="s">
        <v>12967</v>
      </c>
      <c r="C1030" t="s">
        <v>155</v>
      </c>
      <c r="D1030" t="s">
        <v>9758</v>
      </c>
      <c r="E1030" t="s">
        <v>14400</v>
      </c>
      <c r="F1030" t="s">
        <v>13120</v>
      </c>
      <c r="AL1030" t="s">
        <v>15599</v>
      </c>
      <c r="AM1030" t="s">
        <v>16666</v>
      </c>
      <c r="AN1030" t="s">
        <v>14387</v>
      </c>
      <c r="AO1030" t="s">
        <v>568</v>
      </c>
      <c r="AP1030" t="s">
        <v>14437</v>
      </c>
      <c r="AQ1030" t="s">
        <v>14504</v>
      </c>
      <c r="AR1030" t="s">
        <v>14514</v>
      </c>
      <c r="AS1030" t="s">
        <v>15892</v>
      </c>
    </row>
    <row r="1031" spans="2:45" x14ac:dyDescent="0.25">
      <c r="B1031" t="s">
        <v>12967</v>
      </c>
      <c r="C1031" t="s">
        <v>155</v>
      </c>
      <c r="D1031" t="s">
        <v>9758</v>
      </c>
      <c r="E1031" t="s">
        <v>14400</v>
      </c>
      <c r="F1031" t="s">
        <v>12985</v>
      </c>
      <c r="AL1031" t="s">
        <v>16667</v>
      </c>
      <c r="AM1031" t="s">
        <v>15970</v>
      </c>
      <c r="AN1031" t="s">
        <v>14490</v>
      </c>
      <c r="AO1031" t="s">
        <v>14383</v>
      </c>
      <c r="AP1031" t="s">
        <v>14383</v>
      </c>
      <c r="AQ1031" t="s">
        <v>15845</v>
      </c>
      <c r="AR1031" t="s">
        <v>14388</v>
      </c>
      <c r="AS1031" t="s">
        <v>14417</v>
      </c>
    </row>
    <row r="1032" spans="2:45" x14ac:dyDescent="0.25">
      <c r="B1032" t="s">
        <v>12967</v>
      </c>
      <c r="C1032" t="s">
        <v>155</v>
      </c>
      <c r="D1032" t="s">
        <v>9758</v>
      </c>
      <c r="E1032" t="s">
        <v>14400</v>
      </c>
      <c r="F1032" t="s">
        <v>12993</v>
      </c>
      <c r="AL1032" t="s">
        <v>14416</v>
      </c>
      <c r="AM1032" t="s">
        <v>14391</v>
      </c>
      <c r="AN1032" t="s">
        <v>14387</v>
      </c>
      <c r="AO1032" t="s">
        <v>14501</v>
      </c>
      <c r="AP1032" t="s">
        <v>16019</v>
      </c>
      <c r="AQ1032" t="s">
        <v>14507</v>
      </c>
      <c r="AR1032" t="s">
        <v>14442</v>
      </c>
      <c r="AS1032" t="s">
        <v>14438</v>
      </c>
    </row>
    <row r="1033" spans="2:45" x14ac:dyDescent="0.25">
      <c r="B1033" t="s">
        <v>12967</v>
      </c>
      <c r="C1033" t="s">
        <v>155</v>
      </c>
      <c r="D1033" t="s">
        <v>9758</v>
      </c>
      <c r="E1033" t="s">
        <v>14400</v>
      </c>
      <c r="F1033" t="s">
        <v>13000</v>
      </c>
      <c r="AL1033" t="s">
        <v>14416</v>
      </c>
      <c r="AM1033" t="s">
        <v>14501</v>
      </c>
      <c r="AN1033" t="s">
        <v>15892</v>
      </c>
      <c r="AO1033" t="s">
        <v>14403</v>
      </c>
      <c r="AP1033" t="s">
        <v>16668</v>
      </c>
      <c r="AQ1033" t="s">
        <v>15974</v>
      </c>
      <c r="AR1033" t="s">
        <v>16669</v>
      </c>
      <c r="AS1033" t="s">
        <v>15878</v>
      </c>
    </row>
    <row r="1034" spans="2:45" x14ac:dyDescent="0.25">
      <c r="B1034" t="s">
        <v>12967</v>
      </c>
      <c r="C1034" t="s">
        <v>155</v>
      </c>
      <c r="D1034" t="s">
        <v>9758</v>
      </c>
      <c r="E1034" t="s">
        <v>14400</v>
      </c>
      <c r="F1034" t="s">
        <v>13008</v>
      </c>
      <c r="AL1034" t="s">
        <v>14416</v>
      </c>
      <c r="AM1034" t="s">
        <v>14437</v>
      </c>
      <c r="AN1034" t="s">
        <v>14387</v>
      </c>
      <c r="AO1034" t="s">
        <v>14381</v>
      </c>
      <c r="AP1034" t="s">
        <v>14391</v>
      </c>
      <c r="AQ1034" t="s">
        <v>14388</v>
      </c>
      <c r="AR1034" t="s">
        <v>16670</v>
      </c>
      <c r="AS1034" t="s">
        <v>14502</v>
      </c>
    </row>
    <row r="1035" spans="2:45" x14ac:dyDescent="0.25">
      <c r="B1035" t="s">
        <v>12967</v>
      </c>
      <c r="C1035" t="s">
        <v>155</v>
      </c>
      <c r="D1035" t="s">
        <v>9758</v>
      </c>
      <c r="E1035" t="s">
        <v>14400</v>
      </c>
      <c r="F1035" t="s">
        <v>13458</v>
      </c>
      <c r="AL1035" t="s">
        <v>14440</v>
      </c>
      <c r="AM1035" t="s">
        <v>14402</v>
      </c>
      <c r="AN1035" t="s">
        <v>14422</v>
      </c>
      <c r="AO1035" t="s">
        <v>14445</v>
      </c>
      <c r="AP1035" t="s">
        <v>14443</v>
      </c>
      <c r="AQ1035" t="s">
        <v>14388</v>
      </c>
      <c r="AR1035" t="s">
        <v>14443</v>
      </c>
      <c r="AS1035" t="s">
        <v>14385</v>
      </c>
    </row>
    <row r="1036" spans="2:45" x14ac:dyDescent="0.25">
      <c r="B1036" t="s">
        <v>12967</v>
      </c>
      <c r="C1036" t="s">
        <v>155</v>
      </c>
      <c r="D1036" t="s">
        <v>9758</v>
      </c>
      <c r="E1036" t="s">
        <v>14400</v>
      </c>
      <c r="F1036" t="s">
        <v>13281</v>
      </c>
      <c r="AL1036" t="s">
        <v>14410</v>
      </c>
      <c r="AM1036" t="s">
        <v>14442</v>
      </c>
      <c r="AN1036" t="s">
        <v>15850</v>
      </c>
      <c r="AO1036" t="s">
        <v>14419</v>
      </c>
      <c r="AP1036" t="s">
        <v>14442</v>
      </c>
      <c r="AQ1036" t="s">
        <v>14362</v>
      </c>
      <c r="AR1036" t="s">
        <v>14385</v>
      </c>
      <c r="AS1036" t="s">
        <v>14438</v>
      </c>
    </row>
    <row r="1037" spans="2:45" x14ac:dyDescent="0.25">
      <c r="B1037" t="s">
        <v>12967</v>
      </c>
      <c r="C1037" t="s">
        <v>155</v>
      </c>
      <c r="D1037" t="s">
        <v>9758</v>
      </c>
      <c r="E1037" t="s">
        <v>14400</v>
      </c>
      <c r="F1037" t="s">
        <v>13016</v>
      </c>
      <c r="AL1037" t="s">
        <v>14387</v>
      </c>
      <c r="AM1037" t="s">
        <v>14387</v>
      </c>
      <c r="AN1037" t="s">
        <v>568</v>
      </c>
      <c r="AO1037" t="s">
        <v>568</v>
      </c>
      <c r="AP1037" t="s">
        <v>568</v>
      </c>
      <c r="AQ1037" t="s">
        <v>14394</v>
      </c>
      <c r="AR1037" t="s">
        <v>14385</v>
      </c>
      <c r="AS1037" t="s">
        <v>10444</v>
      </c>
    </row>
    <row r="1038" spans="2:45" x14ac:dyDescent="0.25">
      <c r="B1038" t="s">
        <v>12967</v>
      </c>
      <c r="C1038" t="s">
        <v>155</v>
      </c>
      <c r="D1038" t="s">
        <v>9758</v>
      </c>
      <c r="E1038" t="s">
        <v>14515</v>
      </c>
      <c r="F1038" t="s">
        <v>12985</v>
      </c>
      <c r="AL1038" t="s">
        <v>568</v>
      </c>
      <c r="AM1038" t="s">
        <v>14437</v>
      </c>
    </row>
    <row r="1039" spans="2:45" x14ac:dyDescent="0.25">
      <c r="B1039" t="s">
        <v>12967</v>
      </c>
      <c r="C1039" t="s">
        <v>155</v>
      </c>
      <c r="D1039" t="s">
        <v>9758</v>
      </c>
      <c r="E1039" t="s">
        <v>14516</v>
      </c>
      <c r="F1039" t="s">
        <v>13113</v>
      </c>
      <c r="AL1039" t="s">
        <v>14501</v>
      </c>
      <c r="AM1039" t="s">
        <v>14507</v>
      </c>
      <c r="AN1039" t="s">
        <v>14437</v>
      </c>
      <c r="AO1039" t="s">
        <v>14439</v>
      </c>
      <c r="AP1039" t="s">
        <v>10444</v>
      </c>
    </row>
    <row r="1040" spans="2:45" x14ac:dyDescent="0.25">
      <c r="B1040" t="s">
        <v>12967</v>
      </c>
      <c r="C1040" t="s">
        <v>155</v>
      </c>
      <c r="D1040" t="s">
        <v>9758</v>
      </c>
      <c r="E1040" t="s">
        <v>14518</v>
      </c>
      <c r="F1040" t="s">
        <v>13008</v>
      </c>
      <c r="AL1040" t="s">
        <v>568</v>
      </c>
      <c r="AM1040" t="s">
        <v>568</v>
      </c>
      <c r="AN1040" t="s">
        <v>568</v>
      </c>
    </row>
    <row r="1041" spans="2:45" x14ac:dyDescent="0.25">
      <c r="B1041" t="s">
        <v>12967</v>
      </c>
      <c r="C1041" t="s">
        <v>155</v>
      </c>
      <c r="D1041" t="s">
        <v>9758</v>
      </c>
      <c r="E1041" t="s">
        <v>14519</v>
      </c>
      <c r="F1041" t="s">
        <v>13113</v>
      </c>
      <c r="AL1041" t="s">
        <v>14383</v>
      </c>
      <c r="AM1041" t="s">
        <v>14417</v>
      </c>
      <c r="AN1041" t="s">
        <v>14381</v>
      </c>
      <c r="AO1041" t="s">
        <v>14491</v>
      </c>
      <c r="AP1041" t="s">
        <v>10444</v>
      </c>
    </row>
    <row r="1042" spans="2:45" x14ac:dyDescent="0.25">
      <c r="B1042" t="s">
        <v>12967</v>
      </c>
      <c r="C1042" t="s">
        <v>155</v>
      </c>
      <c r="D1042" t="s">
        <v>9758</v>
      </c>
      <c r="E1042" t="s">
        <v>14520</v>
      </c>
      <c r="F1042" t="s">
        <v>13016</v>
      </c>
      <c r="AL1042" t="s">
        <v>15994</v>
      </c>
      <c r="AM1042" t="s">
        <v>14405</v>
      </c>
      <c r="AN1042" t="s">
        <v>14503</v>
      </c>
      <c r="AO1042" t="s">
        <v>14417</v>
      </c>
      <c r="AP1042" t="s">
        <v>14503</v>
      </c>
    </row>
    <row r="1043" spans="2:45" x14ac:dyDescent="0.25">
      <c r="B1043" t="s">
        <v>12967</v>
      </c>
      <c r="C1043" t="s">
        <v>155</v>
      </c>
      <c r="D1043" t="s">
        <v>9758</v>
      </c>
      <c r="E1043" t="s">
        <v>14524</v>
      </c>
      <c r="F1043" t="s">
        <v>13297</v>
      </c>
      <c r="AL1043" t="s">
        <v>16671</v>
      </c>
      <c r="AM1043" t="s">
        <v>15896</v>
      </c>
      <c r="AN1043" t="s">
        <v>16645</v>
      </c>
      <c r="AO1043" t="s">
        <v>14368</v>
      </c>
      <c r="AP1043" t="s">
        <v>14531</v>
      </c>
      <c r="AQ1043" t="s">
        <v>14398</v>
      </c>
      <c r="AR1043" t="s">
        <v>15936</v>
      </c>
      <c r="AS1043" t="s">
        <v>16672</v>
      </c>
    </row>
    <row r="1044" spans="2:45" x14ac:dyDescent="0.25">
      <c r="B1044" t="s">
        <v>12967</v>
      </c>
      <c r="C1044" t="s">
        <v>155</v>
      </c>
      <c r="D1044" t="s">
        <v>9758</v>
      </c>
      <c r="E1044" t="s">
        <v>14532</v>
      </c>
      <c r="F1044" t="s">
        <v>13016</v>
      </c>
      <c r="AL1044" t="s">
        <v>14380</v>
      </c>
      <c r="AM1044" t="s">
        <v>14387</v>
      </c>
      <c r="AN1044" t="s">
        <v>568</v>
      </c>
      <c r="AO1044" t="s">
        <v>568</v>
      </c>
      <c r="AP1044" t="s">
        <v>14491</v>
      </c>
    </row>
    <row r="1045" spans="2:45" x14ac:dyDescent="0.25">
      <c r="B1045" t="s">
        <v>12967</v>
      </c>
      <c r="C1045" t="s">
        <v>155</v>
      </c>
      <c r="D1045" t="s">
        <v>9758</v>
      </c>
      <c r="E1045" t="s">
        <v>14533</v>
      </c>
      <c r="F1045" t="s">
        <v>12985</v>
      </c>
      <c r="AL1045" t="s">
        <v>15984</v>
      </c>
      <c r="AM1045" t="s">
        <v>15988</v>
      </c>
    </row>
    <row r="1046" spans="2:45" x14ac:dyDescent="0.25">
      <c r="B1046" t="s">
        <v>12967</v>
      </c>
      <c r="C1046" t="s">
        <v>155</v>
      </c>
      <c r="D1046" t="s">
        <v>9758</v>
      </c>
      <c r="E1046" t="s">
        <v>14535</v>
      </c>
      <c r="F1046" t="s">
        <v>13008</v>
      </c>
      <c r="AL1046" t="s">
        <v>14385</v>
      </c>
      <c r="AM1046" t="s">
        <v>14372</v>
      </c>
      <c r="AN1046" t="s">
        <v>14434</v>
      </c>
      <c r="AO1046" t="s">
        <v>14402</v>
      </c>
      <c r="AP1046" t="s">
        <v>14736</v>
      </c>
      <c r="AQ1046" t="s">
        <v>16673</v>
      </c>
      <c r="AR1046" t="s">
        <v>16674</v>
      </c>
      <c r="AS1046" t="s">
        <v>16675</v>
      </c>
    </row>
    <row r="1047" spans="2:45" x14ac:dyDescent="0.25">
      <c r="B1047" t="s">
        <v>12967</v>
      </c>
      <c r="C1047" t="s">
        <v>155</v>
      </c>
      <c r="D1047" t="s">
        <v>9758</v>
      </c>
      <c r="E1047" t="s">
        <v>14540</v>
      </c>
      <c r="F1047" t="s">
        <v>12985</v>
      </c>
      <c r="AL1047" t="s">
        <v>14384</v>
      </c>
    </row>
    <row r="1048" spans="2:45" x14ac:dyDescent="0.25">
      <c r="B1048" t="s">
        <v>12967</v>
      </c>
      <c r="C1048" t="s">
        <v>155</v>
      </c>
      <c r="D1048" t="s">
        <v>9758</v>
      </c>
      <c r="E1048" t="s">
        <v>14541</v>
      </c>
      <c r="F1048" t="s">
        <v>13008</v>
      </c>
      <c r="AL1048" t="s">
        <v>14526</v>
      </c>
      <c r="AM1048" t="s">
        <v>10450</v>
      </c>
      <c r="AN1048" t="s">
        <v>14763</v>
      </c>
      <c r="AO1048" t="s">
        <v>14384</v>
      </c>
      <c r="AP1048" t="s">
        <v>14409</v>
      </c>
    </row>
    <row r="1049" spans="2:45" x14ac:dyDescent="0.25">
      <c r="B1049" t="s">
        <v>12967</v>
      </c>
      <c r="C1049" t="s">
        <v>155</v>
      </c>
      <c r="D1049" t="s">
        <v>9758</v>
      </c>
      <c r="E1049" t="s">
        <v>14546</v>
      </c>
      <c r="F1049" t="s">
        <v>13016</v>
      </c>
      <c r="AL1049" t="s">
        <v>15943</v>
      </c>
      <c r="AM1049" t="s">
        <v>16676</v>
      </c>
      <c r="AN1049" t="s">
        <v>14503</v>
      </c>
      <c r="AO1049" t="s">
        <v>14417</v>
      </c>
      <c r="AP1049" t="s">
        <v>14362</v>
      </c>
    </row>
    <row r="1050" spans="2:45" x14ac:dyDescent="0.25">
      <c r="B1050" t="s">
        <v>12967</v>
      </c>
      <c r="C1050" t="s">
        <v>155</v>
      </c>
      <c r="D1050" t="s">
        <v>9758</v>
      </c>
      <c r="E1050" t="s">
        <v>14549</v>
      </c>
      <c r="F1050" t="s">
        <v>13120</v>
      </c>
      <c r="AL1050" t="s">
        <v>14501</v>
      </c>
      <c r="AM1050" t="s">
        <v>14418</v>
      </c>
      <c r="AN1050" t="s">
        <v>14736</v>
      </c>
      <c r="AO1050" t="s">
        <v>16676</v>
      </c>
      <c r="AP1050" t="s">
        <v>16677</v>
      </c>
    </row>
    <row r="1051" spans="2:45" x14ac:dyDescent="0.25">
      <c r="B1051" t="s">
        <v>12967</v>
      </c>
      <c r="C1051" t="s">
        <v>155</v>
      </c>
      <c r="D1051" t="s">
        <v>9758</v>
      </c>
      <c r="E1051" t="s">
        <v>14552</v>
      </c>
      <c r="F1051" t="s">
        <v>13016</v>
      </c>
      <c r="AL1051" t="s">
        <v>15936</v>
      </c>
      <c r="AM1051" t="s">
        <v>14763</v>
      </c>
      <c r="AN1051" t="s">
        <v>15850</v>
      </c>
    </row>
    <row r="1052" spans="2:45" x14ac:dyDescent="0.25">
      <c r="B1052" t="s">
        <v>12967</v>
      </c>
      <c r="C1052" t="s">
        <v>155</v>
      </c>
      <c r="D1052" t="s">
        <v>9758</v>
      </c>
      <c r="E1052" t="s">
        <v>14553</v>
      </c>
      <c r="F1052" t="s">
        <v>13016</v>
      </c>
      <c r="AL1052" t="s">
        <v>15819</v>
      </c>
      <c r="AM1052" t="s">
        <v>14367</v>
      </c>
      <c r="AN1052" t="s">
        <v>14523</v>
      </c>
    </row>
    <row r="1053" spans="2:45" x14ac:dyDescent="0.25">
      <c r="B1053" t="s">
        <v>12967</v>
      </c>
      <c r="C1053" t="s">
        <v>155</v>
      </c>
      <c r="D1053" t="s">
        <v>9758</v>
      </c>
      <c r="E1053" t="s">
        <v>14555</v>
      </c>
      <c r="F1053" t="s">
        <v>12985</v>
      </c>
      <c r="AL1053" t="s">
        <v>16678</v>
      </c>
      <c r="AM1053" t="s">
        <v>14725</v>
      </c>
      <c r="AN1053" t="s">
        <v>14405</v>
      </c>
      <c r="AO1053" t="s">
        <v>15851</v>
      </c>
      <c r="AP1053" t="s">
        <v>16679</v>
      </c>
      <c r="AQ1053" t="s">
        <v>14690</v>
      </c>
    </row>
    <row r="1054" spans="2:45" x14ac:dyDescent="0.25">
      <c r="B1054" t="s">
        <v>12967</v>
      </c>
      <c r="C1054" t="s">
        <v>155</v>
      </c>
      <c r="D1054" t="s">
        <v>9758</v>
      </c>
      <c r="E1054" t="s">
        <v>14559</v>
      </c>
      <c r="F1054" t="s">
        <v>13120</v>
      </c>
      <c r="AL1054" t="s">
        <v>14380</v>
      </c>
      <c r="AM1054" t="s">
        <v>14380</v>
      </c>
    </row>
    <row r="1055" spans="2:45" x14ac:dyDescent="0.25">
      <c r="B1055" t="s">
        <v>12967</v>
      </c>
      <c r="C1055" t="s">
        <v>155</v>
      </c>
      <c r="D1055" t="s">
        <v>9758</v>
      </c>
      <c r="E1055" t="s">
        <v>14560</v>
      </c>
      <c r="F1055" t="s">
        <v>13297</v>
      </c>
      <c r="AL1055" t="s">
        <v>568</v>
      </c>
      <c r="AM1055" t="s">
        <v>14387</v>
      </c>
      <c r="AN1055" t="s">
        <v>568</v>
      </c>
      <c r="AO1055" t="s">
        <v>568</v>
      </c>
    </row>
    <row r="1056" spans="2:45" x14ac:dyDescent="0.25">
      <c r="B1056" t="s">
        <v>12967</v>
      </c>
      <c r="C1056" t="s">
        <v>155</v>
      </c>
      <c r="D1056" t="s">
        <v>9758</v>
      </c>
      <c r="E1056" t="s">
        <v>14561</v>
      </c>
      <c r="F1056" t="s">
        <v>13008</v>
      </c>
      <c r="AL1056" t="s">
        <v>568</v>
      </c>
      <c r="AM1056" t="s">
        <v>568</v>
      </c>
    </row>
    <row r="1057" spans="2:53" x14ac:dyDescent="0.25">
      <c r="B1057" t="s">
        <v>12967</v>
      </c>
      <c r="C1057" t="s">
        <v>155</v>
      </c>
      <c r="D1057" t="s">
        <v>9758</v>
      </c>
      <c r="E1057" t="s">
        <v>14562</v>
      </c>
      <c r="F1057" t="s">
        <v>13297</v>
      </c>
      <c r="AL1057" t="s">
        <v>14517</v>
      </c>
      <c r="AM1057" t="s">
        <v>14531</v>
      </c>
      <c r="AN1057" t="s">
        <v>14440</v>
      </c>
      <c r="AO1057" t="s">
        <v>15818</v>
      </c>
      <c r="AP1057" t="s">
        <v>15891</v>
      </c>
      <c r="AQ1057" t="s">
        <v>14481</v>
      </c>
      <c r="AR1057" t="s">
        <v>15827</v>
      </c>
      <c r="AS1057" t="s">
        <v>14610</v>
      </c>
    </row>
    <row r="1058" spans="2:53" x14ac:dyDescent="0.25">
      <c r="B1058" t="s">
        <v>12967</v>
      </c>
      <c r="C1058" t="s">
        <v>155</v>
      </c>
      <c r="D1058" t="s">
        <v>9758</v>
      </c>
      <c r="E1058" t="s">
        <v>14569</v>
      </c>
      <c r="F1058" t="s">
        <v>12993</v>
      </c>
      <c r="AL1058" t="s">
        <v>14387</v>
      </c>
      <c r="AM1058" t="s">
        <v>14380</v>
      </c>
      <c r="AN1058" t="s">
        <v>14387</v>
      </c>
      <c r="AO1058" t="s">
        <v>14387</v>
      </c>
      <c r="AP1058" t="s">
        <v>14380</v>
      </c>
    </row>
    <row r="1059" spans="2:53" x14ac:dyDescent="0.25">
      <c r="B1059" t="s">
        <v>12967</v>
      </c>
      <c r="C1059" t="s">
        <v>155</v>
      </c>
      <c r="D1059" t="s">
        <v>9758</v>
      </c>
      <c r="E1059" t="s">
        <v>14570</v>
      </c>
      <c r="F1059" t="s">
        <v>13016</v>
      </c>
      <c r="AL1059" t="s">
        <v>13938</v>
      </c>
      <c r="AM1059" t="s">
        <v>16680</v>
      </c>
    </row>
    <row r="1060" spans="2:53" x14ac:dyDescent="0.25">
      <c r="B1060" t="s">
        <v>12967</v>
      </c>
      <c r="C1060" t="s">
        <v>155</v>
      </c>
      <c r="D1060" t="s">
        <v>9758</v>
      </c>
      <c r="E1060" t="s">
        <v>14572</v>
      </c>
      <c r="F1060" t="s">
        <v>12977</v>
      </c>
      <c r="AL1060" t="s">
        <v>14502</v>
      </c>
      <c r="AM1060" t="s">
        <v>16681</v>
      </c>
      <c r="AN1060" t="s">
        <v>16645</v>
      </c>
      <c r="AO1060" t="s">
        <v>14502</v>
      </c>
    </row>
    <row r="1061" spans="2:53" x14ac:dyDescent="0.25">
      <c r="B1061" t="s">
        <v>12967</v>
      </c>
      <c r="C1061" t="s">
        <v>155</v>
      </c>
      <c r="D1061" t="s">
        <v>9758</v>
      </c>
      <c r="E1061" t="s">
        <v>14575</v>
      </c>
      <c r="F1061" t="s">
        <v>13008</v>
      </c>
      <c r="AL1061" t="s">
        <v>568</v>
      </c>
      <c r="AM1061" t="s">
        <v>568</v>
      </c>
      <c r="AN1061" t="s">
        <v>568</v>
      </c>
      <c r="AO1061" t="s">
        <v>568</v>
      </c>
      <c r="AP1061" t="s">
        <v>568</v>
      </c>
      <c r="AQ1061" t="s">
        <v>568</v>
      </c>
      <c r="AR1061" t="s">
        <v>568</v>
      </c>
      <c r="AS1061" t="s">
        <v>568</v>
      </c>
    </row>
    <row r="1062" spans="2:53" x14ac:dyDescent="0.25">
      <c r="B1062" t="s">
        <v>12967</v>
      </c>
      <c r="C1062" t="s">
        <v>155</v>
      </c>
      <c r="D1062" t="s">
        <v>9758</v>
      </c>
      <c r="E1062" t="s">
        <v>14576</v>
      </c>
      <c r="F1062" t="s">
        <v>13113</v>
      </c>
      <c r="AL1062" t="s">
        <v>14380</v>
      </c>
      <c r="AM1062" t="s">
        <v>14383</v>
      </c>
      <c r="AN1062" t="s">
        <v>14387</v>
      </c>
      <c r="AO1062" t="s">
        <v>14387</v>
      </c>
      <c r="AP1062" t="s">
        <v>14416</v>
      </c>
    </row>
    <row r="1063" spans="2:53" x14ac:dyDescent="0.25">
      <c r="B1063" t="s">
        <v>12967</v>
      </c>
      <c r="C1063" t="s">
        <v>155</v>
      </c>
      <c r="D1063" t="s">
        <v>9766</v>
      </c>
      <c r="E1063" t="s">
        <v>14577</v>
      </c>
      <c r="F1063" t="s">
        <v>13113</v>
      </c>
      <c r="AT1063" t="s">
        <v>16682</v>
      </c>
    </row>
    <row r="1064" spans="2:53" x14ac:dyDescent="0.25">
      <c r="B1064" t="s">
        <v>12967</v>
      </c>
      <c r="C1064" t="s">
        <v>155</v>
      </c>
      <c r="D1064" t="s">
        <v>9766</v>
      </c>
      <c r="E1064" t="s">
        <v>14579</v>
      </c>
      <c r="F1064" t="s">
        <v>13016</v>
      </c>
      <c r="AT1064" t="s">
        <v>2154</v>
      </c>
      <c r="AU1064" t="s">
        <v>13041</v>
      </c>
      <c r="AV1064" t="s">
        <v>13347</v>
      </c>
      <c r="AW1064" t="s">
        <v>15750</v>
      </c>
      <c r="AX1064" t="s">
        <v>16683</v>
      </c>
    </row>
    <row r="1065" spans="2:53" x14ac:dyDescent="0.25">
      <c r="B1065" t="s">
        <v>12967</v>
      </c>
      <c r="C1065" t="s">
        <v>155</v>
      </c>
      <c r="D1065" t="s">
        <v>9766</v>
      </c>
      <c r="E1065" t="s">
        <v>14584</v>
      </c>
      <c r="F1065" t="s">
        <v>13120</v>
      </c>
      <c r="AT1065" t="s">
        <v>16684</v>
      </c>
      <c r="AU1065" t="s">
        <v>16114</v>
      </c>
      <c r="AV1065" t="s">
        <v>14139</v>
      </c>
    </row>
    <row r="1066" spans="2:53" x14ac:dyDescent="0.25">
      <c r="B1066" t="s">
        <v>12967</v>
      </c>
      <c r="C1066" t="s">
        <v>155</v>
      </c>
      <c r="D1066" t="s">
        <v>9766</v>
      </c>
      <c r="E1066" t="s">
        <v>14586</v>
      </c>
      <c r="F1066" t="s">
        <v>13120</v>
      </c>
      <c r="AT1066" t="s">
        <v>16685</v>
      </c>
      <c r="AU1066" t="s">
        <v>13093</v>
      </c>
      <c r="AV1066" t="s">
        <v>13714</v>
      </c>
      <c r="AW1066" t="s">
        <v>13720</v>
      </c>
    </row>
    <row r="1067" spans="2:53" x14ac:dyDescent="0.25">
      <c r="B1067" t="s">
        <v>12967</v>
      </c>
      <c r="C1067" t="s">
        <v>155</v>
      </c>
      <c r="D1067" t="s">
        <v>9766</v>
      </c>
      <c r="E1067" t="s">
        <v>14589</v>
      </c>
      <c r="F1067" t="s">
        <v>13354</v>
      </c>
      <c r="AT1067" t="s">
        <v>16640</v>
      </c>
      <c r="AU1067" t="s">
        <v>15741</v>
      </c>
      <c r="AV1067" t="s">
        <v>16686</v>
      </c>
      <c r="AW1067" t="s">
        <v>15600</v>
      </c>
      <c r="AX1067" t="s">
        <v>14485</v>
      </c>
      <c r="AY1067" t="s">
        <v>16687</v>
      </c>
      <c r="AZ1067" t="s">
        <v>16688</v>
      </c>
      <c r="BA1067" t="s">
        <v>14453</v>
      </c>
    </row>
    <row r="1068" spans="2:53" x14ac:dyDescent="0.25">
      <c r="B1068" t="s">
        <v>12967</v>
      </c>
      <c r="C1068" t="s">
        <v>155</v>
      </c>
      <c r="D1068" t="s">
        <v>9766</v>
      </c>
      <c r="E1068" t="s">
        <v>14589</v>
      </c>
      <c r="F1068" t="s">
        <v>13363</v>
      </c>
      <c r="AT1068" t="s">
        <v>14646</v>
      </c>
      <c r="AU1068" t="s">
        <v>15935</v>
      </c>
      <c r="AV1068" t="s">
        <v>13387</v>
      </c>
      <c r="AW1068" t="s">
        <v>15595</v>
      </c>
      <c r="AX1068" t="s">
        <v>2078</v>
      </c>
      <c r="AY1068" t="s">
        <v>15942</v>
      </c>
      <c r="AZ1068" t="s">
        <v>14488</v>
      </c>
      <c r="BA1068" t="s">
        <v>16672</v>
      </c>
    </row>
    <row r="1069" spans="2:53" x14ac:dyDescent="0.25">
      <c r="B1069" t="s">
        <v>12967</v>
      </c>
      <c r="C1069" t="s">
        <v>155</v>
      </c>
      <c r="D1069" t="s">
        <v>9766</v>
      </c>
      <c r="E1069" t="s">
        <v>14589</v>
      </c>
      <c r="F1069" t="s">
        <v>13371</v>
      </c>
      <c r="AT1069" t="s">
        <v>15925</v>
      </c>
      <c r="AU1069" t="s">
        <v>15578</v>
      </c>
      <c r="AV1069" t="s">
        <v>15912</v>
      </c>
      <c r="AW1069" t="s">
        <v>14732</v>
      </c>
      <c r="AX1069" t="s">
        <v>16677</v>
      </c>
      <c r="AY1069" t="s">
        <v>16689</v>
      </c>
      <c r="AZ1069" t="s">
        <v>16690</v>
      </c>
      <c r="BA1069" t="s">
        <v>16691</v>
      </c>
    </row>
    <row r="1070" spans="2:53" x14ac:dyDescent="0.25">
      <c r="B1070" t="s">
        <v>12967</v>
      </c>
      <c r="C1070" t="s">
        <v>155</v>
      </c>
      <c r="D1070" t="s">
        <v>9766</v>
      </c>
      <c r="E1070" t="s">
        <v>14589</v>
      </c>
      <c r="F1070" t="s">
        <v>13083</v>
      </c>
      <c r="AT1070" t="s">
        <v>15925</v>
      </c>
      <c r="AU1070" t="s">
        <v>13951</v>
      </c>
      <c r="AV1070" t="s">
        <v>16692</v>
      </c>
      <c r="AW1070" t="s">
        <v>15921</v>
      </c>
      <c r="AX1070" t="s">
        <v>16693</v>
      </c>
      <c r="AY1070" t="s">
        <v>16694</v>
      </c>
      <c r="AZ1070" t="s">
        <v>14710</v>
      </c>
      <c r="BA1070" t="s">
        <v>10440</v>
      </c>
    </row>
    <row r="1071" spans="2:53" x14ac:dyDescent="0.25">
      <c r="B1071" t="s">
        <v>12967</v>
      </c>
      <c r="C1071" t="s">
        <v>155</v>
      </c>
      <c r="D1071" t="s">
        <v>9766</v>
      </c>
      <c r="E1071" t="s">
        <v>14589</v>
      </c>
      <c r="F1071" t="s">
        <v>12969</v>
      </c>
      <c r="AT1071" t="s">
        <v>14571</v>
      </c>
      <c r="AU1071" t="s">
        <v>15565</v>
      </c>
      <c r="AV1071" t="s">
        <v>16695</v>
      </c>
      <c r="AW1071" t="s">
        <v>16696</v>
      </c>
      <c r="AX1071" t="s">
        <v>16697</v>
      </c>
      <c r="AY1071" t="s">
        <v>16698</v>
      </c>
      <c r="AZ1071" t="s">
        <v>16699</v>
      </c>
      <c r="BA1071" t="s">
        <v>15830</v>
      </c>
    </row>
    <row r="1072" spans="2:53" x14ac:dyDescent="0.25">
      <c r="B1072" t="s">
        <v>12967</v>
      </c>
      <c r="C1072" t="s">
        <v>155</v>
      </c>
      <c r="D1072" t="s">
        <v>9766</v>
      </c>
      <c r="E1072" t="s">
        <v>14589</v>
      </c>
      <c r="F1072" t="s">
        <v>13297</v>
      </c>
      <c r="AT1072" t="s">
        <v>16700</v>
      </c>
      <c r="AU1072" t="s">
        <v>13481</v>
      </c>
      <c r="AV1072" t="s">
        <v>15449</v>
      </c>
      <c r="AW1072" t="s">
        <v>13996</v>
      </c>
      <c r="AX1072" t="s">
        <v>14728</v>
      </c>
      <c r="AY1072" t="s">
        <v>16692</v>
      </c>
      <c r="AZ1072" t="s">
        <v>16701</v>
      </c>
      <c r="BA1072" t="s">
        <v>15930</v>
      </c>
    </row>
    <row r="1073" spans="2:53" x14ac:dyDescent="0.25">
      <c r="B1073" t="s">
        <v>12967</v>
      </c>
      <c r="C1073" t="s">
        <v>155</v>
      </c>
      <c r="D1073" t="s">
        <v>9766</v>
      </c>
      <c r="E1073" t="s">
        <v>14589</v>
      </c>
      <c r="F1073" t="s">
        <v>13098</v>
      </c>
      <c r="AT1073" t="s">
        <v>15211</v>
      </c>
      <c r="AU1073" t="s">
        <v>16430</v>
      </c>
      <c r="AV1073" t="s">
        <v>16702</v>
      </c>
      <c r="AW1073" t="s">
        <v>16703</v>
      </c>
      <c r="AX1073" t="s">
        <v>16665</v>
      </c>
      <c r="AY1073" t="s">
        <v>16704</v>
      </c>
      <c r="AZ1073" t="s">
        <v>14378</v>
      </c>
      <c r="BA1073" t="s">
        <v>15937</v>
      </c>
    </row>
    <row r="1074" spans="2:53" x14ac:dyDescent="0.25">
      <c r="B1074" t="s">
        <v>12967</v>
      </c>
      <c r="C1074" t="s">
        <v>155</v>
      </c>
      <c r="D1074" t="s">
        <v>9766</v>
      </c>
      <c r="E1074" t="s">
        <v>14589</v>
      </c>
      <c r="F1074" t="s">
        <v>13308</v>
      </c>
      <c r="AT1074" t="s">
        <v>16705</v>
      </c>
      <c r="AU1074" t="s">
        <v>14196</v>
      </c>
      <c r="AV1074" t="s">
        <v>14025</v>
      </c>
      <c r="AW1074" t="s">
        <v>16706</v>
      </c>
      <c r="AX1074" t="s">
        <v>14664</v>
      </c>
      <c r="AY1074" t="s">
        <v>14670</v>
      </c>
      <c r="AZ1074" t="s">
        <v>16707</v>
      </c>
      <c r="BA1074" t="s">
        <v>15998</v>
      </c>
    </row>
    <row r="1075" spans="2:53" x14ac:dyDescent="0.25">
      <c r="B1075" t="s">
        <v>12967</v>
      </c>
      <c r="C1075" t="s">
        <v>155</v>
      </c>
      <c r="D1075" t="s">
        <v>9766</v>
      </c>
      <c r="E1075" t="s">
        <v>14589</v>
      </c>
      <c r="F1075" t="s">
        <v>12977</v>
      </c>
      <c r="AT1075" t="s">
        <v>15097</v>
      </c>
      <c r="AU1075" t="s">
        <v>15248</v>
      </c>
      <c r="AV1075" t="s">
        <v>16555</v>
      </c>
      <c r="AW1075" t="s">
        <v>13898</v>
      </c>
      <c r="AX1075" t="s">
        <v>16653</v>
      </c>
      <c r="AY1075" t="s">
        <v>14427</v>
      </c>
      <c r="AZ1075" t="s">
        <v>14625</v>
      </c>
      <c r="BA1075" t="s">
        <v>14631</v>
      </c>
    </row>
    <row r="1076" spans="2:53" x14ac:dyDescent="0.25">
      <c r="B1076" t="s">
        <v>12967</v>
      </c>
      <c r="C1076" t="s">
        <v>155</v>
      </c>
      <c r="D1076" t="s">
        <v>9766</v>
      </c>
      <c r="E1076" t="s">
        <v>14589</v>
      </c>
      <c r="F1076" t="s">
        <v>13113</v>
      </c>
      <c r="AT1076" t="s">
        <v>16708</v>
      </c>
      <c r="AU1076" t="s">
        <v>16709</v>
      </c>
      <c r="AV1076" t="s">
        <v>15651</v>
      </c>
      <c r="AW1076" t="s">
        <v>15748</v>
      </c>
      <c r="AX1076" t="s">
        <v>15952</v>
      </c>
      <c r="AY1076" t="s">
        <v>15836</v>
      </c>
      <c r="AZ1076" t="s">
        <v>14604</v>
      </c>
      <c r="BA1076" t="s">
        <v>16710</v>
      </c>
    </row>
    <row r="1077" spans="2:53" x14ac:dyDescent="0.25">
      <c r="B1077" t="s">
        <v>12967</v>
      </c>
      <c r="C1077" t="s">
        <v>155</v>
      </c>
      <c r="D1077" t="s">
        <v>9766</v>
      </c>
      <c r="E1077" t="s">
        <v>14589</v>
      </c>
      <c r="F1077" t="s">
        <v>14446</v>
      </c>
      <c r="AT1077" t="s">
        <v>16711</v>
      </c>
      <c r="AU1077" t="s">
        <v>13389</v>
      </c>
      <c r="AV1077" t="s">
        <v>16626</v>
      </c>
      <c r="AW1077" t="s">
        <v>16712</v>
      </c>
      <c r="AX1077" t="s">
        <v>16713</v>
      </c>
      <c r="AY1077" t="s">
        <v>16714</v>
      </c>
      <c r="AZ1077" t="s">
        <v>16715</v>
      </c>
      <c r="BA1077" t="s">
        <v>15930</v>
      </c>
    </row>
    <row r="1078" spans="2:53" x14ac:dyDescent="0.25">
      <c r="B1078" t="s">
        <v>12967</v>
      </c>
      <c r="C1078" t="s">
        <v>155</v>
      </c>
      <c r="D1078" t="s">
        <v>9766</v>
      </c>
      <c r="E1078" t="s">
        <v>14589</v>
      </c>
      <c r="F1078" t="s">
        <v>14454</v>
      </c>
      <c r="AT1078" t="s">
        <v>13927</v>
      </c>
      <c r="AU1078" t="s">
        <v>14098</v>
      </c>
      <c r="AV1078" t="s">
        <v>14973</v>
      </c>
      <c r="AW1078" t="s">
        <v>13335</v>
      </c>
      <c r="AX1078" t="s">
        <v>16439</v>
      </c>
      <c r="AY1078" t="s">
        <v>16716</v>
      </c>
      <c r="AZ1078" t="s">
        <v>16717</v>
      </c>
      <c r="BA1078" t="s">
        <v>14484</v>
      </c>
    </row>
    <row r="1079" spans="2:53" x14ac:dyDescent="0.25">
      <c r="B1079" t="s">
        <v>12967</v>
      </c>
      <c r="C1079" t="s">
        <v>155</v>
      </c>
      <c r="D1079" t="s">
        <v>9766</v>
      </c>
      <c r="E1079" t="s">
        <v>14589</v>
      </c>
      <c r="F1079" t="s">
        <v>14460</v>
      </c>
      <c r="AT1079" t="s">
        <v>14747</v>
      </c>
      <c r="AU1079" t="s">
        <v>16718</v>
      </c>
      <c r="AV1079" t="s">
        <v>13915</v>
      </c>
      <c r="AW1079" t="s">
        <v>16511</v>
      </c>
      <c r="AX1079" t="s">
        <v>14662</v>
      </c>
      <c r="AY1079" t="s">
        <v>15583</v>
      </c>
      <c r="AZ1079" t="s">
        <v>13971</v>
      </c>
      <c r="BA1079" t="s">
        <v>16719</v>
      </c>
    </row>
    <row r="1080" spans="2:53" x14ac:dyDescent="0.25">
      <c r="B1080" t="s">
        <v>12967</v>
      </c>
      <c r="C1080" t="s">
        <v>155</v>
      </c>
      <c r="D1080" t="s">
        <v>9766</v>
      </c>
      <c r="E1080" t="s">
        <v>14589</v>
      </c>
      <c r="F1080" t="s">
        <v>14468</v>
      </c>
      <c r="AT1080" t="s">
        <v>16720</v>
      </c>
      <c r="AU1080" t="s">
        <v>16721</v>
      </c>
      <c r="AV1080" t="s">
        <v>14609</v>
      </c>
      <c r="AW1080" t="s">
        <v>16609</v>
      </c>
      <c r="AX1080" t="s">
        <v>15945</v>
      </c>
      <c r="AY1080" t="s">
        <v>16722</v>
      </c>
      <c r="AZ1080" t="s">
        <v>15560</v>
      </c>
      <c r="BA1080" t="s">
        <v>16723</v>
      </c>
    </row>
    <row r="1081" spans="2:53" x14ac:dyDescent="0.25">
      <c r="B1081" t="s">
        <v>12967</v>
      </c>
      <c r="C1081" t="s">
        <v>155</v>
      </c>
      <c r="D1081" t="s">
        <v>9766</v>
      </c>
      <c r="E1081" t="s">
        <v>14589</v>
      </c>
      <c r="F1081" t="s">
        <v>14476</v>
      </c>
      <c r="AT1081" t="s">
        <v>13897</v>
      </c>
      <c r="AU1081" t="s">
        <v>14025</v>
      </c>
      <c r="AV1081" t="s">
        <v>15268</v>
      </c>
      <c r="AW1081" t="s">
        <v>13541</v>
      </c>
      <c r="AX1081" t="s">
        <v>16724</v>
      </c>
      <c r="AY1081" t="s">
        <v>16672</v>
      </c>
      <c r="AZ1081" t="s">
        <v>15996</v>
      </c>
      <c r="BA1081" t="s">
        <v>14542</v>
      </c>
    </row>
    <row r="1082" spans="2:53" x14ac:dyDescent="0.25">
      <c r="B1082" t="s">
        <v>12967</v>
      </c>
      <c r="C1082" t="s">
        <v>155</v>
      </c>
      <c r="D1082" t="s">
        <v>9766</v>
      </c>
      <c r="E1082" t="s">
        <v>14589</v>
      </c>
      <c r="F1082" t="s">
        <v>13039</v>
      </c>
      <c r="AT1082" t="s">
        <v>13182</v>
      </c>
      <c r="AU1082" t="s">
        <v>16725</v>
      </c>
      <c r="AV1082" t="s">
        <v>15356</v>
      </c>
      <c r="AW1082" t="s">
        <v>15870</v>
      </c>
      <c r="AX1082" t="s">
        <v>14670</v>
      </c>
      <c r="AY1082" t="s">
        <v>14521</v>
      </c>
      <c r="AZ1082" t="s">
        <v>16726</v>
      </c>
      <c r="BA1082" t="s">
        <v>16727</v>
      </c>
    </row>
    <row r="1083" spans="2:53" x14ac:dyDescent="0.25">
      <c r="B1083" t="s">
        <v>12967</v>
      </c>
      <c r="C1083" t="s">
        <v>155</v>
      </c>
      <c r="D1083" t="s">
        <v>9766</v>
      </c>
      <c r="E1083" t="s">
        <v>14589</v>
      </c>
      <c r="F1083" t="s">
        <v>13425</v>
      </c>
      <c r="AT1083" t="s">
        <v>13040</v>
      </c>
      <c r="AU1083" t="s">
        <v>14695</v>
      </c>
      <c r="AV1083" t="s">
        <v>16514</v>
      </c>
      <c r="AW1083" t="s">
        <v>16728</v>
      </c>
      <c r="AX1083" t="s">
        <v>15820</v>
      </c>
      <c r="AY1083" t="s">
        <v>16729</v>
      </c>
      <c r="AZ1083" t="s">
        <v>16001</v>
      </c>
      <c r="BA1083" t="s">
        <v>14371</v>
      </c>
    </row>
    <row r="1084" spans="2:53" x14ac:dyDescent="0.25">
      <c r="B1084" t="s">
        <v>12967</v>
      </c>
      <c r="C1084" t="s">
        <v>155</v>
      </c>
      <c r="D1084" t="s">
        <v>9766</v>
      </c>
      <c r="E1084" t="s">
        <v>14589</v>
      </c>
      <c r="F1084" t="s">
        <v>13120</v>
      </c>
      <c r="AT1084" t="s">
        <v>13049</v>
      </c>
      <c r="AU1084" t="s">
        <v>13465</v>
      </c>
      <c r="AV1084" t="s">
        <v>16538</v>
      </c>
      <c r="AW1084" t="s">
        <v>13958</v>
      </c>
      <c r="AX1084" t="s">
        <v>16730</v>
      </c>
      <c r="AY1084" t="s">
        <v>16731</v>
      </c>
      <c r="AZ1084" t="s">
        <v>15820</v>
      </c>
      <c r="BA1084" t="s">
        <v>14644</v>
      </c>
    </row>
    <row r="1085" spans="2:53" x14ac:dyDescent="0.25">
      <c r="B1085" t="s">
        <v>12967</v>
      </c>
      <c r="C1085" t="s">
        <v>155</v>
      </c>
      <c r="D1085" t="s">
        <v>9766</v>
      </c>
      <c r="E1085" t="s">
        <v>14589</v>
      </c>
      <c r="F1085" t="s">
        <v>12985</v>
      </c>
      <c r="AT1085" t="s">
        <v>15240</v>
      </c>
      <c r="AU1085" t="s">
        <v>14081</v>
      </c>
      <c r="AV1085" t="s">
        <v>13960</v>
      </c>
      <c r="AW1085" t="s">
        <v>14095</v>
      </c>
      <c r="AX1085" t="s">
        <v>14728</v>
      </c>
      <c r="AY1085" t="s">
        <v>14565</v>
      </c>
      <c r="AZ1085" t="s">
        <v>14671</v>
      </c>
      <c r="BA1085" t="s">
        <v>14599</v>
      </c>
    </row>
    <row r="1086" spans="2:53" x14ac:dyDescent="0.25">
      <c r="B1086" t="s">
        <v>12967</v>
      </c>
      <c r="C1086" t="s">
        <v>155</v>
      </c>
      <c r="D1086" t="s">
        <v>9766</v>
      </c>
      <c r="E1086" t="s">
        <v>14589</v>
      </c>
      <c r="F1086" t="s">
        <v>12993</v>
      </c>
      <c r="AT1086" t="s">
        <v>15370</v>
      </c>
      <c r="AU1086" t="s">
        <v>16540</v>
      </c>
      <c r="AV1086" t="s">
        <v>13900</v>
      </c>
      <c r="AW1086" t="s">
        <v>16732</v>
      </c>
      <c r="AX1086" t="s">
        <v>16653</v>
      </c>
      <c r="AY1086" t="s">
        <v>16733</v>
      </c>
      <c r="AZ1086" t="s">
        <v>16734</v>
      </c>
      <c r="BA1086" t="s">
        <v>14494</v>
      </c>
    </row>
    <row r="1087" spans="2:53" x14ac:dyDescent="0.25">
      <c r="B1087" t="s">
        <v>12967</v>
      </c>
      <c r="C1087" t="s">
        <v>155</v>
      </c>
      <c r="D1087" t="s">
        <v>9766</v>
      </c>
      <c r="E1087" t="s">
        <v>14589</v>
      </c>
      <c r="F1087" t="s">
        <v>13000</v>
      </c>
      <c r="AT1087" t="s">
        <v>16735</v>
      </c>
      <c r="AU1087" t="s">
        <v>15747</v>
      </c>
      <c r="AV1087" t="s">
        <v>16736</v>
      </c>
      <c r="AW1087" t="s">
        <v>14276</v>
      </c>
      <c r="AX1087" t="s">
        <v>16724</v>
      </c>
      <c r="AY1087" t="s">
        <v>14565</v>
      </c>
      <c r="AZ1087" t="s">
        <v>16737</v>
      </c>
      <c r="BA1087" t="s">
        <v>15912</v>
      </c>
    </row>
    <row r="1088" spans="2:53" x14ac:dyDescent="0.25">
      <c r="B1088" t="s">
        <v>12967</v>
      </c>
      <c r="C1088" t="s">
        <v>155</v>
      </c>
      <c r="D1088" t="s">
        <v>9766</v>
      </c>
      <c r="E1088" t="s">
        <v>14589</v>
      </c>
      <c r="F1088" t="s">
        <v>13008</v>
      </c>
      <c r="AT1088" t="s">
        <v>16738</v>
      </c>
      <c r="AU1088" t="s">
        <v>13459</v>
      </c>
      <c r="AV1088" t="s">
        <v>15611</v>
      </c>
      <c r="AW1088" t="s">
        <v>16739</v>
      </c>
      <c r="AX1088" t="s">
        <v>16740</v>
      </c>
      <c r="AY1088" t="s">
        <v>14470</v>
      </c>
      <c r="AZ1088" t="s">
        <v>14488</v>
      </c>
      <c r="BA1088" t="s">
        <v>16729</v>
      </c>
    </row>
    <row r="1089" spans="2:60" x14ac:dyDescent="0.25">
      <c r="B1089" t="s">
        <v>12967</v>
      </c>
      <c r="C1089" t="s">
        <v>155</v>
      </c>
      <c r="D1089" t="s">
        <v>9766</v>
      </c>
      <c r="E1089" t="s">
        <v>14589</v>
      </c>
      <c r="F1089" t="s">
        <v>13458</v>
      </c>
      <c r="AT1089" t="s">
        <v>16741</v>
      </c>
      <c r="AU1089" t="s">
        <v>16742</v>
      </c>
      <c r="AV1089" t="s">
        <v>16743</v>
      </c>
      <c r="AW1089" t="s">
        <v>16625</v>
      </c>
      <c r="AX1089" t="s">
        <v>16744</v>
      </c>
      <c r="AY1089" t="s">
        <v>15820</v>
      </c>
      <c r="AZ1089" t="s">
        <v>15968</v>
      </c>
      <c r="BA1089" t="s">
        <v>14398</v>
      </c>
    </row>
    <row r="1090" spans="2:60" x14ac:dyDescent="0.25">
      <c r="B1090" t="s">
        <v>12967</v>
      </c>
      <c r="C1090" t="s">
        <v>155</v>
      </c>
      <c r="D1090" t="s">
        <v>9766</v>
      </c>
      <c r="E1090" t="s">
        <v>14589</v>
      </c>
      <c r="F1090" t="s">
        <v>13281</v>
      </c>
      <c r="AT1090" t="s">
        <v>16745</v>
      </c>
      <c r="AU1090" t="s">
        <v>14059</v>
      </c>
      <c r="AV1090" t="s">
        <v>16746</v>
      </c>
      <c r="AW1090" t="s">
        <v>16747</v>
      </c>
      <c r="AX1090" t="s">
        <v>16748</v>
      </c>
      <c r="AY1090" t="s">
        <v>14608</v>
      </c>
      <c r="AZ1090" t="s">
        <v>16749</v>
      </c>
      <c r="BA1090" t="s">
        <v>14573</v>
      </c>
    </row>
    <row r="1091" spans="2:60" x14ac:dyDescent="0.25">
      <c r="B1091" t="s">
        <v>12967</v>
      </c>
      <c r="C1091" t="s">
        <v>155</v>
      </c>
      <c r="D1091" t="s">
        <v>9766</v>
      </c>
      <c r="E1091" t="s">
        <v>14589</v>
      </c>
      <c r="F1091" t="s">
        <v>13016</v>
      </c>
      <c r="AT1091" t="s">
        <v>16750</v>
      </c>
      <c r="AU1091" t="s">
        <v>15306</v>
      </c>
      <c r="AV1091" t="s">
        <v>15889</v>
      </c>
      <c r="AW1091" t="s">
        <v>15682</v>
      </c>
      <c r="AX1091" t="s">
        <v>16751</v>
      </c>
      <c r="AY1091" t="s">
        <v>14692</v>
      </c>
      <c r="AZ1091" t="s">
        <v>14631</v>
      </c>
      <c r="BA1091" t="s">
        <v>16752</v>
      </c>
    </row>
    <row r="1092" spans="2:60" x14ac:dyDescent="0.25">
      <c r="B1092" t="s">
        <v>12967</v>
      </c>
      <c r="C1092" t="s">
        <v>155</v>
      </c>
      <c r="D1092" t="s">
        <v>9766</v>
      </c>
      <c r="E1092" t="s">
        <v>14734</v>
      </c>
      <c r="F1092" t="s">
        <v>13016</v>
      </c>
      <c r="AT1092" t="s">
        <v>16528</v>
      </c>
      <c r="AU1092" t="s">
        <v>16753</v>
      </c>
      <c r="AV1092" t="s">
        <v>14409</v>
      </c>
      <c r="AW1092" t="s">
        <v>14384</v>
      </c>
      <c r="AX1092" t="s">
        <v>16754</v>
      </c>
    </row>
    <row r="1093" spans="2:60" x14ac:dyDescent="0.25">
      <c r="B1093" t="s">
        <v>12967</v>
      </c>
      <c r="C1093" t="s">
        <v>155</v>
      </c>
      <c r="D1093" t="s">
        <v>9766</v>
      </c>
      <c r="E1093" t="s">
        <v>14738</v>
      </c>
      <c r="F1093" t="s">
        <v>12985</v>
      </c>
      <c r="AT1093" t="s">
        <v>16755</v>
      </c>
      <c r="AU1093" t="s">
        <v>16756</v>
      </c>
      <c r="AV1093" t="s">
        <v>14128</v>
      </c>
    </row>
    <row r="1094" spans="2:60" x14ac:dyDescent="0.25">
      <c r="B1094" t="s">
        <v>12967</v>
      </c>
      <c r="C1094" t="s">
        <v>155</v>
      </c>
      <c r="D1094" t="s">
        <v>9766</v>
      </c>
      <c r="E1094" t="s">
        <v>14739</v>
      </c>
      <c r="F1094" t="s">
        <v>13113</v>
      </c>
      <c r="AT1094" t="s">
        <v>16757</v>
      </c>
      <c r="AU1094" t="s">
        <v>16758</v>
      </c>
      <c r="AV1094" t="s">
        <v>16759</v>
      </c>
      <c r="AW1094" t="s">
        <v>15733</v>
      </c>
      <c r="AX1094" t="s">
        <v>2083</v>
      </c>
    </row>
    <row r="1095" spans="2:60" x14ac:dyDescent="0.25">
      <c r="B1095" t="s">
        <v>12967</v>
      </c>
      <c r="C1095" t="s">
        <v>155</v>
      </c>
      <c r="D1095" t="s">
        <v>9766</v>
      </c>
      <c r="E1095" t="s">
        <v>14745</v>
      </c>
      <c r="F1095" t="s">
        <v>13120</v>
      </c>
      <c r="AT1095" t="s">
        <v>16760</v>
      </c>
      <c r="AU1095" t="s">
        <v>15210</v>
      </c>
      <c r="AV1095" t="s">
        <v>16721</v>
      </c>
    </row>
    <row r="1096" spans="2:60" x14ac:dyDescent="0.25">
      <c r="B1096" t="s">
        <v>12967</v>
      </c>
      <c r="C1096" t="s">
        <v>155</v>
      </c>
      <c r="D1096" t="s">
        <v>9766</v>
      </c>
      <c r="E1096" t="s">
        <v>14748</v>
      </c>
      <c r="F1096" t="s">
        <v>13297</v>
      </c>
      <c r="AT1096" t="s">
        <v>16761</v>
      </c>
      <c r="AU1096" t="s">
        <v>15159</v>
      </c>
      <c r="AV1096" t="s">
        <v>16468</v>
      </c>
      <c r="AW1096" t="s">
        <v>16589</v>
      </c>
    </row>
    <row r="1097" spans="2:60" x14ac:dyDescent="0.25">
      <c r="B1097" t="s">
        <v>12967</v>
      </c>
      <c r="C1097" t="s">
        <v>155</v>
      </c>
      <c r="D1097" t="s">
        <v>9766</v>
      </c>
      <c r="E1097" t="s">
        <v>14751</v>
      </c>
      <c r="F1097" t="s">
        <v>12993</v>
      </c>
      <c r="AT1097" t="s">
        <v>16762</v>
      </c>
      <c r="AU1097" t="s">
        <v>16763</v>
      </c>
      <c r="AV1097" t="s">
        <v>13741</v>
      </c>
      <c r="AW1097" t="s">
        <v>14057</v>
      </c>
      <c r="AX1097" t="s">
        <v>16764</v>
      </c>
    </row>
    <row r="1098" spans="2:60" x14ac:dyDescent="0.25">
      <c r="B1098" t="s">
        <v>12967</v>
      </c>
      <c r="C1098" t="s">
        <v>155</v>
      </c>
      <c r="D1098" t="s">
        <v>9766</v>
      </c>
      <c r="E1098" t="s">
        <v>14755</v>
      </c>
      <c r="F1098" t="s">
        <v>13039</v>
      </c>
      <c r="AT1098" t="s">
        <v>16765</v>
      </c>
      <c r="AU1098" t="s">
        <v>13791</v>
      </c>
      <c r="AV1098" t="s">
        <v>15665</v>
      </c>
      <c r="AW1098" t="s">
        <v>14034</v>
      </c>
      <c r="AX1098" t="s">
        <v>16659</v>
      </c>
    </row>
    <row r="1099" spans="2:60" x14ac:dyDescent="0.25">
      <c r="B1099" t="s">
        <v>12967</v>
      </c>
      <c r="C1099" t="s">
        <v>155</v>
      </c>
      <c r="D1099" t="s">
        <v>9766</v>
      </c>
      <c r="E1099" t="s">
        <v>14760</v>
      </c>
      <c r="F1099" t="s">
        <v>13039</v>
      </c>
      <c r="AT1099" t="s">
        <v>16766</v>
      </c>
      <c r="AU1099" t="s">
        <v>15363</v>
      </c>
      <c r="AV1099" t="s">
        <v>15672</v>
      </c>
      <c r="AW1099" t="s">
        <v>13908</v>
      </c>
      <c r="AX1099" t="s">
        <v>16659</v>
      </c>
    </row>
    <row r="1100" spans="2:60" x14ac:dyDescent="0.25">
      <c r="B1100" t="s">
        <v>12967</v>
      </c>
      <c r="C1100" t="s">
        <v>155</v>
      </c>
      <c r="D1100" t="s">
        <v>9766</v>
      </c>
      <c r="E1100" t="s">
        <v>14762</v>
      </c>
      <c r="F1100" t="s">
        <v>13120</v>
      </c>
      <c r="AT1100" t="s">
        <v>14390</v>
      </c>
      <c r="AU1100" t="s">
        <v>14403</v>
      </c>
      <c r="AV1100" t="s">
        <v>15818</v>
      </c>
      <c r="AW1100" t="s">
        <v>16767</v>
      </c>
      <c r="AX1100" t="s">
        <v>14529</v>
      </c>
    </row>
    <row r="1101" spans="2:60" x14ac:dyDescent="0.25">
      <c r="B1101" t="s">
        <v>12967</v>
      </c>
      <c r="C1101" t="s">
        <v>155</v>
      </c>
      <c r="D1101" t="s">
        <v>9764</v>
      </c>
      <c r="E1101" t="s">
        <v>16768</v>
      </c>
      <c r="F1101" t="s">
        <v>13354</v>
      </c>
      <c r="BB1101" t="s">
        <v>568</v>
      </c>
      <c r="BC1101" t="s">
        <v>568</v>
      </c>
      <c r="BD1101" t="s">
        <v>568</v>
      </c>
      <c r="BE1101" t="s">
        <v>568</v>
      </c>
      <c r="BF1101" t="s">
        <v>568</v>
      </c>
      <c r="BG1101" t="s">
        <v>568</v>
      </c>
      <c r="BH1101" t="s">
        <v>568</v>
      </c>
    </row>
    <row r="1102" spans="2:60" x14ac:dyDescent="0.25">
      <c r="B1102" t="s">
        <v>12967</v>
      </c>
      <c r="C1102" t="s">
        <v>155</v>
      </c>
      <c r="D1102" t="s">
        <v>9764</v>
      </c>
      <c r="E1102" t="s">
        <v>16768</v>
      </c>
      <c r="F1102" t="s">
        <v>13363</v>
      </c>
      <c r="BB1102" t="s">
        <v>568</v>
      </c>
      <c r="BC1102" t="s">
        <v>568</v>
      </c>
      <c r="BD1102" t="s">
        <v>568</v>
      </c>
      <c r="BE1102" t="s">
        <v>568</v>
      </c>
      <c r="BF1102" t="s">
        <v>568</v>
      </c>
      <c r="BG1102" t="s">
        <v>568</v>
      </c>
      <c r="BH1102" t="s">
        <v>568</v>
      </c>
    </row>
    <row r="1103" spans="2:60" x14ac:dyDescent="0.25">
      <c r="B1103" t="s">
        <v>12967</v>
      </c>
      <c r="C1103" t="s">
        <v>155</v>
      </c>
      <c r="D1103" t="s">
        <v>9764</v>
      </c>
      <c r="E1103" t="s">
        <v>16768</v>
      </c>
      <c r="F1103" t="s">
        <v>13371</v>
      </c>
      <c r="BB1103" t="s">
        <v>568</v>
      </c>
      <c r="BC1103" t="s">
        <v>568</v>
      </c>
      <c r="BD1103" t="s">
        <v>568</v>
      </c>
      <c r="BE1103" t="s">
        <v>568</v>
      </c>
      <c r="BF1103" t="s">
        <v>568</v>
      </c>
      <c r="BG1103" t="s">
        <v>568</v>
      </c>
      <c r="BH1103" t="s">
        <v>568</v>
      </c>
    </row>
    <row r="1104" spans="2:60" x14ac:dyDescent="0.25">
      <c r="B1104" t="s">
        <v>12967</v>
      </c>
      <c r="C1104" t="s">
        <v>155</v>
      </c>
      <c r="D1104" t="s">
        <v>9764</v>
      </c>
      <c r="E1104" t="s">
        <v>16768</v>
      </c>
      <c r="F1104" t="s">
        <v>13083</v>
      </c>
      <c r="BB1104" t="s">
        <v>568</v>
      </c>
      <c r="BC1104" t="s">
        <v>568</v>
      </c>
      <c r="BD1104" t="s">
        <v>568</v>
      </c>
      <c r="BE1104" t="s">
        <v>568</v>
      </c>
      <c r="BF1104" t="s">
        <v>568</v>
      </c>
      <c r="BG1104" t="s">
        <v>568</v>
      </c>
      <c r="BH1104" t="s">
        <v>568</v>
      </c>
    </row>
    <row r="1105" spans="2:60" x14ac:dyDescent="0.25">
      <c r="B1105" t="s">
        <v>12967</v>
      </c>
      <c r="C1105" t="s">
        <v>155</v>
      </c>
      <c r="D1105" t="s">
        <v>9764</v>
      </c>
      <c r="E1105" t="s">
        <v>16768</v>
      </c>
      <c r="F1105" t="s">
        <v>12969</v>
      </c>
      <c r="BB1105" t="s">
        <v>568</v>
      </c>
      <c r="BC1105" t="s">
        <v>568</v>
      </c>
      <c r="BD1105" t="s">
        <v>568</v>
      </c>
      <c r="BE1105" t="s">
        <v>568</v>
      </c>
      <c r="BF1105" t="s">
        <v>568</v>
      </c>
      <c r="BG1105" t="s">
        <v>568</v>
      </c>
      <c r="BH1105" t="s">
        <v>568</v>
      </c>
    </row>
    <row r="1106" spans="2:60" x14ac:dyDescent="0.25">
      <c r="B1106" t="s">
        <v>12967</v>
      </c>
      <c r="C1106" t="s">
        <v>155</v>
      </c>
      <c r="D1106" t="s">
        <v>9764</v>
      </c>
      <c r="E1106" t="s">
        <v>16768</v>
      </c>
      <c r="F1106" t="s">
        <v>13297</v>
      </c>
      <c r="BB1106" t="s">
        <v>16769</v>
      </c>
      <c r="BC1106" t="s">
        <v>14994</v>
      </c>
      <c r="BD1106" t="s">
        <v>16770</v>
      </c>
      <c r="BE1106" t="s">
        <v>16771</v>
      </c>
      <c r="BF1106" t="s">
        <v>15955</v>
      </c>
      <c r="BG1106" t="s">
        <v>16772</v>
      </c>
      <c r="BH1106" t="s">
        <v>16773</v>
      </c>
    </row>
    <row r="1107" spans="2:60" x14ac:dyDescent="0.25">
      <c r="B1107" t="s">
        <v>12967</v>
      </c>
      <c r="C1107" t="s">
        <v>155</v>
      </c>
      <c r="D1107" t="s">
        <v>9764</v>
      </c>
      <c r="E1107" t="s">
        <v>16768</v>
      </c>
      <c r="F1107" t="s">
        <v>13098</v>
      </c>
      <c r="BB1107" t="s">
        <v>16774</v>
      </c>
      <c r="BC1107" t="s">
        <v>16169</v>
      </c>
      <c r="BD1107" t="s">
        <v>16098</v>
      </c>
      <c r="BE1107" t="s">
        <v>16775</v>
      </c>
      <c r="BF1107" t="s">
        <v>16776</v>
      </c>
      <c r="BG1107" t="s">
        <v>16777</v>
      </c>
      <c r="BH1107" t="s">
        <v>14581</v>
      </c>
    </row>
    <row r="1108" spans="2:60" x14ac:dyDescent="0.25">
      <c r="B1108" t="s">
        <v>12967</v>
      </c>
      <c r="C1108" t="s">
        <v>155</v>
      </c>
      <c r="D1108" t="s">
        <v>9764</v>
      </c>
      <c r="E1108" t="s">
        <v>16768</v>
      </c>
      <c r="F1108" t="s">
        <v>13308</v>
      </c>
      <c r="BB1108" t="s">
        <v>16778</v>
      </c>
      <c r="BC1108" t="s">
        <v>16779</v>
      </c>
      <c r="BD1108" t="s">
        <v>14845</v>
      </c>
      <c r="BE1108" t="s">
        <v>16625</v>
      </c>
      <c r="BF1108" t="s">
        <v>15735</v>
      </c>
      <c r="BG1108" t="s">
        <v>13975</v>
      </c>
      <c r="BH1108" t="s">
        <v>15783</v>
      </c>
    </row>
    <row r="1109" spans="2:60" x14ac:dyDescent="0.25">
      <c r="B1109" t="s">
        <v>12967</v>
      </c>
      <c r="C1109" t="s">
        <v>155</v>
      </c>
      <c r="D1109" t="s">
        <v>9764</v>
      </c>
      <c r="E1109" t="s">
        <v>16768</v>
      </c>
      <c r="F1109" t="s">
        <v>12977</v>
      </c>
      <c r="BB1109" t="s">
        <v>16780</v>
      </c>
      <c r="BC1109" t="s">
        <v>16781</v>
      </c>
      <c r="BD1109" t="s">
        <v>15126</v>
      </c>
      <c r="BE1109" t="s">
        <v>16491</v>
      </c>
      <c r="BF1109" t="s">
        <v>13384</v>
      </c>
      <c r="BG1109" t="s">
        <v>16420</v>
      </c>
      <c r="BH1109" t="s">
        <v>14436</v>
      </c>
    </row>
    <row r="1110" spans="2:60" x14ac:dyDescent="0.25">
      <c r="B1110" t="s">
        <v>12967</v>
      </c>
      <c r="C1110" t="s">
        <v>155</v>
      </c>
      <c r="D1110" t="s">
        <v>9764</v>
      </c>
      <c r="E1110" t="s">
        <v>16768</v>
      </c>
      <c r="F1110" t="s">
        <v>13113</v>
      </c>
      <c r="BB1110" t="s">
        <v>16238</v>
      </c>
      <c r="BC1110" t="s">
        <v>16782</v>
      </c>
      <c r="BD1110" t="s">
        <v>16783</v>
      </c>
      <c r="BE1110" t="s">
        <v>16705</v>
      </c>
      <c r="BF1110" t="s">
        <v>13919</v>
      </c>
      <c r="BG1110" t="s">
        <v>16758</v>
      </c>
      <c r="BH1110" t="s">
        <v>16784</v>
      </c>
    </row>
    <row r="1111" spans="2:60" x14ac:dyDescent="0.25">
      <c r="B1111" t="s">
        <v>12967</v>
      </c>
      <c r="C1111" t="s">
        <v>155</v>
      </c>
      <c r="D1111" t="s">
        <v>9764</v>
      </c>
      <c r="E1111" t="s">
        <v>16768</v>
      </c>
      <c r="F1111" t="s">
        <v>14446</v>
      </c>
      <c r="BB1111" t="s">
        <v>568</v>
      </c>
      <c r="BC1111" t="s">
        <v>568</v>
      </c>
      <c r="BD1111" t="s">
        <v>568</v>
      </c>
      <c r="BE1111" t="s">
        <v>568</v>
      </c>
      <c r="BF1111" t="s">
        <v>568</v>
      </c>
      <c r="BG1111" t="s">
        <v>568</v>
      </c>
      <c r="BH1111" t="s">
        <v>568</v>
      </c>
    </row>
    <row r="1112" spans="2:60" x14ac:dyDescent="0.25">
      <c r="B1112" t="s">
        <v>12967</v>
      </c>
      <c r="C1112" t="s">
        <v>155</v>
      </c>
      <c r="D1112" t="s">
        <v>9764</v>
      </c>
      <c r="E1112" t="s">
        <v>16768</v>
      </c>
      <c r="F1112" t="s">
        <v>14454</v>
      </c>
      <c r="BB1112" t="s">
        <v>16785</v>
      </c>
      <c r="BC1112" t="s">
        <v>16786</v>
      </c>
      <c r="BD1112" t="s">
        <v>14980</v>
      </c>
      <c r="BE1112" t="s">
        <v>14288</v>
      </c>
      <c r="BF1112" t="s">
        <v>14048</v>
      </c>
      <c r="BG1112" t="s">
        <v>13944</v>
      </c>
      <c r="BH1112" t="s">
        <v>16787</v>
      </c>
    </row>
    <row r="1113" spans="2:60" x14ac:dyDescent="0.25">
      <c r="B1113" t="s">
        <v>12967</v>
      </c>
      <c r="C1113" t="s">
        <v>155</v>
      </c>
      <c r="D1113" t="s">
        <v>9764</v>
      </c>
      <c r="E1113" t="s">
        <v>16768</v>
      </c>
      <c r="F1113" t="s">
        <v>14460</v>
      </c>
      <c r="BB1113" t="s">
        <v>15170</v>
      </c>
      <c r="BC1113" t="s">
        <v>16788</v>
      </c>
      <c r="BD1113" t="s">
        <v>16044</v>
      </c>
      <c r="BE1113" t="s">
        <v>16789</v>
      </c>
      <c r="BF1113" t="s">
        <v>16518</v>
      </c>
      <c r="BG1113" t="s">
        <v>16790</v>
      </c>
      <c r="BH1113" t="s">
        <v>14035</v>
      </c>
    </row>
    <row r="1114" spans="2:60" x14ac:dyDescent="0.25">
      <c r="B1114" t="s">
        <v>12967</v>
      </c>
      <c r="C1114" t="s">
        <v>155</v>
      </c>
      <c r="D1114" t="s">
        <v>9764</v>
      </c>
      <c r="E1114" t="s">
        <v>16768</v>
      </c>
      <c r="F1114" t="s">
        <v>14468</v>
      </c>
      <c r="BB1114" t="s">
        <v>16197</v>
      </c>
      <c r="BC1114" t="s">
        <v>16791</v>
      </c>
      <c r="BD1114" t="s">
        <v>16792</v>
      </c>
      <c r="BE1114" t="s">
        <v>15655</v>
      </c>
      <c r="BF1114" t="s">
        <v>15604</v>
      </c>
      <c r="BG1114" t="s">
        <v>15564</v>
      </c>
      <c r="BH1114" t="s">
        <v>16793</v>
      </c>
    </row>
    <row r="1115" spans="2:60" x14ac:dyDescent="0.25">
      <c r="B1115" t="s">
        <v>12967</v>
      </c>
      <c r="C1115" t="s">
        <v>155</v>
      </c>
      <c r="D1115" t="s">
        <v>9764</v>
      </c>
      <c r="E1115" t="s">
        <v>16768</v>
      </c>
      <c r="F1115" t="s">
        <v>14476</v>
      </c>
      <c r="BB1115" t="s">
        <v>13628</v>
      </c>
      <c r="BC1115" t="s">
        <v>16794</v>
      </c>
      <c r="BD1115" t="s">
        <v>15239</v>
      </c>
      <c r="BE1115" t="s">
        <v>15635</v>
      </c>
      <c r="BF1115" t="s">
        <v>16020</v>
      </c>
      <c r="BG1115" t="s">
        <v>14055</v>
      </c>
      <c r="BH1115" t="s">
        <v>16795</v>
      </c>
    </row>
    <row r="1116" spans="2:60" x14ac:dyDescent="0.25">
      <c r="B1116" t="s">
        <v>12967</v>
      </c>
      <c r="C1116" t="s">
        <v>155</v>
      </c>
      <c r="D1116" t="s">
        <v>9764</v>
      </c>
      <c r="E1116" t="s">
        <v>16768</v>
      </c>
      <c r="F1116" t="s">
        <v>13039</v>
      </c>
      <c r="BB1116" t="s">
        <v>16796</v>
      </c>
      <c r="BC1116" t="s">
        <v>16797</v>
      </c>
      <c r="BD1116" t="s">
        <v>13135</v>
      </c>
      <c r="BE1116" t="s">
        <v>15798</v>
      </c>
      <c r="BF1116" t="s">
        <v>16798</v>
      </c>
      <c r="BG1116" t="s">
        <v>15423</v>
      </c>
      <c r="BH1116" t="s">
        <v>13478</v>
      </c>
    </row>
    <row r="1117" spans="2:60" x14ac:dyDescent="0.25">
      <c r="B1117" t="s">
        <v>12967</v>
      </c>
      <c r="C1117" t="s">
        <v>155</v>
      </c>
      <c r="D1117" t="s">
        <v>9764</v>
      </c>
      <c r="E1117" t="s">
        <v>16768</v>
      </c>
      <c r="F1117" t="s">
        <v>13425</v>
      </c>
      <c r="BB1117" t="s">
        <v>16799</v>
      </c>
      <c r="BC1117" t="s">
        <v>16125</v>
      </c>
      <c r="BD1117" t="s">
        <v>16369</v>
      </c>
      <c r="BE1117" t="s">
        <v>16800</v>
      </c>
      <c r="BF1117" t="s">
        <v>13953</v>
      </c>
      <c r="BG1117" t="s">
        <v>13973</v>
      </c>
      <c r="BH1117" t="s">
        <v>16801</v>
      </c>
    </row>
    <row r="1118" spans="2:60" x14ac:dyDescent="0.25">
      <c r="B1118" t="s">
        <v>12967</v>
      </c>
      <c r="C1118" t="s">
        <v>155</v>
      </c>
      <c r="D1118" t="s">
        <v>9764</v>
      </c>
      <c r="E1118" t="s">
        <v>16768</v>
      </c>
      <c r="F1118" t="s">
        <v>13120</v>
      </c>
      <c r="BB1118" t="s">
        <v>16802</v>
      </c>
      <c r="BC1118" t="s">
        <v>16781</v>
      </c>
      <c r="BD1118" t="s">
        <v>13105</v>
      </c>
      <c r="BE1118" t="s">
        <v>15598</v>
      </c>
      <c r="BF1118" t="s">
        <v>16803</v>
      </c>
      <c r="BG1118" t="s">
        <v>16804</v>
      </c>
      <c r="BH1118" t="s">
        <v>16805</v>
      </c>
    </row>
    <row r="1119" spans="2:60" x14ac:dyDescent="0.25">
      <c r="B1119" t="s">
        <v>12967</v>
      </c>
      <c r="C1119" t="s">
        <v>155</v>
      </c>
      <c r="D1119" t="s">
        <v>9764</v>
      </c>
      <c r="E1119" t="s">
        <v>16768</v>
      </c>
      <c r="F1119" t="s">
        <v>12985</v>
      </c>
      <c r="BB1119" t="s">
        <v>16806</v>
      </c>
      <c r="BC1119" t="s">
        <v>16802</v>
      </c>
      <c r="BD1119" t="s">
        <v>15209</v>
      </c>
      <c r="BE1119" t="s">
        <v>16496</v>
      </c>
      <c r="BF1119" t="s">
        <v>13930</v>
      </c>
      <c r="BG1119" t="s">
        <v>16807</v>
      </c>
      <c r="BH1119" t="s">
        <v>16719</v>
      </c>
    </row>
    <row r="1120" spans="2:60" x14ac:dyDescent="0.25">
      <c r="B1120" t="s">
        <v>12967</v>
      </c>
      <c r="C1120" t="s">
        <v>155</v>
      </c>
      <c r="D1120" t="s">
        <v>9764</v>
      </c>
      <c r="E1120" t="s">
        <v>16768</v>
      </c>
      <c r="F1120" t="s">
        <v>12993</v>
      </c>
      <c r="BB1120" t="s">
        <v>16808</v>
      </c>
      <c r="BC1120" t="s">
        <v>16809</v>
      </c>
      <c r="BD1120" t="s">
        <v>15015</v>
      </c>
      <c r="BE1120" t="s">
        <v>16810</v>
      </c>
      <c r="BF1120" t="s">
        <v>16811</v>
      </c>
      <c r="BG1120" t="s">
        <v>16812</v>
      </c>
      <c r="BH1120" t="s">
        <v>16813</v>
      </c>
    </row>
    <row r="1121" spans="2:76" x14ac:dyDescent="0.25">
      <c r="B1121" t="s">
        <v>12967</v>
      </c>
      <c r="C1121" t="s">
        <v>155</v>
      </c>
      <c r="D1121" t="s">
        <v>9764</v>
      </c>
      <c r="E1121" t="s">
        <v>16768</v>
      </c>
      <c r="F1121" t="s">
        <v>13000</v>
      </c>
      <c r="BB1121" t="s">
        <v>16814</v>
      </c>
      <c r="BC1121" t="s">
        <v>16815</v>
      </c>
      <c r="BD1121" t="s">
        <v>16816</v>
      </c>
      <c r="BE1121" t="s">
        <v>15562</v>
      </c>
      <c r="BF1121" t="s">
        <v>14708</v>
      </c>
      <c r="BG1121" t="s">
        <v>14351</v>
      </c>
      <c r="BH1121" t="s">
        <v>16817</v>
      </c>
    </row>
    <row r="1122" spans="2:76" x14ac:dyDescent="0.25">
      <c r="B1122" t="s">
        <v>12967</v>
      </c>
      <c r="C1122" t="s">
        <v>155</v>
      </c>
      <c r="D1122" t="s">
        <v>9764</v>
      </c>
      <c r="E1122" t="s">
        <v>16768</v>
      </c>
      <c r="F1122" t="s">
        <v>13008</v>
      </c>
      <c r="BB1122" t="s">
        <v>13031</v>
      </c>
      <c r="BC1122" t="s">
        <v>14870</v>
      </c>
      <c r="BD1122" t="s">
        <v>16818</v>
      </c>
      <c r="BE1122" t="s">
        <v>16819</v>
      </c>
      <c r="BF1122" t="s">
        <v>16817</v>
      </c>
      <c r="BG1122" t="s">
        <v>14653</v>
      </c>
      <c r="BH1122" t="s">
        <v>15290</v>
      </c>
    </row>
    <row r="1123" spans="2:76" x14ac:dyDescent="0.25">
      <c r="B1123" t="s">
        <v>12967</v>
      </c>
      <c r="C1123" t="s">
        <v>155</v>
      </c>
      <c r="D1123" t="s">
        <v>9764</v>
      </c>
      <c r="E1123" t="s">
        <v>16768</v>
      </c>
      <c r="F1123" t="s">
        <v>13458</v>
      </c>
      <c r="BB1123" t="s">
        <v>16820</v>
      </c>
      <c r="BC1123" t="s">
        <v>16821</v>
      </c>
      <c r="BD1123" t="s">
        <v>16023</v>
      </c>
      <c r="BE1123" t="s">
        <v>13917</v>
      </c>
      <c r="BF1123" t="s">
        <v>16822</v>
      </c>
      <c r="BG1123" t="s">
        <v>16823</v>
      </c>
      <c r="BH1123" t="s">
        <v>16824</v>
      </c>
    </row>
    <row r="1124" spans="2:76" x14ac:dyDescent="0.25">
      <c r="B1124" t="s">
        <v>12967</v>
      </c>
      <c r="C1124" t="s">
        <v>155</v>
      </c>
      <c r="D1124" t="s">
        <v>9764</v>
      </c>
      <c r="E1124" t="s">
        <v>16768</v>
      </c>
      <c r="F1124" t="s">
        <v>13281</v>
      </c>
      <c r="BB1124" t="s">
        <v>16825</v>
      </c>
      <c r="BC1124" t="s">
        <v>13069</v>
      </c>
      <c r="BD1124" t="s">
        <v>13153</v>
      </c>
      <c r="BE1124" t="s">
        <v>14700</v>
      </c>
      <c r="BF1124" t="s">
        <v>16826</v>
      </c>
      <c r="BG1124" t="s">
        <v>16827</v>
      </c>
      <c r="BH1124" t="s">
        <v>16807</v>
      </c>
    </row>
    <row r="1125" spans="2:76" x14ac:dyDescent="0.25">
      <c r="B1125" t="s">
        <v>12967</v>
      </c>
      <c r="C1125" t="s">
        <v>155</v>
      </c>
      <c r="D1125" t="s">
        <v>9764</v>
      </c>
      <c r="E1125" t="s">
        <v>16768</v>
      </c>
      <c r="F1125" t="s">
        <v>13016</v>
      </c>
      <c r="BB1125" t="s">
        <v>16828</v>
      </c>
      <c r="BC1125" t="s">
        <v>16216</v>
      </c>
      <c r="BD1125" t="s">
        <v>16829</v>
      </c>
      <c r="BE1125" t="s">
        <v>13917</v>
      </c>
      <c r="BF1125" t="s">
        <v>14466</v>
      </c>
      <c r="BG1125" t="s">
        <v>14702</v>
      </c>
      <c r="BH1125" t="s">
        <v>14451</v>
      </c>
    </row>
    <row r="1126" spans="2:76" x14ac:dyDescent="0.25">
      <c r="B1126" t="s">
        <v>12967</v>
      </c>
      <c r="C1126" t="s">
        <v>155</v>
      </c>
      <c r="D1126" t="s">
        <v>1211</v>
      </c>
      <c r="E1126" t="s">
        <v>14764</v>
      </c>
      <c r="F1126" t="s">
        <v>12977</v>
      </c>
      <c r="BI1126" t="s">
        <v>14177</v>
      </c>
      <c r="BJ1126" t="s">
        <v>13910</v>
      </c>
      <c r="BK1126" t="s">
        <v>13982</v>
      </c>
      <c r="BL1126" t="s">
        <v>14025</v>
      </c>
      <c r="BM1126" t="s">
        <v>14765</v>
      </c>
      <c r="BN1126" t="s">
        <v>13895</v>
      </c>
      <c r="BO1126" t="s">
        <v>14766</v>
      </c>
      <c r="BP1126" t="s">
        <v>14766</v>
      </c>
    </row>
    <row r="1127" spans="2:76" x14ac:dyDescent="0.25">
      <c r="B1127" t="s">
        <v>12967</v>
      </c>
      <c r="C1127" t="s">
        <v>155</v>
      </c>
      <c r="D1127" t="s">
        <v>1211</v>
      </c>
      <c r="E1127" t="s">
        <v>14764</v>
      </c>
      <c r="F1127" t="s">
        <v>13039</v>
      </c>
      <c r="BI1127" t="s">
        <v>14767</v>
      </c>
      <c r="BJ1127" t="s">
        <v>14768</v>
      </c>
      <c r="BK1127" t="s">
        <v>14769</v>
      </c>
      <c r="BL1127" t="s">
        <v>9796</v>
      </c>
    </row>
    <row r="1128" spans="2:76" x14ac:dyDescent="0.25">
      <c r="B1128" t="s">
        <v>12967</v>
      </c>
      <c r="C1128" t="s">
        <v>155</v>
      </c>
      <c r="D1128" t="s">
        <v>1211</v>
      </c>
      <c r="E1128" t="s">
        <v>14764</v>
      </c>
      <c r="F1128" t="s">
        <v>12993</v>
      </c>
      <c r="BI1128" t="s">
        <v>14770</v>
      </c>
      <c r="BJ1128" t="s">
        <v>14771</v>
      </c>
      <c r="BK1128" t="s">
        <v>14772</v>
      </c>
      <c r="BL1128" t="s">
        <v>14773</v>
      </c>
      <c r="BM1128" t="s">
        <v>14774</v>
      </c>
      <c r="BN1128" t="s">
        <v>14775</v>
      </c>
      <c r="BO1128" t="s">
        <v>13107</v>
      </c>
      <c r="BP1128" t="s">
        <v>13107</v>
      </c>
    </row>
    <row r="1129" spans="2:76" x14ac:dyDescent="0.25">
      <c r="B1129" t="s">
        <v>12967</v>
      </c>
      <c r="C1129" t="s">
        <v>155</v>
      </c>
      <c r="D1129" t="s">
        <v>1211</v>
      </c>
      <c r="E1129" t="s">
        <v>14764</v>
      </c>
      <c r="F1129" t="s">
        <v>13008</v>
      </c>
      <c r="BI1129" t="s">
        <v>13918</v>
      </c>
      <c r="BJ1129" t="s">
        <v>14334</v>
      </c>
      <c r="BK1129" t="s">
        <v>14776</v>
      </c>
      <c r="BL1129" t="s">
        <v>13925</v>
      </c>
      <c r="BM1129" t="s">
        <v>14615</v>
      </c>
      <c r="BN1129" t="s">
        <v>13896</v>
      </c>
      <c r="BO1129" t="s">
        <v>13896</v>
      </c>
      <c r="BP1129" t="s">
        <v>13896</v>
      </c>
    </row>
    <row r="1130" spans="2:76" x14ac:dyDescent="0.25">
      <c r="B1130" t="s">
        <v>12967</v>
      </c>
      <c r="C1130" t="s">
        <v>155</v>
      </c>
      <c r="D1130" t="s">
        <v>10414</v>
      </c>
      <c r="E1130" t="s">
        <v>14777</v>
      </c>
      <c r="F1130" t="s">
        <v>13297</v>
      </c>
      <c r="BQ1130" t="s">
        <v>568</v>
      </c>
      <c r="BR1130" t="s">
        <v>14794</v>
      </c>
      <c r="BS1130" t="s">
        <v>10559</v>
      </c>
      <c r="BT1130" t="s">
        <v>16830</v>
      </c>
      <c r="BU1130" t="s">
        <v>16831</v>
      </c>
      <c r="BV1130" t="s">
        <v>16832</v>
      </c>
      <c r="BW1130" t="s">
        <v>16833</v>
      </c>
      <c r="BX1130" t="s">
        <v>10559</v>
      </c>
    </row>
    <row r="1131" spans="2:76" x14ac:dyDescent="0.25">
      <c r="B1131" t="s">
        <v>12967</v>
      </c>
      <c r="C1131" t="s">
        <v>155</v>
      </c>
      <c r="D1131" t="s">
        <v>10414</v>
      </c>
      <c r="E1131" t="s">
        <v>14777</v>
      </c>
      <c r="F1131" t="s">
        <v>13098</v>
      </c>
      <c r="BQ1131" t="s">
        <v>568</v>
      </c>
      <c r="BR1131" t="s">
        <v>16834</v>
      </c>
      <c r="BS1131" t="s">
        <v>16835</v>
      </c>
      <c r="BT1131" t="s">
        <v>16836</v>
      </c>
      <c r="BU1131" t="s">
        <v>16837</v>
      </c>
      <c r="BV1131" t="s">
        <v>16808</v>
      </c>
      <c r="BW1131" t="s">
        <v>15036</v>
      </c>
      <c r="BX1131" t="s">
        <v>16838</v>
      </c>
    </row>
    <row r="1132" spans="2:76" x14ac:dyDescent="0.25">
      <c r="B1132" t="s">
        <v>12967</v>
      </c>
      <c r="C1132" t="s">
        <v>155</v>
      </c>
      <c r="D1132" t="s">
        <v>10414</v>
      </c>
      <c r="E1132" t="s">
        <v>14777</v>
      </c>
      <c r="F1132" t="s">
        <v>13308</v>
      </c>
      <c r="BQ1132" t="s">
        <v>568</v>
      </c>
      <c r="BR1132" t="s">
        <v>16839</v>
      </c>
      <c r="BS1132" t="s">
        <v>16840</v>
      </c>
      <c r="BT1132" t="s">
        <v>16841</v>
      </c>
      <c r="BU1132" t="s">
        <v>16842</v>
      </c>
      <c r="BV1132" t="s">
        <v>16843</v>
      </c>
      <c r="BW1132" t="s">
        <v>16844</v>
      </c>
      <c r="BX1132" t="s">
        <v>16845</v>
      </c>
    </row>
    <row r="1133" spans="2:76" x14ac:dyDescent="0.25">
      <c r="B1133" t="s">
        <v>12967</v>
      </c>
      <c r="C1133" t="s">
        <v>155</v>
      </c>
      <c r="D1133" t="s">
        <v>10414</v>
      </c>
      <c r="E1133" t="s">
        <v>14777</v>
      </c>
      <c r="F1133" t="s">
        <v>12977</v>
      </c>
      <c r="BQ1133" t="s">
        <v>568</v>
      </c>
      <c r="BR1133" t="s">
        <v>16846</v>
      </c>
      <c r="BS1133" t="s">
        <v>16847</v>
      </c>
      <c r="BT1133" t="s">
        <v>16848</v>
      </c>
      <c r="BU1133" t="s">
        <v>16849</v>
      </c>
      <c r="BV1133" t="s">
        <v>16296</v>
      </c>
      <c r="BW1133" t="s">
        <v>16850</v>
      </c>
      <c r="BX1133" t="s">
        <v>16851</v>
      </c>
    </row>
    <row r="1134" spans="2:76" x14ac:dyDescent="0.25">
      <c r="B1134" t="s">
        <v>12967</v>
      </c>
      <c r="C1134" t="s">
        <v>155</v>
      </c>
      <c r="D1134" t="s">
        <v>10414</v>
      </c>
      <c r="E1134" t="s">
        <v>14777</v>
      </c>
      <c r="F1134" t="s">
        <v>13113</v>
      </c>
      <c r="BQ1134" t="s">
        <v>16852</v>
      </c>
      <c r="BR1134" t="s">
        <v>16853</v>
      </c>
      <c r="BS1134" t="s">
        <v>16196</v>
      </c>
      <c r="BT1134" t="s">
        <v>13193</v>
      </c>
      <c r="BU1134" t="s">
        <v>15439</v>
      </c>
      <c r="BV1134" t="s">
        <v>16854</v>
      </c>
      <c r="BW1134" t="s">
        <v>13248</v>
      </c>
      <c r="BX1134" t="s">
        <v>16441</v>
      </c>
    </row>
    <row r="1135" spans="2:76" x14ac:dyDescent="0.25">
      <c r="B1135" t="s">
        <v>12967</v>
      </c>
      <c r="C1135" t="s">
        <v>155</v>
      </c>
      <c r="D1135" t="s">
        <v>10414</v>
      </c>
      <c r="E1135" t="s">
        <v>14777</v>
      </c>
      <c r="F1135" t="s">
        <v>14446</v>
      </c>
      <c r="BQ1135" t="s">
        <v>568</v>
      </c>
      <c r="BR1135" t="s">
        <v>568</v>
      </c>
      <c r="BS1135" t="s">
        <v>568</v>
      </c>
      <c r="BT1135" t="s">
        <v>568</v>
      </c>
      <c r="BU1135" t="s">
        <v>568</v>
      </c>
      <c r="BV1135" t="s">
        <v>568</v>
      </c>
      <c r="BW1135" t="s">
        <v>568</v>
      </c>
      <c r="BX1135" t="s">
        <v>568</v>
      </c>
    </row>
    <row r="1136" spans="2:76" x14ac:dyDescent="0.25">
      <c r="B1136" t="s">
        <v>12967</v>
      </c>
      <c r="C1136" t="s">
        <v>155</v>
      </c>
      <c r="D1136" t="s">
        <v>10414</v>
      </c>
      <c r="E1136" t="s">
        <v>14777</v>
      </c>
      <c r="F1136" t="s">
        <v>14454</v>
      </c>
      <c r="BQ1136" t="s">
        <v>568</v>
      </c>
      <c r="BR1136" t="s">
        <v>16855</v>
      </c>
      <c r="BS1136" t="s">
        <v>16856</v>
      </c>
      <c r="BT1136" t="s">
        <v>10559</v>
      </c>
      <c r="BU1136" t="s">
        <v>16857</v>
      </c>
      <c r="BV1136" t="s">
        <v>16858</v>
      </c>
      <c r="BW1136" t="s">
        <v>16859</v>
      </c>
      <c r="BX1136" t="s">
        <v>16860</v>
      </c>
    </row>
    <row r="1137" spans="2:84" x14ac:dyDescent="0.25">
      <c r="B1137" t="s">
        <v>12967</v>
      </c>
      <c r="C1137" t="s">
        <v>155</v>
      </c>
      <c r="D1137" t="s">
        <v>10414</v>
      </c>
      <c r="E1137" t="s">
        <v>14777</v>
      </c>
      <c r="F1137" t="s">
        <v>14460</v>
      </c>
      <c r="BQ1137" t="s">
        <v>568</v>
      </c>
      <c r="BR1137" t="s">
        <v>10559</v>
      </c>
      <c r="BS1137" t="s">
        <v>10559</v>
      </c>
      <c r="BT1137" t="s">
        <v>16861</v>
      </c>
      <c r="BU1137" t="s">
        <v>16862</v>
      </c>
      <c r="BV1137" t="s">
        <v>16863</v>
      </c>
      <c r="BW1137" t="s">
        <v>10559</v>
      </c>
      <c r="BX1137" t="s">
        <v>10559</v>
      </c>
    </row>
    <row r="1138" spans="2:84" x14ac:dyDescent="0.25">
      <c r="B1138" t="s">
        <v>12967</v>
      </c>
      <c r="C1138" t="s">
        <v>155</v>
      </c>
      <c r="D1138" t="s">
        <v>10414</v>
      </c>
      <c r="E1138" t="s">
        <v>14777</v>
      </c>
      <c r="F1138" t="s">
        <v>14468</v>
      </c>
      <c r="BQ1138" t="s">
        <v>568</v>
      </c>
      <c r="BR1138" t="s">
        <v>16864</v>
      </c>
      <c r="BS1138" t="s">
        <v>16865</v>
      </c>
      <c r="BT1138" t="s">
        <v>16866</v>
      </c>
      <c r="BU1138" t="s">
        <v>12976</v>
      </c>
      <c r="BV1138" t="s">
        <v>16867</v>
      </c>
      <c r="BW1138" t="s">
        <v>16840</v>
      </c>
      <c r="BX1138" t="s">
        <v>16868</v>
      </c>
    </row>
    <row r="1139" spans="2:84" x14ac:dyDescent="0.25">
      <c r="B1139" t="s">
        <v>12967</v>
      </c>
      <c r="C1139" t="s">
        <v>155</v>
      </c>
      <c r="D1139" t="s">
        <v>10414</v>
      </c>
      <c r="E1139" t="s">
        <v>14777</v>
      </c>
      <c r="F1139" t="s">
        <v>14476</v>
      </c>
      <c r="BQ1139" t="s">
        <v>568</v>
      </c>
      <c r="BR1139" t="s">
        <v>10559</v>
      </c>
      <c r="BS1139" t="s">
        <v>10559</v>
      </c>
      <c r="BT1139" t="s">
        <v>10559</v>
      </c>
      <c r="BU1139" t="s">
        <v>10559</v>
      </c>
      <c r="BV1139" t="s">
        <v>10559</v>
      </c>
      <c r="BW1139" t="s">
        <v>10559</v>
      </c>
      <c r="BX1139" t="s">
        <v>10559</v>
      </c>
    </row>
    <row r="1140" spans="2:84" x14ac:dyDescent="0.25">
      <c r="B1140" t="s">
        <v>12967</v>
      </c>
      <c r="C1140" t="s">
        <v>155</v>
      </c>
      <c r="D1140" t="s">
        <v>10414</v>
      </c>
      <c r="E1140" t="s">
        <v>14777</v>
      </c>
      <c r="F1140" t="s">
        <v>13039</v>
      </c>
      <c r="BQ1140" t="s">
        <v>568</v>
      </c>
      <c r="BR1140" t="s">
        <v>16869</v>
      </c>
      <c r="BS1140" t="s">
        <v>16870</v>
      </c>
      <c r="BT1140" t="s">
        <v>16871</v>
      </c>
      <c r="BU1140" t="s">
        <v>16253</v>
      </c>
      <c r="BV1140" t="s">
        <v>16056</v>
      </c>
      <c r="BW1140" t="s">
        <v>13161</v>
      </c>
      <c r="BX1140" t="s">
        <v>16872</v>
      </c>
    </row>
    <row r="1141" spans="2:84" x14ac:dyDescent="0.25">
      <c r="B1141" t="s">
        <v>12967</v>
      </c>
      <c r="C1141" t="s">
        <v>155</v>
      </c>
      <c r="D1141" t="s">
        <v>10414</v>
      </c>
      <c r="E1141" t="s">
        <v>14777</v>
      </c>
      <c r="F1141" t="s">
        <v>13425</v>
      </c>
      <c r="BQ1141" t="s">
        <v>568</v>
      </c>
      <c r="BR1141" t="s">
        <v>16873</v>
      </c>
      <c r="BS1141" t="s">
        <v>16874</v>
      </c>
      <c r="BT1141" t="s">
        <v>15121</v>
      </c>
      <c r="BU1141" t="s">
        <v>16875</v>
      </c>
      <c r="BV1141" t="s">
        <v>16876</v>
      </c>
      <c r="BW1141" t="s">
        <v>16233</v>
      </c>
      <c r="BX1141" t="s">
        <v>16877</v>
      </c>
    </row>
    <row r="1142" spans="2:84" x14ac:dyDescent="0.25">
      <c r="B1142" t="s">
        <v>12967</v>
      </c>
      <c r="C1142" t="s">
        <v>155</v>
      </c>
      <c r="D1142" t="s">
        <v>10414</v>
      </c>
      <c r="E1142" t="s">
        <v>14777</v>
      </c>
      <c r="F1142" t="s">
        <v>13120</v>
      </c>
      <c r="BQ1142" t="s">
        <v>14439</v>
      </c>
      <c r="BR1142" t="s">
        <v>16878</v>
      </c>
      <c r="BS1142" t="s">
        <v>14856</v>
      </c>
      <c r="BT1142" t="s">
        <v>13232</v>
      </c>
      <c r="BU1142" t="s">
        <v>16879</v>
      </c>
      <c r="BV1142" t="s">
        <v>14902</v>
      </c>
      <c r="BW1142" t="s">
        <v>16880</v>
      </c>
      <c r="BX1142" t="s">
        <v>16881</v>
      </c>
    </row>
    <row r="1143" spans="2:84" x14ac:dyDescent="0.25">
      <c r="B1143" t="s">
        <v>12967</v>
      </c>
      <c r="C1143" t="s">
        <v>155</v>
      </c>
      <c r="D1143" t="s">
        <v>10414</v>
      </c>
      <c r="E1143" t="s">
        <v>14777</v>
      </c>
      <c r="F1143" t="s">
        <v>12985</v>
      </c>
      <c r="BQ1143" t="s">
        <v>16882</v>
      </c>
      <c r="BR1143" t="s">
        <v>16883</v>
      </c>
      <c r="BS1143" t="s">
        <v>16884</v>
      </c>
      <c r="BT1143" t="s">
        <v>12976</v>
      </c>
      <c r="BU1143" t="s">
        <v>16885</v>
      </c>
      <c r="BV1143" t="s">
        <v>16886</v>
      </c>
      <c r="BW1143" t="s">
        <v>14912</v>
      </c>
      <c r="BX1143" t="s">
        <v>9792</v>
      </c>
    </row>
    <row r="1144" spans="2:84" x14ac:dyDescent="0.25">
      <c r="B1144" t="s">
        <v>12967</v>
      </c>
      <c r="C1144" t="s">
        <v>155</v>
      </c>
      <c r="D1144" t="s">
        <v>10414</v>
      </c>
      <c r="E1144" t="s">
        <v>14777</v>
      </c>
      <c r="F1144" t="s">
        <v>12993</v>
      </c>
      <c r="BQ1144" t="s">
        <v>568</v>
      </c>
      <c r="BR1144" t="s">
        <v>16887</v>
      </c>
      <c r="BS1144" t="s">
        <v>16888</v>
      </c>
      <c r="BT1144" t="s">
        <v>16889</v>
      </c>
      <c r="BU1144" t="s">
        <v>16890</v>
      </c>
      <c r="BV1144" t="s">
        <v>16891</v>
      </c>
      <c r="BW1144" t="s">
        <v>16892</v>
      </c>
      <c r="BX1144" t="s">
        <v>16893</v>
      </c>
    </row>
    <row r="1145" spans="2:84" x14ac:dyDescent="0.25">
      <c r="B1145" t="s">
        <v>12967</v>
      </c>
      <c r="C1145" t="s">
        <v>155</v>
      </c>
      <c r="D1145" t="s">
        <v>10414</v>
      </c>
      <c r="E1145" t="s">
        <v>14777</v>
      </c>
      <c r="F1145" t="s">
        <v>13000</v>
      </c>
      <c r="BQ1145" t="s">
        <v>14567</v>
      </c>
      <c r="BR1145" t="s">
        <v>16894</v>
      </c>
      <c r="BS1145" t="s">
        <v>16895</v>
      </c>
      <c r="BT1145" t="s">
        <v>16896</v>
      </c>
      <c r="BU1145" t="s">
        <v>16897</v>
      </c>
      <c r="BV1145" t="s">
        <v>16898</v>
      </c>
      <c r="BW1145" t="s">
        <v>16899</v>
      </c>
      <c r="BX1145" t="s">
        <v>16900</v>
      </c>
    </row>
    <row r="1146" spans="2:84" x14ac:dyDescent="0.25">
      <c r="B1146" t="s">
        <v>12967</v>
      </c>
      <c r="C1146" t="s">
        <v>155</v>
      </c>
      <c r="D1146" t="s">
        <v>10414</v>
      </c>
      <c r="E1146" t="s">
        <v>14777</v>
      </c>
      <c r="F1146" t="s">
        <v>13008</v>
      </c>
      <c r="BQ1146" t="s">
        <v>568</v>
      </c>
      <c r="BR1146" t="s">
        <v>16901</v>
      </c>
      <c r="BS1146" t="s">
        <v>16902</v>
      </c>
      <c r="BT1146" t="s">
        <v>9973</v>
      </c>
      <c r="BU1146" t="s">
        <v>16903</v>
      </c>
      <c r="BV1146" t="s">
        <v>16850</v>
      </c>
      <c r="BW1146" t="s">
        <v>14905</v>
      </c>
      <c r="BX1146" t="s">
        <v>16904</v>
      </c>
    </row>
    <row r="1147" spans="2:84" x14ac:dyDescent="0.25">
      <c r="B1147" t="s">
        <v>12967</v>
      </c>
      <c r="C1147" t="s">
        <v>155</v>
      </c>
      <c r="D1147" t="s">
        <v>10414</v>
      </c>
      <c r="E1147" t="s">
        <v>14777</v>
      </c>
      <c r="F1147" t="s">
        <v>13458</v>
      </c>
      <c r="BQ1147" t="s">
        <v>568</v>
      </c>
      <c r="BR1147" t="s">
        <v>16905</v>
      </c>
      <c r="BS1147" t="s">
        <v>16906</v>
      </c>
      <c r="BT1147" t="s">
        <v>16907</v>
      </c>
      <c r="BU1147" t="s">
        <v>14892</v>
      </c>
      <c r="BV1147" t="s">
        <v>13736</v>
      </c>
      <c r="BW1147" t="s">
        <v>13350</v>
      </c>
      <c r="BX1147" t="s">
        <v>15010</v>
      </c>
    </row>
    <row r="1148" spans="2:84" x14ac:dyDescent="0.25">
      <c r="B1148" t="s">
        <v>12967</v>
      </c>
      <c r="C1148" t="s">
        <v>155</v>
      </c>
      <c r="D1148" t="s">
        <v>10414</v>
      </c>
      <c r="E1148" t="s">
        <v>14777</v>
      </c>
      <c r="F1148" t="s">
        <v>13281</v>
      </c>
      <c r="BQ1148" t="s">
        <v>13595</v>
      </c>
      <c r="BR1148" t="s">
        <v>16908</v>
      </c>
      <c r="BS1148" t="s">
        <v>16054</v>
      </c>
      <c r="BT1148" t="s">
        <v>14627</v>
      </c>
      <c r="BU1148" t="s">
        <v>16909</v>
      </c>
      <c r="BV1148" t="s">
        <v>14247</v>
      </c>
      <c r="BW1148" t="s">
        <v>13343</v>
      </c>
      <c r="BX1148" t="s">
        <v>16763</v>
      </c>
    </row>
    <row r="1149" spans="2:84" x14ac:dyDescent="0.25">
      <c r="B1149" t="s">
        <v>12967</v>
      </c>
      <c r="C1149" t="s">
        <v>155</v>
      </c>
      <c r="D1149" t="s">
        <v>10414</v>
      </c>
      <c r="E1149" t="s">
        <v>14777</v>
      </c>
      <c r="F1149" t="s">
        <v>13016</v>
      </c>
      <c r="BQ1149" t="s">
        <v>568</v>
      </c>
      <c r="BR1149" t="s">
        <v>16910</v>
      </c>
      <c r="BS1149" t="s">
        <v>13505</v>
      </c>
      <c r="BT1149" t="s">
        <v>15331</v>
      </c>
      <c r="BU1149" t="s">
        <v>14858</v>
      </c>
      <c r="BV1149" t="s">
        <v>13431</v>
      </c>
      <c r="BW1149" t="s">
        <v>15450</v>
      </c>
      <c r="BX1149" t="s">
        <v>13236</v>
      </c>
    </row>
    <row r="1150" spans="2:84" x14ac:dyDescent="0.25">
      <c r="B1150" t="s">
        <v>12967</v>
      </c>
      <c r="C1150" t="s">
        <v>155</v>
      </c>
      <c r="D1150" t="s">
        <v>10393</v>
      </c>
      <c r="E1150" t="s">
        <v>14860</v>
      </c>
      <c r="F1150" t="s">
        <v>13354</v>
      </c>
      <c r="BY1150" t="s">
        <v>16911</v>
      </c>
      <c r="BZ1150" t="s">
        <v>13255</v>
      </c>
      <c r="CA1150" t="s">
        <v>15436</v>
      </c>
      <c r="CB1150" t="s">
        <v>16912</v>
      </c>
      <c r="CC1150" t="s">
        <v>16913</v>
      </c>
      <c r="CD1150" t="s">
        <v>16914</v>
      </c>
      <c r="CE1150" t="s">
        <v>16915</v>
      </c>
      <c r="CF1150" t="s">
        <v>16916</v>
      </c>
    </row>
    <row r="1151" spans="2:84" x14ac:dyDescent="0.25">
      <c r="B1151" t="s">
        <v>12967</v>
      </c>
      <c r="C1151" t="s">
        <v>155</v>
      </c>
      <c r="D1151" t="s">
        <v>10393</v>
      </c>
      <c r="E1151" t="s">
        <v>14860</v>
      </c>
      <c r="F1151" t="s">
        <v>13363</v>
      </c>
      <c r="BY1151" t="s">
        <v>16917</v>
      </c>
      <c r="BZ1151" t="s">
        <v>16918</v>
      </c>
      <c r="CA1151" t="s">
        <v>13529</v>
      </c>
      <c r="CB1151" t="s">
        <v>13099</v>
      </c>
      <c r="CC1151" t="s">
        <v>16369</v>
      </c>
      <c r="CD1151" t="s">
        <v>16919</v>
      </c>
      <c r="CE1151" t="s">
        <v>10209</v>
      </c>
      <c r="CF1151" t="s">
        <v>16920</v>
      </c>
    </row>
    <row r="1152" spans="2:84" x14ac:dyDescent="0.25">
      <c r="B1152" t="s">
        <v>12967</v>
      </c>
      <c r="C1152" t="s">
        <v>155</v>
      </c>
      <c r="D1152" t="s">
        <v>10393</v>
      </c>
      <c r="E1152" t="s">
        <v>14860</v>
      </c>
      <c r="F1152" t="s">
        <v>13371</v>
      </c>
      <c r="BY1152" t="s">
        <v>16921</v>
      </c>
      <c r="BZ1152" t="s">
        <v>16922</v>
      </c>
      <c r="CA1152" t="s">
        <v>15708</v>
      </c>
      <c r="CB1152" t="s">
        <v>16923</v>
      </c>
      <c r="CC1152" t="s">
        <v>16924</v>
      </c>
      <c r="CD1152" t="s">
        <v>16093</v>
      </c>
      <c r="CE1152" t="s">
        <v>16310</v>
      </c>
      <c r="CF1152" t="s">
        <v>16412</v>
      </c>
    </row>
    <row r="1153" spans="2:84" x14ac:dyDescent="0.25">
      <c r="B1153" t="s">
        <v>12967</v>
      </c>
      <c r="C1153" t="s">
        <v>155</v>
      </c>
      <c r="D1153" t="s">
        <v>10393</v>
      </c>
      <c r="E1153" t="s">
        <v>14860</v>
      </c>
      <c r="F1153" t="s">
        <v>13083</v>
      </c>
      <c r="BY1153" t="s">
        <v>16925</v>
      </c>
      <c r="BZ1153" t="s">
        <v>16926</v>
      </c>
      <c r="CA1153" t="s">
        <v>15737</v>
      </c>
      <c r="CB1153" t="s">
        <v>15413</v>
      </c>
      <c r="CC1153" t="s">
        <v>16268</v>
      </c>
      <c r="CD1153" t="s">
        <v>16927</v>
      </c>
      <c r="CE1153" t="s">
        <v>13087</v>
      </c>
      <c r="CF1153" t="s">
        <v>16321</v>
      </c>
    </row>
    <row r="1154" spans="2:84" x14ac:dyDescent="0.25">
      <c r="B1154" t="s">
        <v>12967</v>
      </c>
      <c r="C1154" t="s">
        <v>155</v>
      </c>
      <c r="D1154" t="s">
        <v>10393</v>
      </c>
      <c r="E1154" t="s">
        <v>14860</v>
      </c>
      <c r="F1154" t="s">
        <v>12969</v>
      </c>
      <c r="BY1154" t="s">
        <v>14962</v>
      </c>
      <c r="BZ1154" t="s">
        <v>16928</v>
      </c>
      <c r="CA1154" t="s">
        <v>13819</v>
      </c>
      <c r="CB1154" t="s">
        <v>13091</v>
      </c>
      <c r="CC1154" t="s">
        <v>13108</v>
      </c>
      <c r="CD1154" t="s">
        <v>16929</v>
      </c>
      <c r="CE1154" t="s">
        <v>16287</v>
      </c>
      <c r="CF1154" t="s">
        <v>16930</v>
      </c>
    </row>
    <row r="1155" spans="2:84" x14ac:dyDescent="0.25">
      <c r="B1155" t="s">
        <v>12967</v>
      </c>
      <c r="C1155" t="s">
        <v>155</v>
      </c>
      <c r="D1155" t="s">
        <v>10393</v>
      </c>
      <c r="E1155" t="s">
        <v>14860</v>
      </c>
      <c r="F1155" t="s">
        <v>13947</v>
      </c>
      <c r="BY1155" t="s">
        <v>568</v>
      </c>
      <c r="BZ1155" t="s">
        <v>568</v>
      </c>
      <c r="CB1155" t="s">
        <v>568</v>
      </c>
      <c r="CC1155" t="s">
        <v>568</v>
      </c>
      <c r="CD1155" t="s">
        <v>568</v>
      </c>
      <c r="CE1155" t="s">
        <v>568</v>
      </c>
      <c r="CF1155" t="s">
        <v>568</v>
      </c>
    </row>
    <row r="1156" spans="2:84" x14ac:dyDescent="0.25">
      <c r="B1156" t="s">
        <v>12967</v>
      </c>
      <c r="C1156" t="s">
        <v>155</v>
      </c>
      <c r="D1156" t="s">
        <v>10393</v>
      </c>
      <c r="E1156" t="s">
        <v>14860</v>
      </c>
      <c r="F1156" t="s">
        <v>13297</v>
      </c>
      <c r="BY1156" t="s">
        <v>16430</v>
      </c>
      <c r="BZ1156" t="s">
        <v>13245</v>
      </c>
      <c r="CA1156" t="s">
        <v>16931</v>
      </c>
      <c r="CB1156" t="s">
        <v>14144</v>
      </c>
      <c r="CC1156" t="s">
        <v>16932</v>
      </c>
      <c r="CD1156" t="s">
        <v>16933</v>
      </c>
      <c r="CE1156" t="s">
        <v>15202</v>
      </c>
      <c r="CF1156" t="s">
        <v>13388</v>
      </c>
    </row>
    <row r="1157" spans="2:84" x14ac:dyDescent="0.25">
      <c r="B1157" t="s">
        <v>12967</v>
      </c>
      <c r="C1157" t="s">
        <v>155</v>
      </c>
      <c r="D1157" t="s">
        <v>10393</v>
      </c>
      <c r="E1157" t="s">
        <v>14860</v>
      </c>
      <c r="F1157" t="s">
        <v>13098</v>
      </c>
      <c r="BY1157" t="s">
        <v>16934</v>
      </c>
      <c r="BZ1157" t="s">
        <v>16935</v>
      </c>
      <c r="CA1157" t="s">
        <v>13249</v>
      </c>
      <c r="CB1157" t="s">
        <v>16936</v>
      </c>
      <c r="CC1157" t="s">
        <v>16937</v>
      </c>
      <c r="CD1157" t="s">
        <v>13108</v>
      </c>
      <c r="CE1157" t="s">
        <v>16938</v>
      </c>
      <c r="CF1157" t="s">
        <v>16939</v>
      </c>
    </row>
    <row r="1158" spans="2:84" x14ac:dyDescent="0.25">
      <c r="B1158" t="s">
        <v>12967</v>
      </c>
      <c r="C1158" t="s">
        <v>155</v>
      </c>
      <c r="D1158" t="s">
        <v>10393</v>
      </c>
      <c r="E1158" t="s">
        <v>14860</v>
      </c>
      <c r="F1158" t="s">
        <v>13308</v>
      </c>
      <c r="BY1158" t="s">
        <v>16940</v>
      </c>
      <c r="BZ1158" t="s">
        <v>15127</v>
      </c>
      <c r="CA1158" t="s">
        <v>16408</v>
      </c>
      <c r="CB1158" t="s">
        <v>16941</v>
      </c>
      <c r="CC1158" t="s">
        <v>15240</v>
      </c>
      <c r="CD1158" t="s">
        <v>14705</v>
      </c>
      <c r="CE1158" t="s">
        <v>13389</v>
      </c>
      <c r="CF1158" t="s">
        <v>16942</v>
      </c>
    </row>
    <row r="1159" spans="2:84" x14ac:dyDescent="0.25">
      <c r="B1159" t="s">
        <v>12967</v>
      </c>
      <c r="C1159" t="s">
        <v>155</v>
      </c>
      <c r="D1159" t="s">
        <v>10393</v>
      </c>
      <c r="E1159" t="s">
        <v>14860</v>
      </c>
      <c r="F1159" t="s">
        <v>12977</v>
      </c>
      <c r="BY1159" t="s">
        <v>16341</v>
      </c>
      <c r="BZ1159" t="s">
        <v>16943</v>
      </c>
      <c r="CA1159" t="s">
        <v>13535</v>
      </c>
      <c r="CB1159" t="s">
        <v>13388</v>
      </c>
      <c r="CC1159" t="s">
        <v>16296</v>
      </c>
      <c r="CD1159" t="s">
        <v>16944</v>
      </c>
      <c r="CE1159" t="s">
        <v>16945</v>
      </c>
      <c r="CF1159" t="s">
        <v>16946</v>
      </c>
    </row>
    <row r="1160" spans="2:84" x14ac:dyDescent="0.25">
      <c r="B1160" t="s">
        <v>12967</v>
      </c>
      <c r="C1160" t="s">
        <v>155</v>
      </c>
      <c r="D1160" t="s">
        <v>10393</v>
      </c>
      <c r="E1160" t="s">
        <v>14860</v>
      </c>
      <c r="F1160" t="s">
        <v>13113</v>
      </c>
      <c r="BY1160" t="s">
        <v>16586</v>
      </c>
      <c r="BZ1160" t="s">
        <v>16947</v>
      </c>
      <c r="CA1160" t="s">
        <v>16948</v>
      </c>
      <c r="CB1160" t="s">
        <v>15281</v>
      </c>
      <c r="CC1160" t="s">
        <v>13561</v>
      </c>
      <c r="CD1160" t="s">
        <v>16579</v>
      </c>
      <c r="CE1160" t="s">
        <v>15367</v>
      </c>
      <c r="CF1160" t="s">
        <v>13310</v>
      </c>
    </row>
    <row r="1161" spans="2:84" x14ac:dyDescent="0.25">
      <c r="B1161" t="s">
        <v>12967</v>
      </c>
      <c r="C1161" t="s">
        <v>155</v>
      </c>
      <c r="D1161" t="s">
        <v>10393</v>
      </c>
      <c r="E1161" t="s">
        <v>14860</v>
      </c>
      <c r="F1161" t="s">
        <v>14446</v>
      </c>
      <c r="BY1161" t="s">
        <v>15257</v>
      </c>
      <c r="BZ1161" t="s">
        <v>16040</v>
      </c>
      <c r="CA1161" t="s">
        <v>15754</v>
      </c>
      <c r="CB1161" t="s">
        <v>13793</v>
      </c>
      <c r="CC1161" t="s">
        <v>16949</v>
      </c>
      <c r="CD1161" t="s">
        <v>16950</v>
      </c>
      <c r="CE1161" t="s">
        <v>13194</v>
      </c>
      <c r="CF1161" t="s">
        <v>15437</v>
      </c>
    </row>
    <row r="1162" spans="2:84" x14ac:dyDescent="0.25">
      <c r="B1162" t="s">
        <v>12967</v>
      </c>
      <c r="C1162" t="s">
        <v>155</v>
      </c>
      <c r="D1162" t="s">
        <v>10393</v>
      </c>
      <c r="E1162" t="s">
        <v>14860</v>
      </c>
      <c r="F1162" t="s">
        <v>14454</v>
      </c>
      <c r="BY1162" t="s">
        <v>16951</v>
      </c>
      <c r="BZ1162" t="s">
        <v>16952</v>
      </c>
      <c r="CA1162" t="s">
        <v>16953</v>
      </c>
      <c r="CB1162" t="s">
        <v>15737</v>
      </c>
      <c r="CC1162" t="s">
        <v>16352</v>
      </c>
      <c r="CD1162" t="s">
        <v>15302</v>
      </c>
      <c r="CE1162" t="s">
        <v>14316</v>
      </c>
      <c r="CF1162" t="s">
        <v>13543</v>
      </c>
    </row>
    <row r="1163" spans="2:84" x14ac:dyDescent="0.25">
      <c r="B1163" t="s">
        <v>12967</v>
      </c>
      <c r="C1163" t="s">
        <v>155</v>
      </c>
      <c r="D1163" t="s">
        <v>10393</v>
      </c>
      <c r="E1163" t="s">
        <v>14860</v>
      </c>
      <c r="F1163" t="s">
        <v>14460</v>
      </c>
      <c r="BY1163" t="s">
        <v>14151</v>
      </c>
      <c r="BZ1163" t="s">
        <v>16280</v>
      </c>
      <c r="CA1163" t="s">
        <v>13881</v>
      </c>
      <c r="CB1163" t="s">
        <v>13770</v>
      </c>
      <c r="CC1163" t="s">
        <v>10434</v>
      </c>
      <c r="CD1163" t="s">
        <v>16778</v>
      </c>
      <c r="CE1163" t="s">
        <v>16954</v>
      </c>
      <c r="CF1163" t="s">
        <v>16955</v>
      </c>
    </row>
    <row r="1164" spans="2:84" x14ac:dyDescent="0.25">
      <c r="B1164" t="s">
        <v>12967</v>
      </c>
      <c r="C1164" t="s">
        <v>155</v>
      </c>
      <c r="D1164" t="s">
        <v>10393</v>
      </c>
      <c r="E1164" t="s">
        <v>14860</v>
      </c>
      <c r="F1164" t="s">
        <v>14468</v>
      </c>
      <c r="BY1164" t="s">
        <v>9844</v>
      </c>
      <c r="BZ1164" t="s">
        <v>16956</v>
      </c>
      <c r="CA1164" t="s">
        <v>13747</v>
      </c>
      <c r="CB1164" t="s">
        <v>16421</v>
      </c>
      <c r="CC1164" t="s">
        <v>16957</v>
      </c>
      <c r="CD1164" t="s">
        <v>16359</v>
      </c>
      <c r="CE1164" t="s">
        <v>13198</v>
      </c>
      <c r="CF1164" t="s">
        <v>15016</v>
      </c>
    </row>
    <row r="1165" spans="2:84" x14ac:dyDescent="0.25">
      <c r="B1165" t="s">
        <v>12967</v>
      </c>
      <c r="C1165" t="s">
        <v>155</v>
      </c>
      <c r="D1165" t="s">
        <v>10393</v>
      </c>
      <c r="E1165" t="s">
        <v>14860</v>
      </c>
      <c r="F1165" t="s">
        <v>14476</v>
      </c>
      <c r="BY1165" t="s">
        <v>16337</v>
      </c>
      <c r="BZ1165" t="s">
        <v>16958</v>
      </c>
      <c r="CA1165" t="s">
        <v>13863</v>
      </c>
      <c r="CB1165" t="s">
        <v>13486</v>
      </c>
      <c r="CC1165" t="s">
        <v>13744</v>
      </c>
      <c r="CD1165" t="s">
        <v>15487</v>
      </c>
      <c r="CE1165" t="s">
        <v>16959</v>
      </c>
      <c r="CF1165" t="s">
        <v>16451</v>
      </c>
    </row>
    <row r="1166" spans="2:84" x14ac:dyDescent="0.25">
      <c r="B1166" t="s">
        <v>12967</v>
      </c>
      <c r="C1166" t="s">
        <v>155</v>
      </c>
      <c r="D1166" t="s">
        <v>10393</v>
      </c>
      <c r="E1166" t="s">
        <v>14860</v>
      </c>
      <c r="F1166" t="s">
        <v>13039</v>
      </c>
      <c r="BY1166" t="s">
        <v>10429</v>
      </c>
      <c r="BZ1166" t="s">
        <v>16960</v>
      </c>
      <c r="CA1166" t="s">
        <v>16475</v>
      </c>
      <c r="CB1166" t="s">
        <v>16304</v>
      </c>
      <c r="CC1166" t="s">
        <v>16961</v>
      </c>
      <c r="CD1166" t="s">
        <v>16214</v>
      </c>
      <c r="CE1166" t="s">
        <v>16962</v>
      </c>
      <c r="CF1166" t="s">
        <v>16963</v>
      </c>
    </row>
    <row r="1167" spans="2:84" x14ac:dyDescent="0.25">
      <c r="B1167" t="s">
        <v>12967</v>
      </c>
      <c r="C1167" t="s">
        <v>155</v>
      </c>
      <c r="D1167" t="s">
        <v>10393</v>
      </c>
      <c r="E1167" t="s">
        <v>14860</v>
      </c>
      <c r="F1167" t="s">
        <v>13425</v>
      </c>
      <c r="BY1167" t="s">
        <v>14154</v>
      </c>
      <c r="BZ1167" t="s">
        <v>16964</v>
      </c>
      <c r="CA1167" t="s">
        <v>13331</v>
      </c>
      <c r="CB1167" t="s">
        <v>16323</v>
      </c>
      <c r="CC1167" t="s">
        <v>16965</v>
      </c>
      <c r="CD1167" t="s">
        <v>16966</v>
      </c>
      <c r="CE1167" t="s">
        <v>16967</v>
      </c>
      <c r="CF1167" t="s">
        <v>16968</v>
      </c>
    </row>
    <row r="1168" spans="2:84" x14ac:dyDescent="0.25">
      <c r="B1168" t="s">
        <v>12967</v>
      </c>
      <c r="C1168" t="s">
        <v>155</v>
      </c>
      <c r="D1168" t="s">
        <v>10393</v>
      </c>
      <c r="E1168" t="s">
        <v>14860</v>
      </c>
      <c r="F1168" t="s">
        <v>13120</v>
      </c>
      <c r="BY1168" t="s">
        <v>15546</v>
      </c>
      <c r="BZ1168" t="s">
        <v>16121</v>
      </c>
      <c r="CA1168" t="s">
        <v>14096</v>
      </c>
      <c r="CB1168" t="s">
        <v>13598</v>
      </c>
      <c r="CC1168" t="s">
        <v>15350</v>
      </c>
      <c r="CD1168" t="s">
        <v>16969</v>
      </c>
      <c r="CE1168" t="s">
        <v>16970</v>
      </c>
      <c r="CF1168" t="s">
        <v>16971</v>
      </c>
    </row>
    <row r="1169" spans="2:84" x14ac:dyDescent="0.25">
      <c r="B1169" t="s">
        <v>12967</v>
      </c>
      <c r="C1169" t="s">
        <v>155</v>
      </c>
      <c r="D1169" t="s">
        <v>10393</v>
      </c>
      <c r="E1169" t="s">
        <v>14860</v>
      </c>
      <c r="F1169" t="s">
        <v>12985</v>
      </c>
      <c r="BY1169" t="s">
        <v>13282</v>
      </c>
      <c r="BZ1169" t="s">
        <v>16972</v>
      </c>
      <c r="CA1169" t="s">
        <v>16458</v>
      </c>
      <c r="CB1169" t="s">
        <v>15391</v>
      </c>
      <c r="CC1169" t="s">
        <v>16973</v>
      </c>
      <c r="CD1169" t="s">
        <v>14693</v>
      </c>
      <c r="CE1169" t="s">
        <v>16974</v>
      </c>
      <c r="CF1169" t="s">
        <v>16975</v>
      </c>
    </row>
    <row r="1170" spans="2:84" x14ac:dyDescent="0.25">
      <c r="B1170" t="s">
        <v>12967</v>
      </c>
      <c r="C1170" t="s">
        <v>155</v>
      </c>
      <c r="D1170" t="s">
        <v>10393</v>
      </c>
      <c r="E1170" t="s">
        <v>14860</v>
      </c>
      <c r="F1170" t="s">
        <v>12993</v>
      </c>
      <c r="BY1170" t="s">
        <v>15416</v>
      </c>
      <c r="BZ1170" t="s">
        <v>16976</v>
      </c>
      <c r="CA1170" t="s">
        <v>14248</v>
      </c>
      <c r="CB1170" t="s">
        <v>15022</v>
      </c>
      <c r="CC1170" t="s">
        <v>16977</v>
      </c>
      <c r="CD1170" t="s">
        <v>16978</v>
      </c>
      <c r="CE1170" t="s">
        <v>16979</v>
      </c>
      <c r="CF1170" t="s">
        <v>16980</v>
      </c>
    </row>
    <row r="1171" spans="2:84" x14ac:dyDescent="0.25">
      <c r="B1171" t="s">
        <v>12967</v>
      </c>
      <c r="C1171" t="s">
        <v>155</v>
      </c>
      <c r="D1171" t="s">
        <v>10393</v>
      </c>
      <c r="E1171" t="s">
        <v>14860</v>
      </c>
      <c r="F1171" t="s">
        <v>13000</v>
      </c>
      <c r="BY1171" t="s">
        <v>15315</v>
      </c>
      <c r="BZ1171" t="s">
        <v>16057</v>
      </c>
      <c r="CA1171" t="s">
        <v>13827</v>
      </c>
      <c r="CB1171" t="s">
        <v>10219</v>
      </c>
      <c r="CC1171" t="s">
        <v>16981</v>
      </c>
      <c r="CD1171" t="s">
        <v>16982</v>
      </c>
      <c r="CE1171" t="s">
        <v>16983</v>
      </c>
      <c r="CF1171" t="s">
        <v>16984</v>
      </c>
    </row>
    <row r="1172" spans="2:84" x14ac:dyDescent="0.25">
      <c r="B1172" t="s">
        <v>12967</v>
      </c>
      <c r="C1172" t="s">
        <v>155</v>
      </c>
      <c r="D1172" t="s">
        <v>10393</v>
      </c>
      <c r="E1172" t="s">
        <v>14860</v>
      </c>
      <c r="F1172" t="s">
        <v>13008</v>
      </c>
      <c r="BY1172" t="s">
        <v>14635</v>
      </c>
      <c r="BZ1172" t="s">
        <v>14866</v>
      </c>
      <c r="CA1172" t="s">
        <v>13554</v>
      </c>
      <c r="CB1172" t="s">
        <v>16985</v>
      </c>
      <c r="CC1172" t="s">
        <v>16066</v>
      </c>
      <c r="CD1172" t="s">
        <v>16986</v>
      </c>
      <c r="CE1172" t="s">
        <v>16987</v>
      </c>
      <c r="CF1172" t="s">
        <v>16988</v>
      </c>
    </row>
    <row r="1173" spans="2:84" x14ac:dyDescent="0.25">
      <c r="B1173" t="s">
        <v>12967</v>
      </c>
      <c r="C1173" t="s">
        <v>155</v>
      </c>
      <c r="D1173" t="s">
        <v>10393</v>
      </c>
      <c r="E1173" t="s">
        <v>14860</v>
      </c>
      <c r="F1173" t="s">
        <v>13458</v>
      </c>
      <c r="BY1173" t="s">
        <v>15554</v>
      </c>
      <c r="BZ1173" t="s">
        <v>16309</v>
      </c>
      <c r="CA1173" t="s">
        <v>13495</v>
      </c>
      <c r="CB1173" t="s">
        <v>16989</v>
      </c>
      <c r="CC1173" t="s">
        <v>16990</v>
      </c>
      <c r="CD1173" t="s">
        <v>16991</v>
      </c>
      <c r="CE1173" t="s">
        <v>16992</v>
      </c>
      <c r="CF1173" t="s">
        <v>16993</v>
      </c>
    </row>
    <row r="1174" spans="2:84" x14ac:dyDescent="0.25">
      <c r="B1174" t="s">
        <v>12967</v>
      </c>
      <c r="C1174" t="s">
        <v>155</v>
      </c>
      <c r="D1174" t="s">
        <v>10393</v>
      </c>
      <c r="E1174" t="s">
        <v>14860</v>
      </c>
      <c r="F1174" t="s">
        <v>13281</v>
      </c>
      <c r="BY1174" t="s">
        <v>13302</v>
      </c>
      <c r="BZ1174" t="s">
        <v>16994</v>
      </c>
      <c r="CA1174" t="s">
        <v>15695</v>
      </c>
      <c r="CB1174" t="s">
        <v>15430</v>
      </c>
      <c r="CC1174" t="s">
        <v>13191</v>
      </c>
      <c r="CD1174" t="s">
        <v>15389</v>
      </c>
      <c r="CE1174" t="s">
        <v>16995</v>
      </c>
      <c r="CF1174" t="s">
        <v>15333</v>
      </c>
    </row>
    <row r="1175" spans="2:84" x14ac:dyDescent="0.25">
      <c r="B1175" t="s">
        <v>12967</v>
      </c>
      <c r="C1175" t="s">
        <v>155</v>
      </c>
      <c r="D1175" t="s">
        <v>10393</v>
      </c>
      <c r="E1175" t="s">
        <v>14860</v>
      </c>
      <c r="F1175" t="s">
        <v>13016</v>
      </c>
      <c r="BY1175" t="s">
        <v>14155</v>
      </c>
      <c r="BZ1175" t="s">
        <v>16972</v>
      </c>
      <c r="CA1175" t="s">
        <v>16996</v>
      </c>
      <c r="CB1175" t="s">
        <v>16053</v>
      </c>
      <c r="CC1175" t="s">
        <v>16053</v>
      </c>
      <c r="CD1175" t="s">
        <v>16275</v>
      </c>
      <c r="CE1175" t="s">
        <v>16997</v>
      </c>
      <c r="CF1175" t="s">
        <v>16998</v>
      </c>
    </row>
  </sheetData>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AU13"/>
  <sheetViews>
    <sheetView workbookViewId="0">
      <selection activeCell="B5" sqref="B5"/>
    </sheetView>
  </sheetViews>
  <sheetFormatPr defaultColWidth="11.42578125" defaultRowHeight="15" x14ac:dyDescent="0.25"/>
  <sheetData>
    <row r="2" spans="2:47" x14ac:dyDescent="0.25">
      <c r="B2" t="s">
        <v>1</v>
      </c>
      <c r="C2" t="s">
        <v>42</v>
      </c>
    </row>
    <row r="3" spans="2:47" x14ac:dyDescent="0.25">
      <c r="B3" t="s">
        <v>2</v>
      </c>
      <c r="C3" t="s">
        <v>53</v>
      </c>
    </row>
    <row r="4" spans="2:47" x14ac:dyDescent="0.25">
      <c r="B4" t="s">
        <v>3</v>
      </c>
      <c r="C4" t="s">
        <v>54</v>
      </c>
    </row>
    <row r="5" spans="2:47" x14ac:dyDescent="0.25">
      <c r="B5" s="4" t="str">
        <f>HYPERLINK("[NZAu_Publiclaunch_20231116.xlsx]'TOC'!A1","(Click to return to TOC)")</f>
        <v>(Click to return to TOC)</v>
      </c>
    </row>
    <row r="7" spans="2:47" x14ac:dyDescent="0.25">
      <c r="C7" t="s">
        <v>152</v>
      </c>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153</v>
      </c>
      <c r="U7" t="s">
        <v>154</v>
      </c>
      <c r="V7" t="s">
        <v>154</v>
      </c>
      <c r="W7" t="s">
        <v>154</v>
      </c>
      <c r="X7" t="s">
        <v>154</v>
      </c>
      <c r="Y7" t="s">
        <v>154</v>
      </c>
      <c r="Z7" t="s">
        <v>154</v>
      </c>
      <c r="AA7" t="s">
        <v>154</v>
      </c>
      <c r="AB7" t="s">
        <v>154</v>
      </c>
      <c r="AC7" t="s">
        <v>154</v>
      </c>
      <c r="AD7" t="s">
        <v>155</v>
      </c>
      <c r="AE7" t="s">
        <v>155</v>
      </c>
      <c r="AF7" t="s">
        <v>155</v>
      </c>
      <c r="AG7" t="s">
        <v>155</v>
      </c>
      <c r="AH7" t="s">
        <v>155</v>
      </c>
      <c r="AI7" t="s">
        <v>155</v>
      </c>
      <c r="AJ7" t="s">
        <v>155</v>
      </c>
      <c r="AK7" t="s">
        <v>155</v>
      </c>
      <c r="AL7" t="s">
        <v>155</v>
      </c>
      <c r="AM7" t="s">
        <v>156</v>
      </c>
      <c r="AN7" t="s">
        <v>156</v>
      </c>
      <c r="AO7" t="s">
        <v>156</v>
      </c>
      <c r="AP7" t="s">
        <v>156</v>
      </c>
      <c r="AQ7" t="s">
        <v>156</v>
      </c>
      <c r="AR7" t="s">
        <v>156</v>
      </c>
      <c r="AS7" t="s">
        <v>156</v>
      </c>
      <c r="AT7" t="s">
        <v>156</v>
      </c>
      <c r="AU7" t="s">
        <v>156</v>
      </c>
    </row>
    <row r="8" spans="2:47" x14ac:dyDescent="0.25">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row>
    <row r="9" spans="2:47" x14ac:dyDescent="0.25">
      <c r="B9" t="s">
        <v>9758</v>
      </c>
      <c r="C9" t="s">
        <v>16999</v>
      </c>
      <c r="D9" t="s">
        <v>17000</v>
      </c>
      <c r="E9" t="s">
        <v>17001</v>
      </c>
      <c r="F9" t="s">
        <v>17002</v>
      </c>
      <c r="G9" t="s">
        <v>17003</v>
      </c>
      <c r="H9" t="s">
        <v>17004</v>
      </c>
      <c r="I9" t="s">
        <v>17005</v>
      </c>
      <c r="J9" t="s">
        <v>17006</v>
      </c>
      <c r="K9" t="s">
        <v>17007</v>
      </c>
      <c r="L9" t="s">
        <v>10599</v>
      </c>
      <c r="M9" t="s">
        <v>10748</v>
      </c>
      <c r="N9" t="s">
        <v>10108</v>
      </c>
      <c r="O9" t="s">
        <v>17008</v>
      </c>
      <c r="P9" t="s">
        <v>17009</v>
      </c>
      <c r="Q9" t="s">
        <v>17010</v>
      </c>
      <c r="R9" t="s">
        <v>17011</v>
      </c>
      <c r="S9" t="s">
        <v>17012</v>
      </c>
      <c r="T9" t="s">
        <v>17013</v>
      </c>
      <c r="U9" t="s">
        <v>17014</v>
      </c>
      <c r="V9" t="s">
        <v>17015</v>
      </c>
      <c r="W9" t="s">
        <v>10163</v>
      </c>
      <c r="X9" t="s">
        <v>17016</v>
      </c>
      <c r="Y9" t="s">
        <v>17017</v>
      </c>
      <c r="Z9" t="s">
        <v>17018</v>
      </c>
      <c r="AA9" t="s">
        <v>17019</v>
      </c>
      <c r="AB9" t="s">
        <v>10664</v>
      </c>
      <c r="AC9" t="s">
        <v>17020</v>
      </c>
      <c r="AD9" t="s">
        <v>17021</v>
      </c>
      <c r="AE9" t="s">
        <v>9880</v>
      </c>
      <c r="AF9" t="s">
        <v>17022</v>
      </c>
      <c r="AG9" t="s">
        <v>17023</v>
      </c>
      <c r="AH9" t="s">
        <v>10835</v>
      </c>
      <c r="AI9" t="s">
        <v>17024</v>
      </c>
      <c r="AJ9" t="s">
        <v>17025</v>
      </c>
      <c r="AK9" t="s">
        <v>17026</v>
      </c>
      <c r="AL9" t="s">
        <v>17027</v>
      </c>
      <c r="AM9" t="s">
        <v>17028</v>
      </c>
      <c r="AN9" t="s">
        <v>17029</v>
      </c>
      <c r="AO9" t="s">
        <v>17030</v>
      </c>
      <c r="AP9" t="s">
        <v>17031</v>
      </c>
      <c r="AQ9" t="s">
        <v>17032</v>
      </c>
      <c r="AR9" t="s">
        <v>17033</v>
      </c>
      <c r="AS9" t="s">
        <v>17034</v>
      </c>
      <c r="AT9" t="s">
        <v>17035</v>
      </c>
      <c r="AU9" t="s">
        <v>17036</v>
      </c>
    </row>
    <row r="10" spans="2:47" x14ac:dyDescent="0.25">
      <c r="B10" t="s">
        <v>9764</v>
      </c>
      <c r="C10" t="s">
        <v>568</v>
      </c>
      <c r="D10" t="s">
        <v>568</v>
      </c>
      <c r="E10" t="s">
        <v>568</v>
      </c>
      <c r="F10" t="s">
        <v>568</v>
      </c>
      <c r="G10" t="s">
        <v>568</v>
      </c>
      <c r="H10" t="s">
        <v>568</v>
      </c>
      <c r="I10" t="s">
        <v>568</v>
      </c>
      <c r="J10" t="s">
        <v>568</v>
      </c>
      <c r="K10" t="s">
        <v>2080</v>
      </c>
      <c r="L10" t="s">
        <v>568</v>
      </c>
      <c r="M10" t="s">
        <v>568</v>
      </c>
      <c r="N10" t="s">
        <v>568</v>
      </c>
      <c r="O10" t="s">
        <v>2080</v>
      </c>
      <c r="P10" t="s">
        <v>2080</v>
      </c>
      <c r="Q10" t="s">
        <v>2080</v>
      </c>
      <c r="R10" t="s">
        <v>2080</v>
      </c>
      <c r="S10" t="s">
        <v>2080</v>
      </c>
      <c r="T10" t="s">
        <v>2080</v>
      </c>
      <c r="U10" t="s">
        <v>568</v>
      </c>
      <c r="V10" t="s">
        <v>568</v>
      </c>
      <c r="W10" t="s">
        <v>568</v>
      </c>
      <c r="X10" t="s">
        <v>568</v>
      </c>
      <c r="Y10" t="s">
        <v>568</v>
      </c>
      <c r="Z10" t="s">
        <v>568</v>
      </c>
      <c r="AA10" t="s">
        <v>568</v>
      </c>
      <c r="AB10" t="s">
        <v>568</v>
      </c>
      <c r="AC10" t="s">
        <v>568</v>
      </c>
      <c r="AD10" t="s">
        <v>568</v>
      </c>
      <c r="AE10" t="s">
        <v>568</v>
      </c>
      <c r="AF10" t="s">
        <v>2181</v>
      </c>
      <c r="AG10" t="s">
        <v>17037</v>
      </c>
      <c r="AH10" t="s">
        <v>17037</v>
      </c>
      <c r="AI10" t="s">
        <v>17037</v>
      </c>
      <c r="AJ10" t="s">
        <v>17037</v>
      </c>
      <c r="AK10" t="s">
        <v>17037</v>
      </c>
      <c r="AL10" t="s">
        <v>17037</v>
      </c>
      <c r="AM10" t="s">
        <v>568</v>
      </c>
      <c r="AN10" t="s">
        <v>568</v>
      </c>
      <c r="AO10" t="s">
        <v>2079</v>
      </c>
      <c r="AP10" t="s">
        <v>2082</v>
      </c>
      <c r="AQ10" t="s">
        <v>2082</v>
      </c>
      <c r="AR10" t="s">
        <v>2078</v>
      </c>
      <c r="AS10" t="s">
        <v>2078</v>
      </c>
      <c r="AT10" t="s">
        <v>2078</v>
      </c>
      <c r="AU10" t="s">
        <v>2078</v>
      </c>
    </row>
    <row r="11" spans="2:47" x14ac:dyDescent="0.25">
      <c r="B11" t="s">
        <v>9766</v>
      </c>
      <c r="C11" t="s">
        <v>17038</v>
      </c>
      <c r="D11" t="s">
        <v>17039</v>
      </c>
      <c r="E11" t="s">
        <v>17040</v>
      </c>
      <c r="F11" t="s">
        <v>17041</v>
      </c>
      <c r="G11" t="s">
        <v>17042</v>
      </c>
      <c r="H11" t="s">
        <v>17021</v>
      </c>
      <c r="I11" t="s">
        <v>17043</v>
      </c>
      <c r="J11" t="s">
        <v>17044</v>
      </c>
      <c r="K11" t="s">
        <v>10146</v>
      </c>
      <c r="L11" t="s">
        <v>17038</v>
      </c>
      <c r="M11" t="s">
        <v>17045</v>
      </c>
      <c r="N11" t="s">
        <v>17046</v>
      </c>
      <c r="O11" t="s">
        <v>17047</v>
      </c>
      <c r="P11" t="s">
        <v>17048</v>
      </c>
      <c r="Q11" t="s">
        <v>17049</v>
      </c>
      <c r="R11" t="s">
        <v>17050</v>
      </c>
      <c r="S11" t="s">
        <v>17050</v>
      </c>
      <c r="T11" t="s">
        <v>17051</v>
      </c>
      <c r="U11" t="s">
        <v>17038</v>
      </c>
      <c r="V11" t="s">
        <v>17052</v>
      </c>
      <c r="W11" t="s">
        <v>2110</v>
      </c>
      <c r="X11" t="s">
        <v>10504</v>
      </c>
      <c r="Y11" t="s">
        <v>17040</v>
      </c>
      <c r="Z11" t="s">
        <v>17053</v>
      </c>
      <c r="AA11" t="s">
        <v>9789</v>
      </c>
      <c r="AB11" t="s">
        <v>9789</v>
      </c>
      <c r="AC11" t="s">
        <v>9789</v>
      </c>
      <c r="AD11" t="s">
        <v>17038</v>
      </c>
      <c r="AE11" t="s">
        <v>9892</v>
      </c>
      <c r="AF11" t="s">
        <v>9892</v>
      </c>
      <c r="AG11" t="s">
        <v>17054</v>
      </c>
      <c r="AH11" t="s">
        <v>17055</v>
      </c>
      <c r="AI11" t="s">
        <v>17056</v>
      </c>
      <c r="AJ11" t="s">
        <v>17057</v>
      </c>
      <c r="AK11" t="s">
        <v>17057</v>
      </c>
      <c r="AL11" t="s">
        <v>17057</v>
      </c>
      <c r="AM11" t="s">
        <v>17038</v>
      </c>
      <c r="AN11" t="s">
        <v>17058</v>
      </c>
      <c r="AO11" t="s">
        <v>17059</v>
      </c>
      <c r="AP11" t="s">
        <v>17060</v>
      </c>
      <c r="AQ11" t="s">
        <v>17061</v>
      </c>
      <c r="AR11" t="s">
        <v>17062</v>
      </c>
      <c r="AS11" t="s">
        <v>10578</v>
      </c>
      <c r="AT11" t="s">
        <v>9992</v>
      </c>
      <c r="AU11" t="s">
        <v>10606</v>
      </c>
    </row>
    <row r="12" spans="2:47" x14ac:dyDescent="0.25">
      <c r="B12" t="s">
        <v>9777</v>
      </c>
      <c r="C12" t="s">
        <v>2158</v>
      </c>
      <c r="D12" t="s">
        <v>2158</v>
      </c>
      <c r="E12" t="s">
        <v>2158</v>
      </c>
      <c r="F12" t="s">
        <v>2158</v>
      </c>
      <c r="G12" t="s">
        <v>2158</v>
      </c>
      <c r="H12" t="s">
        <v>2151</v>
      </c>
      <c r="I12" t="s">
        <v>568</v>
      </c>
      <c r="J12" t="s">
        <v>568</v>
      </c>
      <c r="K12" t="s">
        <v>568</v>
      </c>
      <c r="L12" t="s">
        <v>2158</v>
      </c>
      <c r="M12" t="s">
        <v>2158</v>
      </c>
      <c r="N12" t="s">
        <v>2158</v>
      </c>
      <c r="O12" t="s">
        <v>2158</v>
      </c>
      <c r="P12" t="s">
        <v>2158</v>
      </c>
      <c r="Q12" t="s">
        <v>2151</v>
      </c>
      <c r="R12" t="s">
        <v>568</v>
      </c>
      <c r="S12" t="s">
        <v>568</v>
      </c>
      <c r="T12" t="s">
        <v>568</v>
      </c>
      <c r="U12" t="s">
        <v>2158</v>
      </c>
      <c r="V12" t="s">
        <v>2158</v>
      </c>
      <c r="W12" t="s">
        <v>2158</v>
      </c>
      <c r="X12" t="s">
        <v>2158</v>
      </c>
      <c r="Y12" t="s">
        <v>2158</v>
      </c>
      <c r="Z12" t="s">
        <v>2151</v>
      </c>
      <c r="AA12" t="s">
        <v>568</v>
      </c>
      <c r="AB12" t="s">
        <v>568</v>
      </c>
      <c r="AC12" t="s">
        <v>568</v>
      </c>
      <c r="AD12" t="s">
        <v>2158</v>
      </c>
      <c r="AE12" t="s">
        <v>2158</v>
      </c>
      <c r="AF12" t="s">
        <v>2158</v>
      </c>
      <c r="AG12" t="s">
        <v>2158</v>
      </c>
      <c r="AH12" t="s">
        <v>2158</v>
      </c>
      <c r="AI12" t="s">
        <v>2151</v>
      </c>
      <c r="AJ12" t="s">
        <v>568</v>
      </c>
      <c r="AK12" t="s">
        <v>568</v>
      </c>
      <c r="AL12" t="s">
        <v>568</v>
      </c>
      <c r="AM12" t="s">
        <v>2158</v>
      </c>
      <c r="AN12" t="s">
        <v>2158</v>
      </c>
      <c r="AO12" t="s">
        <v>2158</v>
      </c>
      <c r="AP12" t="s">
        <v>2158</v>
      </c>
      <c r="AQ12" t="s">
        <v>2158</v>
      </c>
      <c r="AR12" t="s">
        <v>2151</v>
      </c>
      <c r="AS12" t="s">
        <v>568</v>
      </c>
      <c r="AT12" t="s">
        <v>568</v>
      </c>
      <c r="AU12" t="s">
        <v>568</v>
      </c>
    </row>
    <row r="13" spans="2:47" x14ac:dyDescent="0.25">
      <c r="B13" t="s">
        <v>9778</v>
      </c>
      <c r="C13" t="s">
        <v>10212</v>
      </c>
      <c r="D13" t="s">
        <v>9829</v>
      </c>
      <c r="E13" t="s">
        <v>2140</v>
      </c>
      <c r="F13" t="s">
        <v>2140</v>
      </c>
      <c r="G13" t="s">
        <v>568</v>
      </c>
      <c r="H13" t="s">
        <v>568</v>
      </c>
      <c r="I13" t="s">
        <v>568</v>
      </c>
      <c r="J13" t="s">
        <v>568</v>
      </c>
      <c r="K13" t="s">
        <v>568</v>
      </c>
      <c r="L13" t="s">
        <v>10212</v>
      </c>
      <c r="M13" t="s">
        <v>2087</v>
      </c>
      <c r="N13" t="s">
        <v>10493</v>
      </c>
      <c r="O13" t="s">
        <v>2134</v>
      </c>
      <c r="P13" t="s">
        <v>2081</v>
      </c>
      <c r="Q13" t="s">
        <v>2081</v>
      </c>
      <c r="R13" t="s">
        <v>568</v>
      </c>
      <c r="S13" t="s">
        <v>568</v>
      </c>
      <c r="T13" t="s">
        <v>568</v>
      </c>
      <c r="U13" t="s">
        <v>10212</v>
      </c>
      <c r="V13" t="s">
        <v>10030</v>
      </c>
      <c r="W13" t="s">
        <v>10517</v>
      </c>
      <c r="X13" t="s">
        <v>2134</v>
      </c>
      <c r="Y13" t="s">
        <v>2081</v>
      </c>
      <c r="Z13" t="s">
        <v>2081</v>
      </c>
      <c r="AA13" t="s">
        <v>568</v>
      </c>
      <c r="AB13" t="s">
        <v>568</v>
      </c>
      <c r="AC13" t="s">
        <v>568</v>
      </c>
      <c r="AD13" t="s">
        <v>10212</v>
      </c>
      <c r="AE13" t="s">
        <v>2170</v>
      </c>
      <c r="AF13" t="s">
        <v>10210</v>
      </c>
      <c r="AG13" t="s">
        <v>2134</v>
      </c>
      <c r="AH13" t="s">
        <v>2081</v>
      </c>
      <c r="AI13" t="s">
        <v>2081</v>
      </c>
      <c r="AJ13" t="s">
        <v>568</v>
      </c>
      <c r="AK13" t="s">
        <v>568</v>
      </c>
      <c r="AL13" t="s">
        <v>568</v>
      </c>
      <c r="AM13" t="s">
        <v>10212</v>
      </c>
      <c r="AN13" t="s">
        <v>10765</v>
      </c>
      <c r="AO13" t="s">
        <v>10215</v>
      </c>
      <c r="AP13" t="s">
        <v>2134</v>
      </c>
      <c r="AQ13" t="s">
        <v>2081</v>
      </c>
      <c r="AR13" t="s">
        <v>2081</v>
      </c>
      <c r="AS13" t="s">
        <v>568</v>
      </c>
      <c r="AT13" t="s">
        <v>568</v>
      </c>
      <c r="AU13" t="s">
        <v>568</v>
      </c>
    </row>
  </sheetData>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AU10"/>
  <sheetViews>
    <sheetView workbookViewId="0">
      <selection activeCell="B5" sqref="B5"/>
    </sheetView>
  </sheetViews>
  <sheetFormatPr defaultColWidth="11.42578125" defaultRowHeight="15" x14ac:dyDescent="0.25"/>
  <sheetData>
    <row r="2" spans="2:47" x14ac:dyDescent="0.25">
      <c r="B2" t="s">
        <v>1</v>
      </c>
      <c r="C2" t="s">
        <v>42</v>
      </c>
    </row>
    <row r="3" spans="2:47" x14ac:dyDescent="0.25">
      <c r="B3" t="s">
        <v>2</v>
      </c>
      <c r="C3" t="s">
        <v>53</v>
      </c>
    </row>
    <row r="4" spans="2:47" x14ac:dyDescent="0.25">
      <c r="B4" t="s">
        <v>3</v>
      </c>
      <c r="C4" t="s">
        <v>55</v>
      </c>
    </row>
    <row r="5" spans="2:47" x14ac:dyDescent="0.25">
      <c r="B5" s="4" t="str">
        <f>HYPERLINK("[NZAu_Publiclaunch_20231116.xlsx]'TOC'!A1","(Click to return to TOC)")</f>
        <v>(Click to return to TOC)</v>
      </c>
    </row>
    <row r="7" spans="2:47" x14ac:dyDescent="0.25">
      <c r="C7" t="s">
        <v>152</v>
      </c>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153</v>
      </c>
      <c r="U7" t="s">
        <v>154</v>
      </c>
      <c r="V7" t="s">
        <v>154</v>
      </c>
      <c r="W7" t="s">
        <v>154</v>
      </c>
      <c r="X7" t="s">
        <v>154</v>
      </c>
      <c r="Y7" t="s">
        <v>154</v>
      </c>
      <c r="Z7" t="s">
        <v>154</v>
      </c>
      <c r="AA7" t="s">
        <v>154</v>
      </c>
      <c r="AB7" t="s">
        <v>154</v>
      </c>
      <c r="AC7" t="s">
        <v>154</v>
      </c>
      <c r="AD7" t="s">
        <v>155</v>
      </c>
      <c r="AE7" t="s">
        <v>155</v>
      </c>
      <c r="AF7" t="s">
        <v>155</v>
      </c>
      <c r="AG7" t="s">
        <v>155</v>
      </c>
      <c r="AH7" t="s">
        <v>155</v>
      </c>
      <c r="AI7" t="s">
        <v>155</v>
      </c>
      <c r="AJ7" t="s">
        <v>155</v>
      </c>
      <c r="AK7" t="s">
        <v>155</v>
      </c>
      <c r="AL7" t="s">
        <v>155</v>
      </c>
      <c r="AM7" t="s">
        <v>156</v>
      </c>
      <c r="AN7" t="s">
        <v>156</v>
      </c>
      <c r="AO7" t="s">
        <v>156</v>
      </c>
      <c r="AP7" t="s">
        <v>156</v>
      </c>
      <c r="AQ7" t="s">
        <v>156</v>
      </c>
      <c r="AR7" t="s">
        <v>156</v>
      </c>
      <c r="AS7" t="s">
        <v>156</v>
      </c>
      <c r="AT7" t="s">
        <v>156</v>
      </c>
      <c r="AU7" t="s">
        <v>156</v>
      </c>
    </row>
    <row r="8" spans="2:47" x14ac:dyDescent="0.25">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row>
    <row r="9" spans="2:47" x14ac:dyDescent="0.25">
      <c r="B9" t="s">
        <v>2601</v>
      </c>
      <c r="C9" t="s">
        <v>568</v>
      </c>
      <c r="D9" t="s">
        <v>28641</v>
      </c>
      <c r="E9" t="s">
        <v>28642</v>
      </c>
      <c r="F9" t="s">
        <v>28643</v>
      </c>
      <c r="G9" t="s">
        <v>28644</v>
      </c>
      <c r="H9" t="s">
        <v>28645</v>
      </c>
      <c r="I9" t="s">
        <v>28646</v>
      </c>
      <c r="J9" t="s">
        <v>28647</v>
      </c>
      <c r="K9" t="s">
        <v>28648</v>
      </c>
      <c r="L9" t="s">
        <v>568</v>
      </c>
      <c r="M9" t="s">
        <v>28649</v>
      </c>
      <c r="N9" t="s">
        <v>28650</v>
      </c>
      <c r="O9" t="s">
        <v>28651</v>
      </c>
      <c r="P9" t="s">
        <v>28652</v>
      </c>
      <c r="Q9" t="s">
        <v>28653</v>
      </c>
      <c r="R9" t="s">
        <v>28654</v>
      </c>
      <c r="S9" t="s">
        <v>28655</v>
      </c>
      <c r="T9" t="s">
        <v>28656</v>
      </c>
      <c r="U9" t="s">
        <v>568</v>
      </c>
      <c r="V9" t="s">
        <v>28657</v>
      </c>
      <c r="W9" t="s">
        <v>28658</v>
      </c>
      <c r="X9" t="s">
        <v>28659</v>
      </c>
      <c r="Y9" t="s">
        <v>28660</v>
      </c>
      <c r="Z9" t="s">
        <v>28661</v>
      </c>
      <c r="AA9" t="s">
        <v>28662</v>
      </c>
      <c r="AB9" t="s">
        <v>28663</v>
      </c>
      <c r="AC9" t="s">
        <v>28664</v>
      </c>
      <c r="AD9" t="s">
        <v>568</v>
      </c>
      <c r="AE9" t="s">
        <v>28665</v>
      </c>
      <c r="AF9" t="s">
        <v>28666</v>
      </c>
      <c r="AG9" t="s">
        <v>28667</v>
      </c>
      <c r="AH9" t="s">
        <v>28668</v>
      </c>
      <c r="AI9" t="s">
        <v>28669</v>
      </c>
      <c r="AJ9" t="s">
        <v>28670</v>
      </c>
      <c r="AK9" t="s">
        <v>28671</v>
      </c>
      <c r="AL9" t="s">
        <v>28672</v>
      </c>
      <c r="AM9" t="s">
        <v>568</v>
      </c>
      <c r="AN9" t="s">
        <v>28673</v>
      </c>
      <c r="AO9" t="s">
        <v>28674</v>
      </c>
      <c r="AP9" t="s">
        <v>28675</v>
      </c>
      <c r="AQ9" t="s">
        <v>28676</v>
      </c>
      <c r="AR9" t="s">
        <v>28677</v>
      </c>
      <c r="AS9" t="s">
        <v>28678</v>
      </c>
      <c r="AT9" t="s">
        <v>28679</v>
      </c>
      <c r="AU9" t="s">
        <v>28680</v>
      </c>
    </row>
    <row r="10" spans="2:47" x14ac:dyDescent="0.25">
      <c r="B10" t="s">
        <v>28681</v>
      </c>
      <c r="C10" t="s">
        <v>28682</v>
      </c>
      <c r="D10" t="s">
        <v>28683</v>
      </c>
      <c r="E10" t="s">
        <v>28684</v>
      </c>
      <c r="F10" t="s">
        <v>28685</v>
      </c>
      <c r="G10" t="s">
        <v>28686</v>
      </c>
      <c r="H10" t="s">
        <v>28687</v>
      </c>
      <c r="I10" t="s">
        <v>28688</v>
      </c>
      <c r="J10" t="s">
        <v>28689</v>
      </c>
      <c r="K10" t="s">
        <v>28690</v>
      </c>
      <c r="L10" t="s">
        <v>28691</v>
      </c>
      <c r="M10" t="s">
        <v>28692</v>
      </c>
      <c r="N10" t="s">
        <v>28693</v>
      </c>
      <c r="O10" t="s">
        <v>28694</v>
      </c>
      <c r="P10" t="s">
        <v>28695</v>
      </c>
      <c r="Q10" t="s">
        <v>28696</v>
      </c>
      <c r="R10" t="s">
        <v>28697</v>
      </c>
      <c r="S10" t="s">
        <v>28698</v>
      </c>
      <c r="T10" t="s">
        <v>28699</v>
      </c>
      <c r="U10" t="s">
        <v>28700</v>
      </c>
      <c r="V10" t="s">
        <v>28701</v>
      </c>
      <c r="W10" t="s">
        <v>28702</v>
      </c>
      <c r="X10" t="s">
        <v>28703</v>
      </c>
      <c r="Y10" t="s">
        <v>28704</v>
      </c>
      <c r="Z10" t="s">
        <v>28705</v>
      </c>
      <c r="AA10" t="s">
        <v>28706</v>
      </c>
      <c r="AB10" t="s">
        <v>28707</v>
      </c>
      <c r="AC10" t="s">
        <v>28708</v>
      </c>
      <c r="AD10" t="s">
        <v>28709</v>
      </c>
      <c r="AE10" t="s">
        <v>28710</v>
      </c>
      <c r="AF10" t="s">
        <v>28711</v>
      </c>
      <c r="AG10" t="s">
        <v>28712</v>
      </c>
      <c r="AH10" t="s">
        <v>28713</v>
      </c>
      <c r="AI10" t="s">
        <v>28714</v>
      </c>
      <c r="AJ10" t="s">
        <v>28715</v>
      </c>
      <c r="AK10" t="s">
        <v>28716</v>
      </c>
      <c r="AL10" t="s">
        <v>28717</v>
      </c>
      <c r="AM10" t="s">
        <v>28718</v>
      </c>
      <c r="AN10" t="s">
        <v>28719</v>
      </c>
      <c r="AO10" t="s">
        <v>28720</v>
      </c>
      <c r="AP10" t="s">
        <v>28721</v>
      </c>
      <c r="AQ10" t="s">
        <v>28722</v>
      </c>
      <c r="AR10" t="s">
        <v>28723</v>
      </c>
      <c r="AS10" t="s">
        <v>28724</v>
      </c>
      <c r="AT10" t="s">
        <v>28725</v>
      </c>
      <c r="AU10" t="s">
        <v>28726</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HS155"/>
  <sheetViews>
    <sheetView workbookViewId="0"/>
  </sheetViews>
  <sheetFormatPr defaultColWidth="11.42578125" defaultRowHeight="15" x14ac:dyDescent="0.25"/>
  <sheetData>
    <row r="2" spans="2:227" x14ac:dyDescent="0.25">
      <c r="B2" t="s">
        <v>1</v>
      </c>
      <c r="C2" t="s">
        <v>42</v>
      </c>
    </row>
    <row r="3" spans="2:227" x14ac:dyDescent="0.25">
      <c r="B3" t="s">
        <v>2</v>
      </c>
      <c r="C3" t="s">
        <v>56</v>
      </c>
    </row>
    <row r="4" spans="2:227" x14ac:dyDescent="0.25">
      <c r="B4" t="s">
        <v>3</v>
      </c>
      <c r="C4" t="s">
        <v>29</v>
      </c>
    </row>
    <row r="5" spans="2:227" x14ac:dyDescent="0.25">
      <c r="B5" s="4" t="str">
        <f>HYPERLINK("[NZAu_Publiclaunch_20231116.xlsx]'TOC'!A1","(Click to return to TOC)")</f>
        <v>(Click to return to TOC)</v>
      </c>
    </row>
    <row r="7" spans="2:227" x14ac:dyDescent="0.25">
      <c r="F7" t="s">
        <v>158</v>
      </c>
      <c r="CB7" t="s">
        <v>162</v>
      </c>
      <c r="EX7" t="s">
        <v>166</v>
      </c>
    </row>
    <row r="8" spans="2:227" x14ac:dyDescent="0.25">
      <c r="F8" t="s">
        <v>17063</v>
      </c>
      <c r="G8" t="s">
        <v>17064</v>
      </c>
      <c r="H8" t="s">
        <v>17065</v>
      </c>
      <c r="I8" t="s">
        <v>17066</v>
      </c>
      <c r="J8" t="s">
        <v>17067</v>
      </c>
      <c r="K8" t="s">
        <v>17068</v>
      </c>
      <c r="L8" t="s">
        <v>17069</v>
      </c>
      <c r="M8" t="s">
        <v>17070</v>
      </c>
      <c r="N8" t="s">
        <v>17071</v>
      </c>
      <c r="O8" t="s">
        <v>17072</v>
      </c>
      <c r="P8" t="s">
        <v>17073</v>
      </c>
      <c r="Q8" t="s">
        <v>17074</v>
      </c>
      <c r="R8" t="s">
        <v>17075</v>
      </c>
      <c r="S8" t="s">
        <v>17076</v>
      </c>
      <c r="T8" t="s">
        <v>17077</v>
      </c>
      <c r="U8" t="s">
        <v>17078</v>
      </c>
      <c r="V8" t="s">
        <v>17079</v>
      </c>
      <c r="W8" t="s">
        <v>17080</v>
      </c>
      <c r="X8" t="s">
        <v>17081</v>
      </c>
      <c r="Y8" t="s">
        <v>17082</v>
      </c>
      <c r="Z8" t="s">
        <v>17083</v>
      </c>
      <c r="AA8" t="s">
        <v>17084</v>
      </c>
      <c r="AB8" t="s">
        <v>17085</v>
      </c>
      <c r="AC8" t="s">
        <v>17086</v>
      </c>
      <c r="AD8" t="s">
        <v>17087</v>
      </c>
      <c r="AE8" t="s">
        <v>17088</v>
      </c>
      <c r="AF8" t="s">
        <v>17089</v>
      </c>
      <c r="AG8" t="s">
        <v>17090</v>
      </c>
      <c r="AH8" t="s">
        <v>17091</v>
      </c>
      <c r="AI8" t="s">
        <v>17092</v>
      </c>
      <c r="AJ8" t="s">
        <v>17093</v>
      </c>
      <c r="AK8" t="s">
        <v>17094</v>
      </c>
      <c r="AL8" t="s">
        <v>17095</v>
      </c>
      <c r="AM8" t="s">
        <v>17096</v>
      </c>
      <c r="AN8" t="s">
        <v>17097</v>
      </c>
      <c r="AO8" t="s">
        <v>17098</v>
      </c>
      <c r="AP8" t="s">
        <v>17099</v>
      </c>
      <c r="AQ8" t="s">
        <v>17100</v>
      </c>
      <c r="AR8" t="s">
        <v>17101</v>
      </c>
      <c r="AS8" t="s">
        <v>17102</v>
      </c>
      <c r="AT8" t="s">
        <v>17103</v>
      </c>
      <c r="AU8" t="s">
        <v>17104</v>
      </c>
      <c r="AV8" t="s">
        <v>17105</v>
      </c>
      <c r="AW8" t="s">
        <v>17106</v>
      </c>
      <c r="AX8" t="s">
        <v>17107</v>
      </c>
      <c r="AY8" t="s">
        <v>17108</v>
      </c>
      <c r="AZ8" t="s">
        <v>17109</v>
      </c>
      <c r="BA8" t="s">
        <v>17110</v>
      </c>
      <c r="BB8" t="s">
        <v>17111</v>
      </c>
      <c r="BC8" t="s">
        <v>17112</v>
      </c>
      <c r="BD8" t="s">
        <v>17113</v>
      </c>
      <c r="BE8" t="s">
        <v>17114</v>
      </c>
      <c r="BF8" t="s">
        <v>17115</v>
      </c>
      <c r="BG8" t="s">
        <v>17116</v>
      </c>
      <c r="BH8" t="s">
        <v>17117</v>
      </c>
      <c r="BI8" t="s">
        <v>17118</v>
      </c>
      <c r="BJ8" t="s">
        <v>17119</v>
      </c>
      <c r="BK8" t="s">
        <v>17120</v>
      </c>
      <c r="BL8" t="s">
        <v>17121</v>
      </c>
      <c r="BM8" t="s">
        <v>17122</v>
      </c>
      <c r="BN8" t="s">
        <v>17123</v>
      </c>
      <c r="BO8" t="s">
        <v>17124</v>
      </c>
      <c r="BP8" t="s">
        <v>17125</v>
      </c>
      <c r="BQ8" t="s">
        <v>17126</v>
      </c>
      <c r="BR8" t="s">
        <v>17127</v>
      </c>
      <c r="BS8" t="s">
        <v>17128</v>
      </c>
      <c r="BT8" t="s">
        <v>17129</v>
      </c>
      <c r="BU8" t="s">
        <v>17130</v>
      </c>
      <c r="BV8" t="s">
        <v>17131</v>
      </c>
      <c r="BW8" t="s">
        <v>17132</v>
      </c>
      <c r="BX8" t="s">
        <v>17133</v>
      </c>
      <c r="BY8" t="s">
        <v>17134</v>
      </c>
      <c r="BZ8" t="s">
        <v>17135</v>
      </c>
      <c r="CA8" t="s">
        <v>17136</v>
      </c>
      <c r="CB8" t="s">
        <v>17063</v>
      </c>
      <c r="CC8" t="s">
        <v>17064</v>
      </c>
      <c r="CD8" t="s">
        <v>17065</v>
      </c>
      <c r="CE8" t="s">
        <v>17066</v>
      </c>
      <c r="CF8" t="s">
        <v>17067</v>
      </c>
      <c r="CG8" t="s">
        <v>17068</v>
      </c>
      <c r="CH8" t="s">
        <v>17069</v>
      </c>
      <c r="CI8" t="s">
        <v>17070</v>
      </c>
      <c r="CJ8" t="s">
        <v>17071</v>
      </c>
      <c r="CK8" t="s">
        <v>17072</v>
      </c>
      <c r="CL8" t="s">
        <v>17073</v>
      </c>
      <c r="CM8" t="s">
        <v>17074</v>
      </c>
      <c r="CN8" t="s">
        <v>17075</v>
      </c>
      <c r="CO8" t="s">
        <v>17076</v>
      </c>
      <c r="CP8" t="s">
        <v>17077</v>
      </c>
      <c r="CQ8" t="s">
        <v>17078</v>
      </c>
      <c r="CR8" t="s">
        <v>17079</v>
      </c>
      <c r="CS8" t="s">
        <v>17080</v>
      </c>
      <c r="CT8" t="s">
        <v>17081</v>
      </c>
      <c r="CU8" t="s">
        <v>17082</v>
      </c>
      <c r="CV8" t="s">
        <v>17083</v>
      </c>
      <c r="CW8" t="s">
        <v>17084</v>
      </c>
      <c r="CX8" t="s">
        <v>17085</v>
      </c>
      <c r="CY8" t="s">
        <v>17086</v>
      </c>
      <c r="CZ8" t="s">
        <v>17087</v>
      </c>
      <c r="DA8" t="s">
        <v>17088</v>
      </c>
      <c r="DB8" t="s">
        <v>17089</v>
      </c>
      <c r="DC8" t="s">
        <v>17090</v>
      </c>
      <c r="DD8" t="s">
        <v>17091</v>
      </c>
      <c r="DE8" t="s">
        <v>17092</v>
      </c>
      <c r="DF8" t="s">
        <v>17093</v>
      </c>
      <c r="DG8" t="s">
        <v>17094</v>
      </c>
      <c r="DH8" t="s">
        <v>17095</v>
      </c>
      <c r="DI8" t="s">
        <v>17096</v>
      </c>
      <c r="DJ8" t="s">
        <v>17097</v>
      </c>
      <c r="DK8" t="s">
        <v>17098</v>
      </c>
      <c r="DL8" t="s">
        <v>17099</v>
      </c>
      <c r="DM8" t="s">
        <v>17100</v>
      </c>
      <c r="DN8" t="s">
        <v>17101</v>
      </c>
      <c r="DO8" t="s">
        <v>17102</v>
      </c>
      <c r="DP8" t="s">
        <v>17103</v>
      </c>
      <c r="DQ8" t="s">
        <v>17104</v>
      </c>
      <c r="DR8" t="s">
        <v>17105</v>
      </c>
      <c r="DS8" t="s">
        <v>17106</v>
      </c>
      <c r="DT8" t="s">
        <v>17107</v>
      </c>
      <c r="DU8" t="s">
        <v>17108</v>
      </c>
      <c r="DV8" t="s">
        <v>17109</v>
      </c>
      <c r="DW8" t="s">
        <v>17110</v>
      </c>
      <c r="DX8" t="s">
        <v>17111</v>
      </c>
      <c r="DY8" t="s">
        <v>17112</v>
      </c>
      <c r="DZ8" t="s">
        <v>17113</v>
      </c>
      <c r="EA8" t="s">
        <v>17114</v>
      </c>
      <c r="EB8" t="s">
        <v>17115</v>
      </c>
      <c r="EC8" t="s">
        <v>17116</v>
      </c>
      <c r="ED8" t="s">
        <v>17117</v>
      </c>
      <c r="EE8" t="s">
        <v>17118</v>
      </c>
      <c r="EF8" t="s">
        <v>17119</v>
      </c>
      <c r="EG8" t="s">
        <v>17120</v>
      </c>
      <c r="EH8" t="s">
        <v>17121</v>
      </c>
      <c r="EI8" t="s">
        <v>17122</v>
      </c>
      <c r="EJ8" t="s">
        <v>17123</v>
      </c>
      <c r="EK8" t="s">
        <v>17124</v>
      </c>
      <c r="EL8" t="s">
        <v>17125</v>
      </c>
      <c r="EM8" t="s">
        <v>17126</v>
      </c>
      <c r="EN8" t="s">
        <v>17127</v>
      </c>
      <c r="EO8" t="s">
        <v>17128</v>
      </c>
      <c r="EP8" t="s">
        <v>17129</v>
      </c>
      <c r="EQ8" t="s">
        <v>17130</v>
      </c>
      <c r="ER8" t="s">
        <v>17131</v>
      </c>
      <c r="ES8" t="s">
        <v>17132</v>
      </c>
      <c r="ET8" t="s">
        <v>17133</v>
      </c>
      <c r="EU8" t="s">
        <v>17134</v>
      </c>
      <c r="EV8" t="s">
        <v>17135</v>
      </c>
      <c r="EW8" t="s">
        <v>17136</v>
      </c>
      <c r="EX8" t="s">
        <v>17063</v>
      </c>
      <c r="EY8" t="s">
        <v>17064</v>
      </c>
      <c r="EZ8" t="s">
        <v>17065</v>
      </c>
      <c r="FA8" t="s">
        <v>17066</v>
      </c>
      <c r="FB8" t="s">
        <v>17067</v>
      </c>
      <c r="FC8" t="s">
        <v>17068</v>
      </c>
      <c r="FD8" t="s">
        <v>17069</v>
      </c>
      <c r="FE8" t="s">
        <v>17070</v>
      </c>
      <c r="FF8" t="s">
        <v>17071</v>
      </c>
      <c r="FG8" t="s">
        <v>17072</v>
      </c>
      <c r="FH8" t="s">
        <v>17073</v>
      </c>
      <c r="FI8" t="s">
        <v>17074</v>
      </c>
      <c r="FJ8" t="s">
        <v>17075</v>
      </c>
      <c r="FK8" t="s">
        <v>17076</v>
      </c>
      <c r="FL8" t="s">
        <v>17077</v>
      </c>
      <c r="FM8" t="s">
        <v>17078</v>
      </c>
      <c r="FN8" t="s">
        <v>17079</v>
      </c>
      <c r="FO8" t="s">
        <v>17080</v>
      </c>
      <c r="FP8" t="s">
        <v>17081</v>
      </c>
      <c r="FQ8" t="s">
        <v>17082</v>
      </c>
      <c r="FR8" t="s">
        <v>17083</v>
      </c>
      <c r="FS8" t="s">
        <v>17084</v>
      </c>
      <c r="FT8" t="s">
        <v>17085</v>
      </c>
      <c r="FU8" t="s">
        <v>17086</v>
      </c>
      <c r="FV8" t="s">
        <v>17087</v>
      </c>
      <c r="FW8" t="s">
        <v>17088</v>
      </c>
      <c r="FX8" t="s">
        <v>17089</v>
      </c>
      <c r="FY8" t="s">
        <v>17090</v>
      </c>
      <c r="FZ8" t="s">
        <v>17091</v>
      </c>
      <c r="GA8" t="s">
        <v>17092</v>
      </c>
      <c r="GB8" t="s">
        <v>17093</v>
      </c>
      <c r="GC8" t="s">
        <v>17094</v>
      </c>
      <c r="GD8" t="s">
        <v>17095</v>
      </c>
      <c r="GE8" t="s">
        <v>17096</v>
      </c>
      <c r="GF8" t="s">
        <v>17097</v>
      </c>
      <c r="GG8" t="s">
        <v>17098</v>
      </c>
      <c r="GH8" t="s">
        <v>17099</v>
      </c>
      <c r="GI8" t="s">
        <v>17100</v>
      </c>
      <c r="GJ8" t="s">
        <v>17101</v>
      </c>
      <c r="GK8" t="s">
        <v>17102</v>
      </c>
      <c r="GL8" t="s">
        <v>17103</v>
      </c>
      <c r="GM8" t="s">
        <v>17104</v>
      </c>
      <c r="GN8" t="s">
        <v>17105</v>
      </c>
      <c r="GO8" t="s">
        <v>17106</v>
      </c>
      <c r="GP8" t="s">
        <v>17107</v>
      </c>
      <c r="GQ8" t="s">
        <v>17108</v>
      </c>
      <c r="GR8" t="s">
        <v>17109</v>
      </c>
      <c r="GS8" t="s">
        <v>17110</v>
      </c>
      <c r="GT8" t="s">
        <v>17111</v>
      </c>
      <c r="GU8" t="s">
        <v>17112</v>
      </c>
      <c r="GV8" t="s">
        <v>17113</v>
      </c>
      <c r="GW8" t="s">
        <v>17114</v>
      </c>
      <c r="GX8" t="s">
        <v>17115</v>
      </c>
      <c r="GY8" t="s">
        <v>17116</v>
      </c>
      <c r="GZ8" t="s">
        <v>17117</v>
      </c>
      <c r="HA8" t="s">
        <v>17118</v>
      </c>
      <c r="HB8" t="s">
        <v>17119</v>
      </c>
      <c r="HC8" t="s">
        <v>17120</v>
      </c>
      <c r="HD8" t="s">
        <v>17121</v>
      </c>
      <c r="HE8" t="s">
        <v>17122</v>
      </c>
      <c r="HF8" t="s">
        <v>17123</v>
      </c>
      <c r="HG8" t="s">
        <v>17124</v>
      </c>
      <c r="HH8" t="s">
        <v>17125</v>
      </c>
      <c r="HI8" t="s">
        <v>17126</v>
      </c>
      <c r="HJ8" t="s">
        <v>17127</v>
      </c>
      <c r="HK8" t="s">
        <v>17128</v>
      </c>
      <c r="HL8" t="s">
        <v>17129</v>
      </c>
      <c r="HM8" t="s">
        <v>17130</v>
      </c>
      <c r="HN8" t="s">
        <v>17131</v>
      </c>
      <c r="HO8" t="s">
        <v>17132</v>
      </c>
      <c r="HP8" t="s">
        <v>17133</v>
      </c>
      <c r="HQ8" t="s">
        <v>17134</v>
      </c>
      <c r="HR8" t="s">
        <v>17135</v>
      </c>
      <c r="HS8" t="s">
        <v>17136</v>
      </c>
    </row>
    <row r="9" spans="2:227" x14ac:dyDescent="0.25">
      <c r="B9" t="s">
        <v>17137</v>
      </c>
      <c r="C9" t="s">
        <v>17138</v>
      </c>
      <c r="D9" t="s">
        <v>17139</v>
      </c>
      <c r="E9" t="s">
        <v>14382</v>
      </c>
      <c r="AY9" t="s">
        <v>2098</v>
      </c>
    </row>
    <row r="10" spans="2:227" x14ac:dyDescent="0.25">
      <c r="D10" t="s">
        <v>17140</v>
      </c>
      <c r="E10" t="s">
        <v>14382</v>
      </c>
      <c r="DU10" t="s">
        <v>568</v>
      </c>
      <c r="GQ10" t="s">
        <v>568</v>
      </c>
    </row>
    <row r="11" spans="2:227" x14ac:dyDescent="0.25">
      <c r="C11" t="s">
        <v>17141</v>
      </c>
      <c r="D11" t="s">
        <v>17139</v>
      </c>
      <c r="E11" t="s">
        <v>14518</v>
      </c>
      <c r="AT11" t="s">
        <v>17142</v>
      </c>
    </row>
    <row r="12" spans="2:227" x14ac:dyDescent="0.25">
      <c r="D12" t="s">
        <v>17140</v>
      </c>
      <c r="E12" t="s">
        <v>14518</v>
      </c>
      <c r="DP12" t="s">
        <v>568</v>
      </c>
      <c r="GL12" t="s">
        <v>568</v>
      </c>
    </row>
    <row r="13" spans="2:227" x14ac:dyDescent="0.25">
      <c r="C13" t="s">
        <v>17143</v>
      </c>
      <c r="D13" t="s">
        <v>17139</v>
      </c>
      <c r="E13" t="s">
        <v>14575</v>
      </c>
      <c r="AW13" t="s">
        <v>9844</v>
      </c>
      <c r="DS13" t="s">
        <v>17144</v>
      </c>
      <c r="GO13" t="s">
        <v>17145</v>
      </c>
    </row>
    <row r="14" spans="2:227" x14ac:dyDescent="0.25">
      <c r="C14" t="s">
        <v>17146</v>
      </c>
      <c r="D14" t="s">
        <v>17139</v>
      </c>
      <c r="E14" t="s">
        <v>14541</v>
      </c>
      <c r="AN14" t="s">
        <v>17147</v>
      </c>
      <c r="DJ14" t="s">
        <v>17148</v>
      </c>
    </row>
    <row r="15" spans="2:227" x14ac:dyDescent="0.25">
      <c r="D15" t="s">
        <v>17140</v>
      </c>
      <c r="E15" t="s">
        <v>14541</v>
      </c>
      <c r="GF15" t="s">
        <v>568</v>
      </c>
    </row>
    <row r="16" spans="2:227" x14ac:dyDescent="0.25">
      <c r="C16" t="s">
        <v>17149</v>
      </c>
      <c r="D16" t="s">
        <v>17139</v>
      </c>
      <c r="E16" t="s">
        <v>14374</v>
      </c>
      <c r="BA16" t="s">
        <v>16414</v>
      </c>
      <c r="DW16" t="s">
        <v>17150</v>
      </c>
    </row>
    <row r="17" spans="3:201" x14ac:dyDescent="0.25">
      <c r="D17" t="s">
        <v>17140</v>
      </c>
      <c r="E17" t="s">
        <v>14374</v>
      </c>
      <c r="GS17" t="s">
        <v>568</v>
      </c>
    </row>
    <row r="18" spans="3:201" x14ac:dyDescent="0.25">
      <c r="C18" t="s">
        <v>17151</v>
      </c>
      <c r="D18" t="s">
        <v>17139</v>
      </c>
      <c r="E18" t="s">
        <v>14535</v>
      </c>
      <c r="AO18" t="s">
        <v>13468</v>
      </c>
      <c r="DK18" t="s">
        <v>17152</v>
      </c>
      <c r="GG18" t="s">
        <v>17153</v>
      </c>
    </row>
    <row r="19" spans="3:201" x14ac:dyDescent="0.25">
      <c r="C19" t="s">
        <v>17154</v>
      </c>
      <c r="D19" t="s">
        <v>17139</v>
      </c>
      <c r="E19" t="s">
        <v>17155</v>
      </c>
      <c r="AP19" t="s">
        <v>2140</v>
      </c>
    </row>
    <row r="20" spans="3:201" x14ac:dyDescent="0.25">
      <c r="D20" t="s">
        <v>17140</v>
      </c>
      <c r="E20" t="s">
        <v>17155</v>
      </c>
      <c r="DL20" t="s">
        <v>568</v>
      </c>
      <c r="GH20" t="s">
        <v>568</v>
      </c>
    </row>
    <row r="21" spans="3:201" x14ac:dyDescent="0.25">
      <c r="C21" t="s">
        <v>17156</v>
      </c>
      <c r="D21" t="s">
        <v>17139</v>
      </c>
      <c r="E21" t="s">
        <v>14561</v>
      </c>
      <c r="AQ21" t="s">
        <v>2150</v>
      </c>
    </row>
    <row r="22" spans="3:201" x14ac:dyDescent="0.25">
      <c r="D22" t="s">
        <v>17140</v>
      </c>
      <c r="E22" t="s">
        <v>14561</v>
      </c>
      <c r="DM22" t="s">
        <v>568</v>
      </c>
      <c r="GI22" t="s">
        <v>568</v>
      </c>
    </row>
    <row r="23" spans="3:201" x14ac:dyDescent="0.25">
      <c r="C23" t="s">
        <v>17157</v>
      </c>
      <c r="D23" t="s">
        <v>17139</v>
      </c>
      <c r="E23" t="s">
        <v>14533</v>
      </c>
      <c r="AM23" t="s">
        <v>2151</v>
      </c>
    </row>
    <row r="24" spans="3:201" x14ac:dyDescent="0.25">
      <c r="D24" t="s">
        <v>17140</v>
      </c>
      <c r="E24" t="s">
        <v>14533</v>
      </c>
      <c r="DI24" t="s">
        <v>568</v>
      </c>
      <c r="GE24" t="s">
        <v>568</v>
      </c>
    </row>
    <row r="25" spans="3:201" x14ac:dyDescent="0.25">
      <c r="C25" t="s">
        <v>17158</v>
      </c>
      <c r="D25" t="s">
        <v>17139</v>
      </c>
      <c r="E25" t="s">
        <v>14572</v>
      </c>
      <c r="AZ25" t="s">
        <v>17159</v>
      </c>
      <c r="DV25" t="s">
        <v>17160</v>
      </c>
    </row>
    <row r="26" spans="3:201" x14ac:dyDescent="0.25">
      <c r="D26" t="s">
        <v>17140</v>
      </c>
      <c r="E26" t="s">
        <v>14572</v>
      </c>
      <c r="GR26" t="s">
        <v>568</v>
      </c>
    </row>
    <row r="27" spans="3:201" x14ac:dyDescent="0.25">
      <c r="C27" t="s">
        <v>17161</v>
      </c>
      <c r="D27" t="s">
        <v>17139</v>
      </c>
      <c r="E27" t="s">
        <v>14399</v>
      </c>
      <c r="AH27" t="s">
        <v>17162</v>
      </c>
    </row>
    <row r="28" spans="3:201" x14ac:dyDescent="0.25">
      <c r="D28" t="s">
        <v>17140</v>
      </c>
      <c r="E28" t="s">
        <v>14399</v>
      </c>
      <c r="DD28" t="s">
        <v>568</v>
      </c>
      <c r="FZ28" t="s">
        <v>568</v>
      </c>
    </row>
    <row r="29" spans="3:201" x14ac:dyDescent="0.25">
      <c r="C29" t="s">
        <v>17163</v>
      </c>
      <c r="D29" t="s">
        <v>17139</v>
      </c>
      <c r="E29" t="s">
        <v>17164</v>
      </c>
      <c r="AE29" t="s">
        <v>9843</v>
      </c>
      <c r="DA29" t="s">
        <v>17165</v>
      </c>
    </row>
    <row r="30" spans="3:201" x14ac:dyDescent="0.25">
      <c r="D30" t="s">
        <v>17140</v>
      </c>
      <c r="E30" t="s">
        <v>17164</v>
      </c>
      <c r="FW30" t="s">
        <v>568</v>
      </c>
    </row>
    <row r="31" spans="3:201" x14ac:dyDescent="0.25">
      <c r="C31" t="s">
        <v>17166</v>
      </c>
      <c r="D31" t="s">
        <v>17139</v>
      </c>
      <c r="E31" t="s">
        <v>17167</v>
      </c>
      <c r="AD31" t="s">
        <v>10099</v>
      </c>
    </row>
    <row r="32" spans="3:201" x14ac:dyDescent="0.25">
      <c r="D32" t="s">
        <v>17140</v>
      </c>
      <c r="E32" t="s">
        <v>17167</v>
      </c>
      <c r="CZ32" t="s">
        <v>568</v>
      </c>
      <c r="FV32" t="s">
        <v>568</v>
      </c>
    </row>
    <row r="33" spans="3:214" x14ac:dyDescent="0.25">
      <c r="C33" t="s">
        <v>17168</v>
      </c>
      <c r="D33" t="s">
        <v>17139</v>
      </c>
      <c r="E33" t="s">
        <v>17169</v>
      </c>
      <c r="AG33" t="s">
        <v>2152</v>
      </c>
    </row>
    <row r="34" spans="3:214" x14ac:dyDescent="0.25">
      <c r="E34" t="s">
        <v>17170</v>
      </c>
      <c r="AG34" t="s">
        <v>17171</v>
      </c>
    </row>
    <row r="35" spans="3:214" x14ac:dyDescent="0.25">
      <c r="D35" t="s">
        <v>17140</v>
      </c>
      <c r="E35" t="s">
        <v>17169</v>
      </c>
      <c r="DC35" t="s">
        <v>568</v>
      </c>
      <c r="FY35" t="s">
        <v>568</v>
      </c>
    </row>
    <row r="36" spans="3:214" x14ac:dyDescent="0.25">
      <c r="E36" t="s">
        <v>17170</v>
      </c>
      <c r="DC36" t="s">
        <v>568</v>
      </c>
      <c r="FY36" t="s">
        <v>568</v>
      </c>
    </row>
    <row r="37" spans="3:214" x14ac:dyDescent="0.25">
      <c r="C37" t="s">
        <v>17172</v>
      </c>
      <c r="D37" t="s">
        <v>17139</v>
      </c>
      <c r="E37" t="s">
        <v>14555</v>
      </c>
      <c r="AF37" t="s">
        <v>14354</v>
      </c>
      <c r="DB37" t="s">
        <v>17173</v>
      </c>
    </row>
    <row r="38" spans="3:214" x14ac:dyDescent="0.25">
      <c r="D38" t="s">
        <v>17140</v>
      </c>
      <c r="E38" t="s">
        <v>14555</v>
      </c>
      <c r="FX38" t="s">
        <v>568</v>
      </c>
    </row>
    <row r="39" spans="3:214" x14ac:dyDescent="0.25">
      <c r="C39" t="s">
        <v>17174</v>
      </c>
      <c r="D39" t="s">
        <v>17139</v>
      </c>
      <c r="E39" t="s">
        <v>14738</v>
      </c>
      <c r="AB39" t="s">
        <v>17175</v>
      </c>
    </row>
    <row r="40" spans="3:214" x14ac:dyDescent="0.25">
      <c r="D40" t="s">
        <v>17140</v>
      </c>
      <c r="E40" t="s">
        <v>14738</v>
      </c>
      <c r="CX40" t="s">
        <v>568</v>
      </c>
      <c r="FT40" t="s">
        <v>568</v>
      </c>
    </row>
    <row r="41" spans="3:214" x14ac:dyDescent="0.25">
      <c r="C41" t="s">
        <v>17176</v>
      </c>
      <c r="D41" t="s">
        <v>17139</v>
      </c>
      <c r="E41" t="s">
        <v>14748</v>
      </c>
      <c r="BJ41" t="s">
        <v>2160</v>
      </c>
      <c r="EF41" t="s">
        <v>17177</v>
      </c>
    </row>
    <row r="42" spans="3:214" x14ac:dyDescent="0.25">
      <c r="E42" t="s">
        <v>14562</v>
      </c>
      <c r="EF42" t="s">
        <v>17178</v>
      </c>
      <c r="HB42" t="s">
        <v>17179</v>
      </c>
    </row>
    <row r="43" spans="3:214" x14ac:dyDescent="0.25">
      <c r="D43" t="s">
        <v>17140</v>
      </c>
      <c r="E43" t="s">
        <v>14748</v>
      </c>
      <c r="HB43" t="s">
        <v>568</v>
      </c>
    </row>
    <row r="44" spans="3:214" x14ac:dyDescent="0.25">
      <c r="E44" t="s">
        <v>14562</v>
      </c>
      <c r="BJ44" t="s">
        <v>568</v>
      </c>
    </row>
    <row r="45" spans="3:214" x14ac:dyDescent="0.25">
      <c r="C45" t="s">
        <v>17180</v>
      </c>
      <c r="D45" t="s">
        <v>17139</v>
      </c>
      <c r="E45" t="s">
        <v>14540</v>
      </c>
      <c r="AI45" t="s">
        <v>2071</v>
      </c>
    </row>
    <row r="46" spans="3:214" x14ac:dyDescent="0.25">
      <c r="D46" t="s">
        <v>17140</v>
      </c>
      <c r="E46" t="s">
        <v>14540</v>
      </c>
      <c r="DE46" t="s">
        <v>568</v>
      </c>
      <c r="GA46" t="s">
        <v>568</v>
      </c>
    </row>
    <row r="47" spans="3:214" x14ac:dyDescent="0.25">
      <c r="C47" t="s">
        <v>17181</v>
      </c>
      <c r="D47" t="s">
        <v>17139</v>
      </c>
      <c r="E47" t="s">
        <v>14560</v>
      </c>
      <c r="BN47" t="s">
        <v>17182</v>
      </c>
      <c r="EJ47" t="s">
        <v>17183</v>
      </c>
    </row>
    <row r="48" spans="3:214" x14ac:dyDescent="0.25">
      <c r="D48" t="s">
        <v>17140</v>
      </c>
      <c r="E48" t="s">
        <v>14560</v>
      </c>
      <c r="HF48" t="s">
        <v>568</v>
      </c>
    </row>
    <row r="49" spans="3:223" x14ac:dyDescent="0.25">
      <c r="C49" t="s">
        <v>17184</v>
      </c>
      <c r="D49" t="s">
        <v>17139</v>
      </c>
      <c r="E49" t="s">
        <v>14515</v>
      </c>
      <c r="AJ49" t="s">
        <v>17185</v>
      </c>
    </row>
    <row r="50" spans="3:223" x14ac:dyDescent="0.25">
      <c r="D50" t="s">
        <v>17140</v>
      </c>
      <c r="E50" t="s">
        <v>14515</v>
      </c>
      <c r="DF50" t="s">
        <v>568</v>
      </c>
      <c r="GB50" t="s">
        <v>568</v>
      </c>
    </row>
    <row r="51" spans="3:223" x14ac:dyDescent="0.25">
      <c r="C51" t="s">
        <v>17186</v>
      </c>
      <c r="D51" t="s">
        <v>17139</v>
      </c>
      <c r="E51" t="s">
        <v>14392</v>
      </c>
      <c r="BW51" t="s">
        <v>17187</v>
      </c>
      <c r="ES51" t="s">
        <v>17188</v>
      </c>
      <c r="HO51" t="s">
        <v>17189</v>
      </c>
    </row>
    <row r="52" spans="3:223" x14ac:dyDescent="0.25">
      <c r="C52" t="s">
        <v>17190</v>
      </c>
      <c r="D52" t="s">
        <v>17139</v>
      </c>
      <c r="E52" t="s">
        <v>14520</v>
      </c>
      <c r="I52" t="s">
        <v>2159</v>
      </c>
      <c r="CE52" t="s">
        <v>17191</v>
      </c>
    </row>
    <row r="53" spans="3:223" x14ac:dyDescent="0.25">
      <c r="D53" t="s">
        <v>17140</v>
      </c>
      <c r="E53" t="s">
        <v>14520</v>
      </c>
      <c r="FA53" t="s">
        <v>568</v>
      </c>
    </row>
    <row r="54" spans="3:223" x14ac:dyDescent="0.25">
      <c r="C54" t="s">
        <v>17192</v>
      </c>
      <c r="D54" t="s">
        <v>17139</v>
      </c>
      <c r="E54" t="s">
        <v>14370</v>
      </c>
      <c r="M54" t="s">
        <v>17193</v>
      </c>
      <c r="CI54" t="s">
        <v>17194</v>
      </c>
    </row>
    <row r="55" spans="3:223" x14ac:dyDescent="0.25">
      <c r="D55" t="s">
        <v>17140</v>
      </c>
      <c r="E55" t="s">
        <v>14370</v>
      </c>
      <c r="FE55" t="s">
        <v>568</v>
      </c>
    </row>
    <row r="56" spans="3:223" x14ac:dyDescent="0.25">
      <c r="C56" t="s">
        <v>17195</v>
      </c>
      <c r="D56" t="s">
        <v>17139</v>
      </c>
      <c r="E56" t="s">
        <v>14359</v>
      </c>
      <c r="L56" t="s">
        <v>10427</v>
      </c>
      <c r="CH56" t="s">
        <v>17196</v>
      </c>
    </row>
    <row r="57" spans="3:223" x14ac:dyDescent="0.25">
      <c r="D57" t="s">
        <v>17140</v>
      </c>
      <c r="E57" t="s">
        <v>14359</v>
      </c>
      <c r="FD57" t="s">
        <v>568</v>
      </c>
    </row>
    <row r="58" spans="3:223" x14ac:dyDescent="0.25">
      <c r="C58" t="s">
        <v>17197</v>
      </c>
      <c r="D58" t="s">
        <v>17139</v>
      </c>
      <c r="E58" t="s">
        <v>14524</v>
      </c>
      <c r="EP58" t="s">
        <v>17198</v>
      </c>
      <c r="HL58" t="s">
        <v>17199</v>
      </c>
    </row>
    <row r="59" spans="3:223" x14ac:dyDescent="0.25">
      <c r="D59" t="s">
        <v>17140</v>
      </c>
      <c r="E59" t="s">
        <v>14524</v>
      </c>
      <c r="BT59" t="s">
        <v>568</v>
      </c>
    </row>
    <row r="60" spans="3:223" x14ac:dyDescent="0.25">
      <c r="C60" t="s">
        <v>17200</v>
      </c>
      <c r="D60" t="s">
        <v>17139</v>
      </c>
      <c r="E60" t="s">
        <v>14364</v>
      </c>
      <c r="N60" t="s">
        <v>15326</v>
      </c>
      <c r="CJ60" t="s">
        <v>17201</v>
      </c>
    </row>
    <row r="61" spans="3:223" x14ac:dyDescent="0.25">
      <c r="D61" t="s">
        <v>17140</v>
      </c>
      <c r="E61" t="s">
        <v>14364</v>
      </c>
      <c r="FF61" t="s">
        <v>568</v>
      </c>
    </row>
    <row r="62" spans="3:223" x14ac:dyDescent="0.25">
      <c r="C62" t="s">
        <v>17202</v>
      </c>
      <c r="D62" t="s">
        <v>17139</v>
      </c>
      <c r="E62" t="s">
        <v>14570</v>
      </c>
      <c r="H62" t="s">
        <v>17203</v>
      </c>
    </row>
    <row r="63" spans="3:223" x14ac:dyDescent="0.25">
      <c r="D63" t="s">
        <v>17140</v>
      </c>
      <c r="E63" t="s">
        <v>14570</v>
      </c>
      <c r="CD63" t="s">
        <v>568</v>
      </c>
      <c r="EZ63" t="s">
        <v>568</v>
      </c>
    </row>
    <row r="64" spans="3:223" x14ac:dyDescent="0.25">
      <c r="C64" t="s">
        <v>17204</v>
      </c>
      <c r="D64" t="s">
        <v>17139</v>
      </c>
      <c r="E64" t="s">
        <v>14579</v>
      </c>
      <c r="F64" t="s">
        <v>13491</v>
      </c>
      <c r="CB64" t="s">
        <v>17205</v>
      </c>
    </row>
    <row r="65" spans="3:227" x14ac:dyDescent="0.25">
      <c r="D65" t="s">
        <v>17140</v>
      </c>
      <c r="E65" t="s">
        <v>14579</v>
      </c>
      <c r="EX65" t="s">
        <v>568</v>
      </c>
    </row>
    <row r="66" spans="3:227" x14ac:dyDescent="0.25">
      <c r="C66" t="s">
        <v>17206</v>
      </c>
      <c r="D66" t="s">
        <v>17139</v>
      </c>
      <c r="E66" t="s">
        <v>17207</v>
      </c>
      <c r="G66" t="s">
        <v>14307</v>
      </c>
      <c r="CC66" t="s">
        <v>17208</v>
      </c>
    </row>
    <row r="67" spans="3:227" x14ac:dyDescent="0.25">
      <c r="D67" t="s">
        <v>17140</v>
      </c>
      <c r="E67" t="s">
        <v>17207</v>
      </c>
      <c r="EY67" t="s">
        <v>568</v>
      </c>
    </row>
    <row r="68" spans="3:227" x14ac:dyDescent="0.25">
      <c r="C68" t="s">
        <v>17209</v>
      </c>
      <c r="D68" t="s">
        <v>17139</v>
      </c>
      <c r="E68" t="s">
        <v>14546</v>
      </c>
      <c r="J68" t="s">
        <v>15342</v>
      </c>
      <c r="CF68" t="s">
        <v>17210</v>
      </c>
    </row>
    <row r="69" spans="3:227" x14ac:dyDescent="0.25">
      <c r="D69" t="s">
        <v>17140</v>
      </c>
      <c r="E69" t="s">
        <v>14546</v>
      </c>
      <c r="FB69" t="s">
        <v>568</v>
      </c>
    </row>
    <row r="70" spans="3:227" x14ac:dyDescent="0.25">
      <c r="C70" t="s">
        <v>17211</v>
      </c>
      <c r="D70" t="s">
        <v>17139</v>
      </c>
      <c r="E70" t="s">
        <v>14553</v>
      </c>
      <c r="K70" t="s">
        <v>17212</v>
      </c>
    </row>
    <row r="71" spans="3:227" x14ac:dyDescent="0.25">
      <c r="D71" t="s">
        <v>17140</v>
      </c>
      <c r="E71" t="s">
        <v>14553</v>
      </c>
      <c r="CG71" t="s">
        <v>568</v>
      </c>
      <c r="FC71" t="s">
        <v>568</v>
      </c>
    </row>
    <row r="72" spans="3:227" x14ac:dyDescent="0.25">
      <c r="C72" t="s">
        <v>17213</v>
      </c>
      <c r="D72" t="s">
        <v>17139</v>
      </c>
      <c r="E72" t="s">
        <v>14552</v>
      </c>
      <c r="S72" t="s">
        <v>14747</v>
      </c>
    </row>
    <row r="73" spans="3:227" x14ac:dyDescent="0.25">
      <c r="D73" t="s">
        <v>17140</v>
      </c>
      <c r="E73" t="s">
        <v>14552</v>
      </c>
      <c r="CO73" t="s">
        <v>568</v>
      </c>
      <c r="FK73" t="s">
        <v>568</v>
      </c>
    </row>
    <row r="74" spans="3:227" x14ac:dyDescent="0.25">
      <c r="C74" t="s">
        <v>17214</v>
      </c>
      <c r="D74" t="s">
        <v>17139</v>
      </c>
      <c r="E74" t="s">
        <v>14745</v>
      </c>
      <c r="CA74" t="s">
        <v>17215</v>
      </c>
    </row>
    <row r="75" spans="3:227" x14ac:dyDescent="0.25">
      <c r="D75" t="s">
        <v>17140</v>
      </c>
      <c r="E75" t="s">
        <v>14745</v>
      </c>
      <c r="EW75" t="s">
        <v>568</v>
      </c>
      <c r="HS75" t="s">
        <v>568</v>
      </c>
    </row>
    <row r="76" spans="3:227" x14ac:dyDescent="0.25">
      <c r="C76" t="s">
        <v>17216</v>
      </c>
      <c r="D76" t="s">
        <v>17139</v>
      </c>
      <c r="E76" t="s">
        <v>14549</v>
      </c>
      <c r="BX76" t="s">
        <v>13256</v>
      </c>
      <c r="ET76" t="s">
        <v>17217</v>
      </c>
    </row>
    <row r="77" spans="3:227" x14ac:dyDescent="0.25">
      <c r="D77" t="s">
        <v>17140</v>
      </c>
      <c r="E77" t="s">
        <v>14549</v>
      </c>
      <c r="HP77" t="s">
        <v>568</v>
      </c>
    </row>
    <row r="78" spans="3:227" x14ac:dyDescent="0.25">
      <c r="C78" t="s">
        <v>17218</v>
      </c>
      <c r="D78" t="s">
        <v>17139</v>
      </c>
      <c r="E78" t="s">
        <v>14586</v>
      </c>
      <c r="BK78" t="s">
        <v>17219</v>
      </c>
      <c r="EG78" t="s">
        <v>17220</v>
      </c>
    </row>
    <row r="79" spans="3:227" x14ac:dyDescent="0.25">
      <c r="D79" t="s">
        <v>17140</v>
      </c>
      <c r="E79" t="s">
        <v>14586</v>
      </c>
      <c r="HC79" t="s">
        <v>568</v>
      </c>
    </row>
    <row r="80" spans="3:227" x14ac:dyDescent="0.25">
      <c r="C80" t="s">
        <v>17221</v>
      </c>
      <c r="D80" t="s">
        <v>17139</v>
      </c>
      <c r="E80" t="s">
        <v>14386</v>
      </c>
      <c r="BL80" t="s">
        <v>17222</v>
      </c>
      <c r="EH80" t="s">
        <v>17223</v>
      </c>
    </row>
    <row r="81" spans="3:217" x14ac:dyDescent="0.25">
      <c r="D81" t="s">
        <v>17140</v>
      </c>
      <c r="E81" t="s">
        <v>14386</v>
      </c>
      <c r="HD81" t="s">
        <v>568</v>
      </c>
    </row>
    <row r="82" spans="3:217" x14ac:dyDescent="0.25">
      <c r="C82" t="s">
        <v>17224</v>
      </c>
      <c r="D82" t="s">
        <v>17139</v>
      </c>
      <c r="E82" t="s">
        <v>14584</v>
      </c>
      <c r="BE82" t="s">
        <v>13954</v>
      </c>
    </row>
    <row r="83" spans="3:217" x14ac:dyDescent="0.25">
      <c r="D83" t="s">
        <v>17140</v>
      </c>
      <c r="E83" t="s">
        <v>14584</v>
      </c>
      <c r="EA83" t="s">
        <v>568</v>
      </c>
      <c r="GW83" t="s">
        <v>568</v>
      </c>
    </row>
    <row r="84" spans="3:217" x14ac:dyDescent="0.25">
      <c r="C84" t="s">
        <v>17225</v>
      </c>
      <c r="D84" t="s">
        <v>17139</v>
      </c>
      <c r="E84" t="s">
        <v>14559</v>
      </c>
      <c r="BB84" t="s">
        <v>17226</v>
      </c>
    </row>
    <row r="85" spans="3:217" x14ac:dyDescent="0.25">
      <c r="D85" t="s">
        <v>17140</v>
      </c>
      <c r="E85" t="s">
        <v>14559</v>
      </c>
      <c r="DX85" t="s">
        <v>568</v>
      </c>
      <c r="GT85" t="s">
        <v>568</v>
      </c>
    </row>
    <row r="86" spans="3:217" x14ac:dyDescent="0.25">
      <c r="C86" t="s">
        <v>17227</v>
      </c>
      <c r="D86" t="s">
        <v>17139</v>
      </c>
      <c r="E86" t="s">
        <v>17228</v>
      </c>
      <c r="X86" t="s">
        <v>17229</v>
      </c>
      <c r="CT86" t="s">
        <v>17230</v>
      </c>
    </row>
    <row r="87" spans="3:217" x14ac:dyDescent="0.25">
      <c r="D87" t="s">
        <v>17140</v>
      </c>
      <c r="E87" t="s">
        <v>17228</v>
      </c>
      <c r="FP87" t="s">
        <v>568</v>
      </c>
    </row>
    <row r="88" spans="3:217" x14ac:dyDescent="0.25">
      <c r="C88" t="s">
        <v>17231</v>
      </c>
      <c r="D88" t="s">
        <v>17139</v>
      </c>
      <c r="E88" t="s">
        <v>14762</v>
      </c>
      <c r="BQ88" t="s">
        <v>10099</v>
      </c>
      <c r="EM88" t="s">
        <v>17232</v>
      </c>
    </row>
    <row r="89" spans="3:217" x14ac:dyDescent="0.25">
      <c r="D89" t="s">
        <v>17140</v>
      </c>
      <c r="E89" t="s">
        <v>14762</v>
      </c>
      <c r="HI89" t="s">
        <v>568</v>
      </c>
    </row>
    <row r="90" spans="3:217" x14ac:dyDescent="0.25">
      <c r="C90" t="s">
        <v>17233</v>
      </c>
      <c r="D90" t="s">
        <v>17139</v>
      </c>
      <c r="E90" t="s">
        <v>14379</v>
      </c>
      <c r="AR90" t="s">
        <v>17234</v>
      </c>
    </row>
    <row r="91" spans="3:217" x14ac:dyDescent="0.25">
      <c r="D91" t="s">
        <v>17140</v>
      </c>
      <c r="E91" t="s">
        <v>14379</v>
      </c>
      <c r="DN91" t="s">
        <v>568</v>
      </c>
      <c r="GJ91" t="s">
        <v>568</v>
      </c>
    </row>
    <row r="92" spans="3:217" x14ac:dyDescent="0.25">
      <c r="C92" t="s">
        <v>17235</v>
      </c>
      <c r="D92" t="s">
        <v>17139</v>
      </c>
      <c r="E92" t="s">
        <v>14519</v>
      </c>
      <c r="W92" t="s">
        <v>14493</v>
      </c>
      <c r="CS92" t="s">
        <v>17236</v>
      </c>
    </row>
    <row r="93" spans="3:217" x14ac:dyDescent="0.25">
      <c r="D93" t="s">
        <v>17140</v>
      </c>
      <c r="E93" t="s">
        <v>14519</v>
      </c>
      <c r="FO93" t="s">
        <v>568</v>
      </c>
    </row>
    <row r="94" spans="3:217" x14ac:dyDescent="0.25">
      <c r="C94" t="s">
        <v>17237</v>
      </c>
      <c r="D94" t="s">
        <v>17139</v>
      </c>
      <c r="E94" t="s">
        <v>14739</v>
      </c>
      <c r="V94" t="s">
        <v>17238</v>
      </c>
      <c r="CR94" t="s">
        <v>17239</v>
      </c>
    </row>
    <row r="95" spans="3:217" x14ac:dyDescent="0.25">
      <c r="D95" t="s">
        <v>17140</v>
      </c>
      <c r="E95" t="s">
        <v>14739</v>
      </c>
      <c r="FN95" t="s">
        <v>568</v>
      </c>
    </row>
    <row r="96" spans="3:217" x14ac:dyDescent="0.25">
      <c r="C96" t="s">
        <v>17240</v>
      </c>
      <c r="D96" t="s">
        <v>17139</v>
      </c>
      <c r="E96" t="s">
        <v>14576</v>
      </c>
      <c r="U96" t="s">
        <v>17241</v>
      </c>
      <c r="CQ96" t="s">
        <v>17242</v>
      </c>
    </row>
    <row r="97" spans="2:204" x14ac:dyDescent="0.25">
      <c r="D97" t="s">
        <v>17140</v>
      </c>
      <c r="E97" t="s">
        <v>14576</v>
      </c>
      <c r="FM97" t="s">
        <v>568</v>
      </c>
    </row>
    <row r="98" spans="2:204" x14ac:dyDescent="0.25">
      <c r="C98" t="s">
        <v>17243</v>
      </c>
      <c r="D98" t="s">
        <v>17139</v>
      </c>
      <c r="E98" t="s">
        <v>14516</v>
      </c>
      <c r="CP98" t="s">
        <v>17244</v>
      </c>
    </row>
    <row r="99" spans="2:204" x14ac:dyDescent="0.25">
      <c r="D99" t="s">
        <v>17140</v>
      </c>
      <c r="E99" t="s">
        <v>14516</v>
      </c>
      <c r="T99" t="s">
        <v>568</v>
      </c>
      <c r="FL99" t="s">
        <v>568</v>
      </c>
    </row>
    <row r="100" spans="2:204" x14ac:dyDescent="0.25">
      <c r="B100" t="s">
        <v>17245</v>
      </c>
      <c r="C100" t="s">
        <v>17246</v>
      </c>
      <c r="D100" t="s">
        <v>17139</v>
      </c>
      <c r="E100" t="s">
        <v>17247</v>
      </c>
      <c r="AV100" t="s">
        <v>17248</v>
      </c>
    </row>
    <row r="101" spans="2:204" x14ac:dyDescent="0.25">
      <c r="D101" t="s">
        <v>17140</v>
      </c>
      <c r="E101" t="s">
        <v>17247</v>
      </c>
      <c r="DR101" t="s">
        <v>17249</v>
      </c>
      <c r="GN101" t="s">
        <v>568</v>
      </c>
    </row>
    <row r="102" spans="2:204" x14ac:dyDescent="0.25">
      <c r="C102" t="s">
        <v>17143</v>
      </c>
      <c r="D102" t="s">
        <v>17139</v>
      </c>
      <c r="E102" t="s">
        <v>17250</v>
      </c>
      <c r="AU102" t="s">
        <v>17251</v>
      </c>
    </row>
    <row r="103" spans="2:204" x14ac:dyDescent="0.25">
      <c r="D103" t="s">
        <v>17140</v>
      </c>
      <c r="E103" t="s">
        <v>17250</v>
      </c>
      <c r="DQ103" t="s">
        <v>17252</v>
      </c>
      <c r="GM103" t="s">
        <v>568</v>
      </c>
    </row>
    <row r="104" spans="2:204" x14ac:dyDescent="0.25">
      <c r="C104" t="s">
        <v>17253</v>
      </c>
      <c r="D104" t="s">
        <v>17139</v>
      </c>
      <c r="E104" t="s">
        <v>17254</v>
      </c>
      <c r="AS104" t="s">
        <v>17255</v>
      </c>
    </row>
    <row r="105" spans="2:204" x14ac:dyDescent="0.25">
      <c r="D105" t="s">
        <v>17140</v>
      </c>
      <c r="E105" t="s">
        <v>17254</v>
      </c>
      <c r="DO105" t="s">
        <v>568</v>
      </c>
      <c r="GK105" t="s">
        <v>568</v>
      </c>
    </row>
    <row r="106" spans="2:204" x14ac:dyDescent="0.25">
      <c r="C106" t="s">
        <v>17256</v>
      </c>
      <c r="D106" t="s">
        <v>17139</v>
      </c>
      <c r="E106" t="s">
        <v>17257</v>
      </c>
      <c r="Q106" t="s">
        <v>17258</v>
      </c>
    </row>
    <row r="107" spans="2:204" x14ac:dyDescent="0.25">
      <c r="D107" t="s">
        <v>17140</v>
      </c>
      <c r="E107" t="s">
        <v>17257</v>
      </c>
      <c r="CM107" t="s">
        <v>568</v>
      </c>
      <c r="FI107" t="s">
        <v>568</v>
      </c>
    </row>
    <row r="108" spans="2:204" x14ac:dyDescent="0.25">
      <c r="C108" t="s">
        <v>17259</v>
      </c>
      <c r="D108" t="s">
        <v>17139</v>
      </c>
      <c r="E108" t="s">
        <v>17260</v>
      </c>
      <c r="BD108" t="s">
        <v>17261</v>
      </c>
    </row>
    <row r="109" spans="2:204" x14ac:dyDescent="0.25">
      <c r="D109" t="s">
        <v>17140</v>
      </c>
      <c r="E109" t="s">
        <v>17260</v>
      </c>
      <c r="DZ109" t="s">
        <v>17262</v>
      </c>
      <c r="GV109" t="s">
        <v>568</v>
      </c>
    </row>
    <row r="110" spans="2:204" x14ac:dyDescent="0.25">
      <c r="C110" t="s">
        <v>17263</v>
      </c>
      <c r="D110" t="s">
        <v>17139</v>
      </c>
      <c r="E110" t="s">
        <v>17264</v>
      </c>
      <c r="P110" t="s">
        <v>13496</v>
      </c>
    </row>
    <row r="111" spans="2:204" x14ac:dyDescent="0.25">
      <c r="D111" t="s">
        <v>17140</v>
      </c>
      <c r="E111" t="s">
        <v>17264</v>
      </c>
      <c r="CL111" t="s">
        <v>17265</v>
      </c>
      <c r="FH111" t="s">
        <v>568</v>
      </c>
    </row>
    <row r="112" spans="2:204" x14ac:dyDescent="0.25">
      <c r="C112" t="s">
        <v>17266</v>
      </c>
      <c r="D112" t="s">
        <v>17139</v>
      </c>
      <c r="E112" t="s">
        <v>17267</v>
      </c>
      <c r="O112" t="s">
        <v>16735</v>
      </c>
    </row>
    <row r="113" spans="3:226" x14ac:dyDescent="0.25">
      <c r="D113" t="s">
        <v>17140</v>
      </c>
      <c r="E113" t="s">
        <v>17267</v>
      </c>
      <c r="CK113" t="s">
        <v>17268</v>
      </c>
      <c r="FG113" t="s">
        <v>568</v>
      </c>
    </row>
    <row r="114" spans="3:226" x14ac:dyDescent="0.25">
      <c r="C114" t="s">
        <v>17269</v>
      </c>
      <c r="D114" t="s">
        <v>17139</v>
      </c>
      <c r="E114" t="s">
        <v>17270</v>
      </c>
      <c r="BV114" t="s">
        <v>17271</v>
      </c>
    </row>
    <row r="115" spans="3:226" x14ac:dyDescent="0.25">
      <c r="D115" t="s">
        <v>17140</v>
      </c>
      <c r="E115" t="s">
        <v>17270</v>
      </c>
      <c r="ER115" t="s">
        <v>568</v>
      </c>
      <c r="HN115" t="s">
        <v>568</v>
      </c>
    </row>
    <row r="116" spans="3:226" x14ac:dyDescent="0.25">
      <c r="C116" t="s">
        <v>17272</v>
      </c>
      <c r="D116" t="s">
        <v>17139</v>
      </c>
      <c r="E116" t="s">
        <v>17273</v>
      </c>
      <c r="BU116" t="s">
        <v>17274</v>
      </c>
    </row>
    <row r="117" spans="3:226" x14ac:dyDescent="0.25">
      <c r="D117" t="s">
        <v>17140</v>
      </c>
      <c r="E117" t="s">
        <v>17273</v>
      </c>
      <c r="EQ117" t="s">
        <v>568</v>
      </c>
      <c r="HM117" t="s">
        <v>568</v>
      </c>
    </row>
    <row r="118" spans="3:226" x14ac:dyDescent="0.25">
      <c r="C118" t="s">
        <v>17275</v>
      </c>
      <c r="D118" t="s">
        <v>17139</v>
      </c>
      <c r="E118" t="s">
        <v>17276</v>
      </c>
      <c r="BM118" t="s">
        <v>17277</v>
      </c>
    </row>
    <row r="119" spans="3:226" x14ac:dyDescent="0.25">
      <c r="D119" t="s">
        <v>17140</v>
      </c>
      <c r="E119" t="s">
        <v>17276</v>
      </c>
      <c r="EI119" t="s">
        <v>568</v>
      </c>
      <c r="HE119" t="s">
        <v>568</v>
      </c>
    </row>
    <row r="120" spans="3:226" x14ac:dyDescent="0.25">
      <c r="C120" t="s">
        <v>17278</v>
      </c>
      <c r="D120" t="s">
        <v>17139</v>
      </c>
      <c r="E120" t="s">
        <v>17279</v>
      </c>
      <c r="BP120" t="s">
        <v>17280</v>
      </c>
    </row>
    <row r="121" spans="3:226" x14ac:dyDescent="0.25">
      <c r="D121" t="s">
        <v>17140</v>
      </c>
      <c r="E121" t="s">
        <v>17279</v>
      </c>
      <c r="EL121" t="s">
        <v>568</v>
      </c>
      <c r="HH121" t="s">
        <v>568</v>
      </c>
    </row>
    <row r="122" spans="3:226" x14ac:dyDescent="0.25">
      <c r="C122" t="s">
        <v>17281</v>
      </c>
      <c r="D122" t="s">
        <v>17139</v>
      </c>
      <c r="E122" t="s">
        <v>17282</v>
      </c>
      <c r="BS122" t="s">
        <v>17283</v>
      </c>
    </row>
    <row r="123" spans="3:226" x14ac:dyDescent="0.25">
      <c r="D123" t="s">
        <v>17140</v>
      </c>
      <c r="E123" t="s">
        <v>17282</v>
      </c>
      <c r="EO123" t="s">
        <v>17284</v>
      </c>
      <c r="HK123" t="s">
        <v>568</v>
      </c>
    </row>
    <row r="124" spans="3:226" x14ac:dyDescent="0.25">
      <c r="C124" t="s">
        <v>17285</v>
      </c>
      <c r="D124" t="s">
        <v>17139</v>
      </c>
      <c r="E124" t="s">
        <v>17286</v>
      </c>
      <c r="BI124" t="s">
        <v>17287</v>
      </c>
    </row>
    <row r="125" spans="3:226" x14ac:dyDescent="0.25">
      <c r="D125" t="s">
        <v>17288</v>
      </c>
      <c r="E125" t="s">
        <v>17286</v>
      </c>
      <c r="EE125" t="s">
        <v>17289</v>
      </c>
    </row>
    <row r="126" spans="3:226" x14ac:dyDescent="0.25">
      <c r="D126" t="s">
        <v>17140</v>
      </c>
      <c r="E126" t="s">
        <v>17286</v>
      </c>
      <c r="HA126" t="s">
        <v>568</v>
      </c>
    </row>
    <row r="127" spans="3:226" x14ac:dyDescent="0.25">
      <c r="C127" t="s">
        <v>17290</v>
      </c>
      <c r="D127" t="s">
        <v>17139</v>
      </c>
      <c r="E127" t="s">
        <v>17291</v>
      </c>
      <c r="BZ127" t="s">
        <v>17292</v>
      </c>
    </row>
    <row r="128" spans="3:226" x14ac:dyDescent="0.25">
      <c r="D128" t="s">
        <v>17140</v>
      </c>
      <c r="E128" t="s">
        <v>17291</v>
      </c>
      <c r="EV128" t="s">
        <v>568</v>
      </c>
      <c r="HR128" t="s">
        <v>568</v>
      </c>
    </row>
    <row r="129" spans="2:225" x14ac:dyDescent="0.25">
      <c r="C129" t="s">
        <v>17293</v>
      </c>
      <c r="D129" t="s">
        <v>17139</v>
      </c>
      <c r="E129" t="s">
        <v>17294</v>
      </c>
      <c r="BY129" t="s">
        <v>17295</v>
      </c>
    </row>
    <row r="130" spans="2:225" x14ac:dyDescent="0.25">
      <c r="D130" t="s">
        <v>17140</v>
      </c>
      <c r="E130" t="s">
        <v>17294</v>
      </c>
      <c r="EU130" t="s">
        <v>568</v>
      </c>
      <c r="HQ130" t="s">
        <v>568</v>
      </c>
    </row>
    <row r="131" spans="2:225" x14ac:dyDescent="0.25">
      <c r="C131" t="s">
        <v>17296</v>
      </c>
      <c r="D131" t="s">
        <v>17139</v>
      </c>
      <c r="E131" t="s">
        <v>17297</v>
      </c>
      <c r="BH131" t="s">
        <v>17298</v>
      </c>
    </row>
    <row r="132" spans="2:225" x14ac:dyDescent="0.25">
      <c r="E132" t="s">
        <v>17299</v>
      </c>
      <c r="BG132" t="s">
        <v>17300</v>
      </c>
    </row>
    <row r="133" spans="2:225" x14ac:dyDescent="0.25">
      <c r="D133" t="s">
        <v>17140</v>
      </c>
      <c r="E133" t="s">
        <v>17297</v>
      </c>
      <c r="ED133" t="s">
        <v>568</v>
      </c>
      <c r="GZ133" t="s">
        <v>568</v>
      </c>
    </row>
    <row r="134" spans="2:225" x14ac:dyDescent="0.25">
      <c r="E134" t="s">
        <v>17299</v>
      </c>
      <c r="EC134" t="s">
        <v>17301</v>
      </c>
      <c r="GY134" t="s">
        <v>568</v>
      </c>
    </row>
    <row r="135" spans="2:225" x14ac:dyDescent="0.25">
      <c r="C135" t="s">
        <v>17302</v>
      </c>
      <c r="D135" t="s">
        <v>17139</v>
      </c>
      <c r="E135" t="s">
        <v>17303</v>
      </c>
      <c r="BR135" t="s">
        <v>17304</v>
      </c>
    </row>
    <row r="136" spans="2:225" x14ac:dyDescent="0.25">
      <c r="D136" t="s">
        <v>17140</v>
      </c>
      <c r="E136" t="s">
        <v>17303</v>
      </c>
      <c r="EN136" t="s">
        <v>568</v>
      </c>
      <c r="HJ136" t="s">
        <v>568</v>
      </c>
    </row>
    <row r="137" spans="2:225" x14ac:dyDescent="0.25">
      <c r="C137" t="s">
        <v>17305</v>
      </c>
      <c r="D137" t="s">
        <v>17139</v>
      </c>
      <c r="E137" t="s">
        <v>17306</v>
      </c>
      <c r="BF137" t="s">
        <v>17307</v>
      </c>
    </row>
    <row r="138" spans="2:225" x14ac:dyDescent="0.25">
      <c r="D138" t="s">
        <v>17140</v>
      </c>
      <c r="E138" t="s">
        <v>17306</v>
      </c>
      <c r="EB138" t="s">
        <v>17308</v>
      </c>
      <c r="GX138" t="s">
        <v>568</v>
      </c>
    </row>
    <row r="139" spans="2:225" x14ac:dyDescent="0.25">
      <c r="B139" t="s">
        <v>17309</v>
      </c>
      <c r="C139" t="s">
        <v>17310</v>
      </c>
      <c r="D139" t="s">
        <v>17139</v>
      </c>
      <c r="E139" t="s">
        <v>17311</v>
      </c>
      <c r="AL139" t="s">
        <v>17312</v>
      </c>
    </row>
    <row r="140" spans="2:225" x14ac:dyDescent="0.25">
      <c r="D140" t="s">
        <v>17140</v>
      </c>
      <c r="E140" t="s">
        <v>17311</v>
      </c>
      <c r="DH140" t="s">
        <v>568</v>
      </c>
      <c r="GD140" t="s">
        <v>568</v>
      </c>
    </row>
    <row r="141" spans="2:225" x14ac:dyDescent="0.25">
      <c r="C141" t="s">
        <v>17313</v>
      </c>
      <c r="D141" t="s">
        <v>17139</v>
      </c>
      <c r="E141" t="s">
        <v>17314</v>
      </c>
      <c r="AA141" t="s">
        <v>14571</v>
      </c>
      <c r="CW141" t="s">
        <v>17315</v>
      </c>
      <c r="FS141" t="s">
        <v>17316</v>
      </c>
    </row>
    <row r="142" spans="2:225" x14ac:dyDescent="0.25">
      <c r="C142" t="s">
        <v>17317</v>
      </c>
      <c r="D142" t="s">
        <v>17139</v>
      </c>
      <c r="E142" t="s">
        <v>17318</v>
      </c>
      <c r="Z142" t="s">
        <v>15983</v>
      </c>
      <c r="CV142" t="s">
        <v>17319</v>
      </c>
      <c r="FR142" t="s">
        <v>17320</v>
      </c>
    </row>
    <row r="143" spans="2:225" x14ac:dyDescent="0.25">
      <c r="C143" t="s">
        <v>17321</v>
      </c>
      <c r="D143" t="s">
        <v>17139</v>
      </c>
      <c r="E143" t="s">
        <v>17322</v>
      </c>
      <c r="CY143" t="s">
        <v>17323</v>
      </c>
    </row>
    <row r="144" spans="2:225" x14ac:dyDescent="0.25">
      <c r="D144" t="s">
        <v>17140</v>
      </c>
      <c r="E144" t="s">
        <v>17322</v>
      </c>
      <c r="AC144" t="s">
        <v>568</v>
      </c>
      <c r="FU144" t="s">
        <v>568</v>
      </c>
    </row>
    <row r="145" spans="3:215" x14ac:dyDescent="0.25">
      <c r="C145" t="s">
        <v>17324</v>
      </c>
      <c r="D145" t="s">
        <v>17139</v>
      </c>
      <c r="E145" t="s">
        <v>17325</v>
      </c>
      <c r="Y145" t="s">
        <v>15962</v>
      </c>
    </row>
    <row r="146" spans="3:215" x14ac:dyDescent="0.25">
      <c r="D146" t="s">
        <v>17140</v>
      </c>
      <c r="E146" t="s">
        <v>17325</v>
      </c>
      <c r="CU146" t="s">
        <v>568</v>
      </c>
      <c r="FQ146" t="s">
        <v>568</v>
      </c>
    </row>
    <row r="147" spans="3:215" x14ac:dyDescent="0.25">
      <c r="C147" t="s">
        <v>17326</v>
      </c>
      <c r="D147" t="s">
        <v>17139</v>
      </c>
      <c r="E147" t="s">
        <v>17327</v>
      </c>
      <c r="AK147" t="s">
        <v>2106</v>
      </c>
      <c r="DG147" t="s">
        <v>17328</v>
      </c>
      <c r="GC147" t="s">
        <v>17329</v>
      </c>
    </row>
    <row r="148" spans="3:215" x14ac:dyDescent="0.25">
      <c r="C148" t="s">
        <v>17330</v>
      </c>
      <c r="D148" t="s">
        <v>17139</v>
      </c>
      <c r="E148" t="s">
        <v>17331</v>
      </c>
      <c r="BO148" t="s">
        <v>17332</v>
      </c>
    </row>
    <row r="149" spans="3:215" x14ac:dyDescent="0.25">
      <c r="D149" t="s">
        <v>17140</v>
      </c>
      <c r="E149" t="s">
        <v>17331</v>
      </c>
      <c r="EK149" t="s">
        <v>568</v>
      </c>
      <c r="HG149" t="s">
        <v>568</v>
      </c>
    </row>
    <row r="150" spans="3:215" x14ac:dyDescent="0.25">
      <c r="C150" t="s">
        <v>17333</v>
      </c>
      <c r="D150" t="s">
        <v>17139</v>
      </c>
      <c r="E150" t="s">
        <v>17334</v>
      </c>
      <c r="R150" t="s">
        <v>16805</v>
      </c>
      <c r="CN150" t="s">
        <v>17335</v>
      </c>
    </row>
    <row r="151" spans="3:215" x14ac:dyDescent="0.25">
      <c r="D151" t="s">
        <v>17140</v>
      </c>
      <c r="E151" t="s">
        <v>17334</v>
      </c>
      <c r="FJ151" t="s">
        <v>568</v>
      </c>
    </row>
    <row r="152" spans="3:215" x14ac:dyDescent="0.25">
      <c r="C152" t="s">
        <v>17336</v>
      </c>
      <c r="D152" t="s">
        <v>17139</v>
      </c>
      <c r="E152" t="s">
        <v>17337</v>
      </c>
      <c r="BC152" t="s">
        <v>14638</v>
      </c>
    </row>
    <row r="153" spans="3:215" x14ac:dyDescent="0.25">
      <c r="D153" t="s">
        <v>17140</v>
      </c>
      <c r="E153" t="s">
        <v>17337</v>
      </c>
      <c r="DY153" t="s">
        <v>568</v>
      </c>
      <c r="GU153" t="s">
        <v>568</v>
      </c>
    </row>
    <row r="154" spans="3:215" x14ac:dyDescent="0.25">
      <c r="C154" t="s">
        <v>17338</v>
      </c>
      <c r="D154" t="s">
        <v>17139</v>
      </c>
      <c r="E154" t="s">
        <v>17339</v>
      </c>
      <c r="AX154" t="s">
        <v>17340</v>
      </c>
    </row>
    <row r="155" spans="3:215" x14ac:dyDescent="0.25">
      <c r="D155" t="s">
        <v>17140</v>
      </c>
      <c r="E155" t="s">
        <v>17339</v>
      </c>
      <c r="DT155" t="s">
        <v>568</v>
      </c>
      <c r="GP155" t="s">
        <v>568</v>
      </c>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2:G103"/>
  <sheetViews>
    <sheetView workbookViewId="0"/>
  </sheetViews>
  <sheetFormatPr defaultColWidth="11.42578125" defaultRowHeight="15" x14ac:dyDescent="0.25"/>
  <sheetData>
    <row r="2" spans="2:7" x14ac:dyDescent="0.25">
      <c r="B2" t="s">
        <v>1</v>
      </c>
      <c r="C2" t="s">
        <v>42</v>
      </c>
    </row>
    <row r="3" spans="2:7" x14ac:dyDescent="0.25">
      <c r="B3" t="s">
        <v>2</v>
      </c>
      <c r="C3" t="s">
        <v>57</v>
      </c>
    </row>
    <row r="4" spans="2:7" x14ac:dyDescent="0.25">
      <c r="B4" t="s">
        <v>3</v>
      </c>
      <c r="C4" t="s">
        <v>58</v>
      </c>
    </row>
    <row r="5" spans="2:7" x14ac:dyDescent="0.25">
      <c r="B5" s="4" t="str">
        <f>HYPERLINK("[NZAu_Publiclaunch_20231116.xlsx]'TOC'!A1","(Click to return to TOC)")</f>
        <v>(Click to return to TOC)</v>
      </c>
    </row>
    <row r="7" spans="2:7" x14ac:dyDescent="0.25">
      <c r="F7" t="s">
        <v>17341</v>
      </c>
      <c r="G7" t="s">
        <v>17342</v>
      </c>
    </row>
    <row r="8" spans="2:7" x14ac:dyDescent="0.25">
      <c r="B8" t="s">
        <v>154</v>
      </c>
      <c r="C8" t="s">
        <v>17343</v>
      </c>
      <c r="D8" t="s">
        <v>14374</v>
      </c>
      <c r="E8" t="s">
        <v>17344</v>
      </c>
      <c r="G8" t="s">
        <v>16414</v>
      </c>
    </row>
    <row r="9" spans="2:7" x14ac:dyDescent="0.25">
      <c r="E9" t="s">
        <v>17345</v>
      </c>
      <c r="G9" t="s">
        <v>17149</v>
      </c>
    </row>
    <row r="10" spans="2:7" x14ac:dyDescent="0.25">
      <c r="E10" t="s">
        <v>17346</v>
      </c>
      <c r="G10" t="s">
        <v>17347</v>
      </c>
    </row>
    <row r="11" spans="2:7" x14ac:dyDescent="0.25">
      <c r="D11" t="s">
        <v>14382</v>
      </c>
      <c r="E11" t="s">
        <v>17344</v>
      </c>
      <c r="G11" t="s">
        <v>17348</v>
      </c>
    </row>
    <row r="12" spans="2:7" x14ac:dyDescent="0.25">
      <c r="E12" t="s">
        <v>17345</v>
      </c>
      <c r="G12" t="s">
        <v>17349</v>
      </c>
    </row>
    <row r="13" spans="2:7" x14ac:dyDescent="0.25">
      <c r="E13" t="s">
        <v>17346</v>
      </c>
      <c r="G13" t="s">
        <v>17350</v>
      </c>
    </row>
    <row r="14" spans="2:7" x14ac:dyDescent="0.25">
      <c r="D14" t="s">
        <v>17267</v>
      </c>
      <c r="E14" t="s">
        <v>17344</v>
      </c>
      <c r="F14" t="s">
        <v>17351</v>
      </c>
      <c r="G14" t="s">
        <v>17352</v>
      </c>
    </row>
    <row r="15" spans="2:7" x14ac:dyDescent="0.25">
      <c r="E15" t="s">
        <v>17345</v>
      </c>
      <c r="F15" t="s">
        <v>17353</v>
      </c>
      <c r="G15" t="s">
        <v>17353</v>
      </c>
    </row>
    <row r="16" spans="2:7" x14ac:dyDescent="0.25">
      <c r="E16" t="s">
        <v>17346</v>
      </c>
      <c r="F16" t="s">
        <v>17072</v>
      </c>
      <c r="G16" t="s">
        <v>17072</v>
      </c>
    </row>
    <row r="17" spans="4:7" x14ac:dyDescent="0.25">
      <c r="D17" t="s">
        <v>17299</v>
      </c>
      <c r="E17" t="s">
        <v>17344</v>
      </c>
      <c r="F17" t="s">
        <v>17354</v>
      </c>
    </row>
    <row r="18" spans="4:7" x14ac:dyDescent="0.25">
      <c r="E18" t="s">
        <v>17345</v>
      </c>
      <c r="F18" t="s">
        <v>17355</v>
      </c>
    </row>
    <row r="19" spans="4:7" x14ac:dyDescent="0.25">
      <c r="E19" t="s">
        <v>17346</v>
      </c>
      <c r="F19" t="s">
        <v>17116</v>
      </c>
    </row>
    <row r="20" spans="4:7" x14ac:dyDescent="0.25">
      <c r="D20" t="s">
        <v>17264</v>
      </c>
      <c r="E20" t="s">
        <v>17344</v>
      </c>
      <c r="F20" t="s">
        <v>13598</v>
      </c>
      <c r="G20" t="s">
        <v>568</v>
      </c>
    </row>
    <row r="21" spans="4:7" x14ac:dyDescent="0.25">
      <c r="E21" t="s">
        <v>17345</v>
      </c>
      <c r="F21" t="s">
        <v>17356</v>
      </c>
      <c r="G21" t="s">
        <v>17356</v>
      </c>
    </row>
    <row r="22" spans="4:7" x14ac:dyDescent="0.25">
      <c r="E22" t="s">
        <v>17346</v>
      </c>
      <c r="F22" t="s">
        <v>17073</v>
      </c>
      <c r="G22" t="s">
        <v>17357</v>
      </c>
    </row>
    <row r="23" spans="4:7" x14ac:dyDescent="0.25">
      <c r="D23" t="s">
        <v>14399</v>
      </c>
      <c r="E23" t="s">
        <v>17344</v>
      </c>
      <c r="F23" t="s">
        <v>17162</v>
      </c>
    </row>
    <row r="24" spans="4:7" x14ac:dyDescent="0.25">
      <c r="E24" t="s">
        <v>17345</v>
      </c>
      <c r="F24" t="s">
        <v>17358</v>
      </c>
    </row>
    <row r="25" spans="4:7" x14ac:dyDescent="0.25">
      <c r="E25" t="s">
        <v>17346</v>
      </c>
      <c r="F25" t="s">
        <v>17359</v>
      </c>
    </row>
    <row r="26" spans="4:7" x14ac:dyDescent="0.25">
      <c r="D26" t="s">
        <v>17273</v>
      </c>
      <c r="E26" t="s">
        <v>17344</v>
      </c>
      <c r="F26" t="s">
        <v>17360</v>
      </c>
    </row>
    <row r="27" spans="4:7" x14ac:dyDescent="0.25">
      <c r="E27" t="s">
        <v>17345</v>
      </c>
      <c r="F27" t="s">
        <v>17361</v>
      </c>
    </row>
    <row r="28" spans="4:7" x14ac:dyDescent="0.25">
      <c r="E28" t="s">
        <v>17346</v>
      </c>
      <c r="F28" t="s">
        <v>17130</v>
      </c>
    </row>
    <row r="29" spans="4:7" x14ac:dyDescent="0.25">
      <c r="D29" t="s">
        <v>17303</v>
      </c>
      <c r="E29" t="s">
        <v>17344</v>
      </c>
      <c r="F29" t="s">
        <v>17362</v>
      </c>
    </row>
    <row r="30" spans="4:7" x14ac:dyDescent="0.25">
      <c r="E30" t="s">
        <v>17345</v>
      </c>
      <c r="F30" t="s">
        <v>17302</v>
      </c>
    </row>
    <row r="31" spans="4:7" x14ac:dyDescent="0.25">
      <c r="E31" t="s">
        <v>17346</v>
      </c>
      <c r="F31" t="s">
        <v>17363</v>
      </c>
    </row>
    <row r="32" spans="4:7" x14ac:dyDescent="0.25">
      <c r="D32" t="s">
        <v>17331</v>
      </c>
      <c r="E32" t="s">
        <v>17344</v>
      </c>
      <c r="G32" t="s">
        <v>2106</v>
      </c>
    </row>
    <row r="33" spans="4:7" x14ac:dyDescent="0.25">
      <c r="E33" t="s">
        <v>17345</v>
      </c>
      <c r="G33" t="s">
        <v>17364</v>
      </c>
    </row>
    <row r="34" spans="4:7" x14ac:dyDescent="0.25">
      <c r="E34" t="s">
        <v>17346</v>
      </c>
      <c r="G34" t="s">
        <v>17365</v>
      </c>
    </row>
    <row r="35" spans="4:7" x14ac:dyDescent="0.25">
      <c r="D35" t="s">
        <v>17279</v>
      </c>
      <c r="E35" t="s">
        <v>17344</v>
      </c>
      <c r="F35" t="s">
        <v>17366</v>
      </c>
    </row>
    <row r="36" spans="4:7" x14ac:dyDescent="0.25">
      <c r="E36" t="s">
        <v>17345</v>
      </c>
      <c r="F36" t="s">
        <v>17367</v>
      </c>
    </row>
    <row r="37" spans="4:7" x14ac:dyDescent="0.25">
      <c r="E37" t="s">
        <v>17346</v>
      </c>
      <c r="F37" t="s">
        <v>17125</v>
      </c>
    </row>
    <row r="38" spans="4:7" x14ac:dyDescent="0.25">
      <c r="D38" t="s">
        <v>17250</v>
      </c>
      <c r="E38" t="s">
        <v>17344</v>
      </c>
      <c r="F38" t="s">
        <v>17368</v>
      </c>
      <c r="G38" t="s">
        <v>17369</v>
      </c>
    </row>
    <row r="39" spans="4:7" x14ac:dyDescent="0.25">
      <c r="E39" t="s">
        <v>17345</v>
      </c>
      <c r="F39" t="s">
        <v>17370</v>
      </c>
      <c r="G39" t="s">
        <v>17370</v>
      </c>
    </row>
    <row r="40" spans="4:7" x14ac:dyDescent="0.25">
      <c r="E40" t="s">
        <v>17346</v>
      </c>
      <c r="F40" t="s">
        <v>17104</v>
      </c>
      <c r="G40" t="s">
        <v>17104</v>
      </c>
    </row>
    <row r="41" spans="4:7" x14ac:dyDescent="0.25">
      <c r="D41" t="s">
        <v>17247</v>
      </c>
      <c r="E41" t="s">
        <v>17344</v>
      </c>
      <c r="F41" t="s">
        <v>9979</v>
      </c>
      <c r="G41" t="s">
        <v>568</v>
      </c>
    </row>
    <row r="42" spans="4:7" x14ac:dyDescent="0.25">
      <c r="E42" t="s">
        <v>17345</v>
      </c>
      <c r="F42" t="s">
        <v>17371</v>
      </c>
      <c r="G42" t="s">
        <v>17371</v>
      </c>
    </row>
    <row r="43" spans="4:7" x14ac:dyDescent="0.25">
      <c r="E43" t="s">
        <v>17346</v>
      </c>
      <c r="F43" t="s">
        <v>17105</v>
      </c>
      <c r="G43" t="s">
        <v>17105</v>
      </c>
    </row>
    <row r="44" spans="4:7" x14ac:dyDescent="0.25">
      <c r="D44" t="s">
        <v>17337</v>
      </c>
      <c r="E44" t="s">
        <v>17344</v>
      </c>
      <c r="F44" t="s">
        <v>14638</v>
      </c>
    </row>
    <row r="45" spans="4:7" x14ac:dyDescent="0.25">
      <c r="E45" t="s">
        <v>17345</v>
      </c>
      <c r="F45" t="s">
        <v>17372</v>
      </c>
    </row>
    <row r="46" spans="4:7" x14ac:dyDescent="0.25">
      <c r="E46" t="s">
        <v>17346</v>
      </c>
      <c r="F46" t="s">
        <v>17112</v>
      </c>
    </row>
    <row r="47" spans="4:7" x14ac:dyDescent="0.25">
      <c r="D47" t="s">
        <v>17282</v>
      </c>
      <c r="E47" t="s">
        <v>17344</v>
      </c>
      <c r="G47" t="s">
        <v>17373</v>
      </c>
    </row>
    <row r="48" spans="4:7" x14ac:dyDescent="0.25">
      <c r="E48" t="s">
        <v>17345</v>
      </c>
      <c r="G48" t="s">
        <v>17374</v>
      </c>
    </row>
    <row r="49" spans="4:7" x14ac:dyDescent="0.25">
      <c r="E49" t="s">
        <v>17346</v>
      </c>
      <c r="G49" t="s">
        <v>17375</v>
      </c>
    </row>
    <row r="50" spans="4:7" x14ac:dyDescent="0.25">
      <c r="D50" t="s">
        <v>14540</v>
      </c>
      <c r="E50" t="s">
        <v>17344</v>
      </c>
      <c r="F50" t="s">
        <v>2071</v>
      </c>
    </row>
    <row r="51" spans="4:7" x14ac:dyDescent="0.25">
      <c r="E51" t="s">
        <v>17345</v>
      </c>
      <c r="F51" t="s">
        <v>17376</v>
      </c>
    </row>
    <row r="52" spans="4:7" x14ac:dyDescent="0.25">
      <c r="E52" t="s">
        <v>17346</v>
      </c>
      <c r="F52" t="s">
        <v>17377</v>
      </c>
    </row>
    <row r="53" spans="4:7" x14ac:dyDescent="0.25">
      <c r="D53" t="s">
        <v>14541</v>
      </c>
      <c r="E53" t="s">
        <v>17344</v>
      </c>
      <c r="G53" t="s">
        <v>17378</v>
      </c>
    </row>
    <row r="54" spans="4:7" x14ac:dyDescent="0.25">
      <c r="E54" t="s">
        <v>17345</v>
      </c>
      <c r="G54" t="s">
        <v>17379</v>
      </c>
    </row>
    <row r="55" spans="4:7" x14ac:dyDescent="0.25">
      <c r="E55" t="s">
        <v>17346</v>
      </c>
      <c r="G55" t="s">
        <v>17380</v>
      </c>
    </row>
    <row r="56" spans="4:7" x14ac:dyDescent="0.25">
      <c r="D56" t="s">
        <v>17260</v>
      </c>
      <c r="E56" t="s">
        <v>17344</v>
      </c>
      <c r="G56" t="s">
        <v>17381</v>
      </c>
    </row>
    <row r="57" spans="4:7" x14ac:dyDescent="0.25">
      <c r="E57" t="s">
        <v>17345</v>
      </c>
      <c r="G57" t="s">
        <v>17382</v>
      </c>
    </row>
    <row r="58" spans="4:7" x14ac:dyDescent="0.25">
      <c r="E58" t="s">
        <v>17346</v>
      </c>
      <c r="G58" t="s">
        <v>17383</v>
      </c>
    </row>
    <row r="59" spans="4:7" x14ac:dyDescent="0.25">
      <c r="D59" t="s">
        <v>17257</v>
      </c>
      <c r="E59" t="s">
        <v>17344</v>
      </c>
      <c r="G59" t="s">
        <v>17384</v>
      </c>
    </row>
    <row r="60" spans="4:7" x14ac:dyDescent="0.25">
      <c r="E60" t="s">
        <v>17345</v>
      </c>
      <c r="G60" t="s">
        <v>17256</v>
      </c>
    </row>
    <row r="61" spans="4:7" x14ac:dyDescent="0.25">
      <c r="E61" t="s">
        <v>17346</v>
      </c>
      <c r="G61" t="s">
        <v>17074</v>
      </c>
    </row>
    <row r="62" spans="4:7" x14ac:dyDescent="0.25">
      <c r="D62" t="s">
        <v>17167</v>
      </c>
      <c r="E62" t="s">
        <v>17344</v>
      </c>
      <c r="F62" t="s">
        <v>10099</v>
      </c>
    </row>
    <row r="63" spans="4:7" x14ac:dyDescent="0.25">
      <c r="E63" t="s">
        <v>17345</v>
      </c>
      <c r="F63" t="s">
        <v>17385</v>
      </c>
    </row>
    <row r="64" spans="4:7" x14ac:dyDescent="0.25">
      <c r="E64" t="s">
        <v>17346</v>
      </c>
      <c r="F64" t="s">
        <v>17386</v>
      </c>
    </row>
    <row r="65" spans="4:7" x14ac:dyDescent="0.25">
      <c r="D65" t="s">
        <v>14552</v>
      </c>
      <c r="E65" t="s">
        <v>17344</v>
      </c>
      <c r="G65" t="s">
        <v>17387</v>
      </c>
    </row>
    <row r="66" spans="4:7" x14ac:dyDescent="0.25">
      <c r="E66" t="s">
        <v>17345</v>
      </c>
      <c r="G66" t="s">
        <v>17213</v>
      </c>
    </row>
    <row r="67" spans="4:7" x14ac:dyDescent="0.25">
      <c r="E67" t="s">
        <v>17346</v>
      </c>
      <c r="G67" t="s">
        <v>17076</v>
      </c>
    </row>
    <row r="68" spans="4:7" x14ac:dyDescent="0.25">
      <c r="D68" t="s">
        <v>14553</v>
      </c>
      <c r="E68" t="s">
        <v>17344</v>
      </c>
      <c r="G68" t="s">
        <v>17388</v>
      </c>
    </row>
    <row r="69" spans="4:7" x14ac:dyDescent="0.25">
      <c r="E69" t="s">
        <v>17345</v>
      </c>
      <c r="G69" t="s">
        <v>17389</v>
      </c>
    </row>
    <row r="70" spans="4:7" x14ac:dyDescent="0.25">
      <c r="E70" t="s">
        <v>17346</v>
      </c>
      <c r="G70" t="s">
        <v>17390</v>
      </c>
    </row>
    <row r="71" spans="4:7" x14ac:dyDescent="0.25">
      <c r="D71" t="s">
        <v>17325</v>
      </c>
      <c r="E71" t="s">
        <v>17344</v>
      </c>
      <c r="F71" t="s">
        <v>14666</v>
      </c>
    </row>
    <row r="72" spans="4:7" x14ac:dyDescent="0.25">
      <c r="E72" t="s">
        <v>17345</v>
      </c>
      <c r="F72" t="s">
        <v>17391</v>
      </c>
    </row>
    <row r="73" spans="4:7" x14ac:dyDescent="0.25">
      <c r="E73" t="s">
        <v>17346</v>
      </c>
      <c r="F73" t="s">
        <v>17392</v>
      </c>
    </row>
    <row r="74" spans="4:7" x14ac:dyDescent="0.25">
      <c r="D74" t="s">
        <v>17306</v>
      </c>
      <c r="E74" t="s">
        <v>17344</v>
      </c>
      <c r="G74" t="s">
        <v>17393</v>
      </c>
    </row>
    <row r="75" spans="4:7" x14ac:dyDescent="0.25">
      <c r="E75" t="s">
        <v>17345</v>
      </c>
      <c r="G75" t="s">
        <v>17394</v>
      </c>
    </row>
    <row r="76" spans="4:7" x14ac:dyDescent="0.25">
      <c r="E76" t="s">
        <v>17346</v>
      </c>
      <c r="G76" t="s">
        <v>17395</v>
      </c>
    </row>
    <row r="77" spans="4:7" x14ac:dyDescent="0.25">
      <c r="D77" t="s">
        <v>17396</v>
      </c>
      <c r="E77" t="s">
        <v>17344</v>
      </c>
      <c r="F77" t="s">
        <v>17397</v>
      </c>
    </row>
    <row r="78" spans="4:7" x14ac:dyDescent="0.25">
      <c r="E78" t="s">
        <v>17345</v>
      </c>
      <c r="F78" t="s">
        <v>17398</v>
      </c>
    </row>
    <row r="79" spans="4:7" x14ac:dyDescent="0.25">
      <c r="E79" t="s">
        <v>17346</v>
      </c>
      <c r="F79" t="s">
        <v>17399</v>
      </c>
    </row>
    <row r="80" spans="4:7" x14ac:dyDescent="0.25">
      <c r="D80" t="s">
        <v>14570</v>
      </c>
      <c r="E80" t="s">
        <v>17344</v>
      </c>
      <c r="G80" t="s">
        <v>14696</v>
      </c>
    </row>
    <row r="81" spans="3:7" x14ac:dyDescent="0.25">
      <c r="E81" t="s">
        <v>17345</v>
      </c>
      <c r="G81" t="s">
        <v>17400</v>
      </c>
    </row>
    <row r="82" spans="3:7" x14ac:dyDescent="0.25">
      <c r="E82" t="s">
        <v>17346</v>
      </c>
      <c r="G82" t="s">
        <v>17065</v>
      </c>
    </row>
    <row r="83" spans="3:7" x14ac:dyDescent="0.25">
      <c r="D83" t="s">
        <v>17169</v>
      </c>
      <c r="E83" t="s">
        <v>17344</v>
      </c>
      <c r="F83" t="s">
        <v>2152</v>
      </c>
    </row>
    <row r="84" spans="3:7" x14ac:dyDescent="0.25">
      <c r="E84" t="s">
        <v>17345</v>
      </c>
      <c r="F84" t="s">
        <v>17401</v>
      </c>
    </row>
    <row r="85" spans="3:7" x14ac:dyDescent="0.25">
      <c r="E85" t="s">
        <v>17346</v>
      </c>
      <c r="F85" t="s">
        <v>17402</v>
      </c>
    </row>
    <row r="86" spans="3:7" x14ac:dyDescent="0.25">
      <c r="D86" t="s">
        <v>17270</v>
      </c>
      <c r="E86" t="s">
        <v>17344</v>
      </c>
      <c r="F86" t="s">
        <v>10031</v>
      </c>
    </row>
    <row r="87" spans="3:7" x14ac:dyDescent="0.25">
      <c r="E87" t="s">
        <v>17345</v>
      </c>
      <c r="F87" t="s">
        <v>17403</v>
      </c>
    </row>
    <row r="88" spans="3:7" x14ac:dyDescent="0.25">
      <c r="E88" t="s">
        <v>17346</v>
      </c>
      <c r="F88" t="s">
        <v>17404</v>
      </c>
    </row>
    <row r="89" spans="3:7" x14ac:dyDescent="0.25">
      <c r="D89" t="s">
        <v>17254</v>
      </c>
      <c r="E89" t="s">
        <v>17344</v>
      </c>
      <c r="F89" t="s">
        <v>10150</v>
      </c>
      <c r="G89" t="s">
        <v>568</v>
      </c>
    </row>
    <row r="90" spans="3:7" x14ac:dyDescent="0.25">
      <c r="E90" t="s">
        <v>17345</v>
      </c>
      <c r="F90" t="s">
        <v>17253</v>
      </c>
      <c r="G90" t="s">
        <v>17253</v>
      </c>
    </row>
    <row r="91" spans="3:7" x14ac:dyDescent="0.25">
      <c r="E91" t="s">
        <v>17346</v>
      </c>
      <c r="F91" t="s">
        <v>17405</v>
      </c>
      <c r="G91" t="s">
        <v>17405</v>
      </c>
    </row>
    <row r="92" spans="3:7" x14ac:dyDescent="0.25">
      <c r="C92" t="s">
        <v>17406</v>
      </c>
      <c r="E92" t="s">
        <v>17344</v>
      </c>
      <c r="F92" t="s">
        <v>17407</v>
      </c>
      <c r="G92" t="s">
        <v>17408</v>
      </c>
    </row>
    <row r="93" spans="3:7" x14ac:dyDescent="0.25">
      <c r="E93" t="s">
        <v>17345</v>
      </c>
    </row>
    <row r="94" spans="3:7" x14ac:dyDescent="0.25">
      <c r="E94" t="s">
        <v>17346</v>
      </c>
    </row>
    <row r="95" spans="3:7" x14ac:dyDescent="0.25">
      <c r="D95" t="s">
        <v>17409</v>
      </c>
      <c r="E95" t="s">
        <v>17344</v>
      </c>
      <c r="F95" t="s">
        <v>17410</v>
      </c>
    </row>
    <row r="96" spans="3:7" x14ac:dyDescent="0.25">
      <c r="E96" t="s">
        <v>17345</v>
      </c>
      <c r="F96" t="s">
        <v>17411</v>
      </c>
    </row>
    <row r="97" spans="4:6" x14ac:dyDescent="0.25">
      <c r="E97" t="s">
        <v>17346</v>
      </c>
      <c r="F97" t="s">
        <v>17412</v>
      </c>
    </row>
    <row r="98" spans="4:6" x14ac:dyDescent="0.25">
      <c r="D98" t="s">
        <v>17413</v>
      </c>
      <c r="E98" t="s">
        <v>17344</v>
      </c>
      <c r="F98" t="s">
        <v>17410</v>
      </c>
    </row>
    <row r="99" spans="4:6" x14ac:dyDescent="0.25">
      <c r="E99" t="s">
        <v>17345</v>
      </c>
      <c r="F99" t="s">
        <v>17414</v>
      </c>
    </row>
    <row r="100" spans="4:6" x14ac:dyDescent="0.25">
      <c r="E100" t="s">
        <v>17346</v>
      </c>
      <c r="F100" t="s">
        <v>17415</v>
      </c>
    </row>
    <row r="101" spans="4:6" x14ac:dyDescent="0.25">
      <c r="D101" t="s">
        <v>17416</v>
      </c>
      <c r="E101" t="s">
        <v>17344</v>
      </c>
      <c r="F101" t="s">
        <v>17417</v>
      </c>
    </row>
    <row r="102" spans="4:6" x14ac:dyDescent="0.25">
      <c r="E102" t="s">
        <v>17345</v>
      </c>
      <c r="F102" t="s">
        <v>17418</v>
      </c>
    </row>
    <row r="103" spans="4:6" x14ac:dyDescent="0.25">
      <c r="E103" t="s">
        <v>17346</v>
      </c>
      <c r="F103" t="s">
        <v>17419</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G157"/>
  <sheetViews>
    <sheetView workbookViewId="0"/>
  </sheetViews>
  <sheetFormatPr defaultColWidth="11.42578125" defaultRowHeight="15" x14ac:dyDescent="0.25"/>
  <sheetData>
    <row r="2" spans="2:7" x14ac:dyDescent="0.25">
      <c r="B2" t="s">
        <v>1</v>
      </c>
      <c r="C2" t="s">
        <v>42</v>
      </c>
    </row>
    <row r="3" spans="2:7" x14ac:dyDescent="0.25">
      <c r="B3" t="s">
        <v>2</v>
      </c>
      <c r="C3" t="s">
        <v>57</v>
      </c>
    </row>
    <row r="4" spans="2:7" x14ac:dyDescent="0.25">
      <c r="B4" t="s">
        <v>3</v>
      </c>
      <c r="C4" t="s">
        <v>59</v>
      </c>
    </row>
    <row r="5" spans="2:7" x14ac:dyDescent="0.25">
      <c r="B5" s="4" t="str">
        <f>HYPERLINK("[NZAu_Publiclaunch_20231116.xlsx]'TOC'!A1","(Click to return to TOC)")</f>
        <v>(Click to return to TOC)</v>
      </c>
    </row>
    <row r="7" spans="2:7" x14ac:dyDescent="0.25">
      <c r="F7" t="s">
        <v>17341</v>
      </c>
      <c r="G7" t="s">
        <v>17342</v>
      </c>
    </row>
    <row r="8" spans="2:7" x14ac:dyDescent="0.25">
      <c r="B8" t="s">
        <v>17420</v>
      </c>
      <c r="C8" t="s">
        <v>17343</v>
      </c>
      <c r="D8" t="s">
        <v>14379</v>
      </c>
      <c r="E8" t="s">
        <v>29</v>
      </c>
      <c r="G8" t="s">
        <v>14639</v>
      </c>
    </row>
    <row r="9" spans="2:7" x14ac:dyDescent="0.25">
      <c r="E9" t="s">
        <v>17345</v>
      </c>
      <c r="G9" t="s">
        <v>17421</v>
      </c>
    </row>
    <row r="10" spans="2:7" x14ac:dyDescent="0.25">
      <c r="E10" t="s">
        <v>17346</v>
      </c>
      <c r="G10" t="s">
        <v>17101</v>
      </c>
    </row>
    <row r="11" spans="2:7" x14ac:dyDescent="0.25">
      <c r="D11" t="s">
        <v>17164</v>
      </c>
      <c r="E11" t="s">
        <v>29</v>
      </c>
      <c r="G11" t="s">
        <v>17422</v>
      </c>
    </row>
    <row r="12" spans="2:7" x14ac:dyDescent="0.25">
      <c r="E12" t="s">
        <v>17345</v>
      </c>
      <c r="G12" t="s">
        <v>17423</v>
      </c>
    </row>
    <row r="13" spans="2:7" x14ac:dyDescent="0.25">
      <c r="E13" t="s">
        <v>17346</v>
      </c>
      <c r="G13" t="s">
        <v>17088</v>
      </c>
    </row>
    <row r="14" spans="2:7" x14ac:dyDescent="0.25">
      <c r="D14" t="s">
        <v>14382</v>
      </c>
      <c r="E14" t="s">
        <v>29</v>
      </c>
      <c r="G14" t="s">
        <v>2098</v>
      </c>
    </row>
    <row r="15" spans="2:7" x14ac:dyDescent="0.25">
      <c r="E15" t="s">
        <v>17345</v>
      </c>
      <c r="G15" t="s">
        <v>17349</v>
      </c>
    </row>
    <row r="16" spans="2:7" x14ac:dyDescent="0.25">
      <c r="E16" t="s">
        <v>17346</v>
      </c>
      <c r="G16" t="s">
        <v>17350</v>
      </c>
    </row>
    <row r="17" spans="4:7" x14ac:dyDescent="0.25">
      <c r="D17" t="s">
        <v>17267</v>
      </c>
      <c r="E17" t="s">
        <v>29</v>
      </c>
      <c r="G17" t="s">
        <v>16735</v>
      </c>
    </row>
    <row r="18" spans="4:7" x14ac:dyDescent="0.25">
      <c r="E18" t="s">
        <v>17345</v>
      </c>
      <c r="G18" t="s">
        <v>17353</v>
      </c>
    </row>
    <row r="19" spans="4:7" x14ac:dyDescent="0.25">
      <c r="E19" t="s">
        <v>17346</v>
      </c>
      <c r="G19" t="s">
        <v>17072</v>
      </c>
    </row>
    <row r="20" spans="4:7" x14ac:dyDescent="0.25">
      <c r="D20" t="s">
        <v>17297</v>
      </c>
      <c r="E20" t="s">
        <v>29</v>
      </c>
      <c r="F20" t="s">
        <v>17424</v>
      </c>
    </row>
    <row r="21" spans="4:7" x14ac:dyDescent="0.25">
      <c r="E21" t="s">
        <v>17345</v>
      </c>
      <c r="F21" t="s">
        <v>17355</v>
      </c>
    </row>
    <row r="22" spans="4:7" x14ac:dyDescent="0.25">
      <c r="E22" t="s">
        <v>17346</v>
      </c>
      <c r="F22" t="s">
        <v>17425</v>
      </c>
    </row>
    <row r="23" spans="4:7" x14ac:dyDescent="0.25">
      <c r="D23" t="s">
        <v>17299</v>
      </c>
      <c r="E23" t="s">
        <v>29</v>
      </c>
      <c r="F23" t="s">
        <v>10725</v>
      </c>
    </row>
    <row r="24" spans="4:7" x14ac:dyDescent="0.25">
      <c r="E24" t="s">
        <v>17345</v>
      </c>
      <c r="F24" t="s">
        <v>17355</v>
      </c>
    </row>
    <row r="25" spans="4:7" x14ac:dyDescent="0.25">
      <c r="E25" t="s">
        <v>17346</v>
      </c>
      <c r="F25" t="s">
        <v>17116</v>
      </c>
    </row>
    <row r="26" spans="4:7" x14ac:dyDescent="0.25">
      <c r="D26" t="s">
        <v>14577</v>
      </c>
      <c r="E26" t="s">
        <v>29</v>
      </c>
      <c r="F26" t="s">
        <v>10442</v>
      </c>
    </row>
    <row r="27" spans="4:7" x14ac:dyDescent="0.25">
      <c r="E27" t="s">
        <v>17345</v>
      </c>
      <c r="F27" t="s">
        <v>17426</v>
      </c>
    </row>
    <row r="28" spans="4:7" x14ac:dyDescent="0.25">
      <c r="E28" t="s">
        <v>17346</v>
      </c>
      <c r="F28" t="s">
        <v>17427</v>
      </c>
    </row>
    <row r="29" spans="4:7" x14ac:dyDescent="0.25">
      <c r="D29" t="s">
        <v>17264</v>
      </c>
      <c r="E29" t="s">
        <v>29</v>
      </c>
      <c r="F29" t="s">
        <v>17428</v>
      </c>
      <c r="G29" t="s">
        <v>17429</v>
      </c>
    </row>
    <row r="30" spans="4:7" x14ac:dyDescent="0.25">
      <c r="E30" t="s">
        <v>17345</v>
      </c>
      <c r="F30" t="s">
        <v>17356</v>
      </c>
      <c r="G30" t="s">
        <v>17356</v>
      </c>
    </row>
    <row r="31" spans="4:7" x14ac:dyDescent="0.25">
      <c r="E31" t="s">
        <v>17346</v>
      </c>
      <c r="F31" t="s">
        <v>17073</v>
      </c>
      <c r="G31" t="s">
        <v>17073</v>
      </c>
    </row>
    <row r="32" spans="4:7" x14ac:dyDescent="0.25">
      <c r="D32" t="s">
        <v>14399</v>
      </c>
      <c r="E32" t="s">
        <v>29</v>
      </c>
      <c r="F32" t="s">
        <v>17162</v>
      </c>
      <c r="G32" t="s">
        <v>568</v>
      </c>
    </row>
    <row r="33" spans="4:7" x14ac:dyDescent="0.25">
      <c r="E33" t="s">
        <v>17345</v>
      </c>
      <c r="F33" t="s">
        <v>17358</v>
      </c>
      <c r="G33" t="s">
        <v>17358</v>
      </c>
    </row>
    <row r="34" spans="4:7" x14ac:dyDescent="0.25">
      <c r="E34" t="s">
        <v>17346</v>
      </c>
      <c r="F34" t="s">
        <v>17359</v>
      </c>
      <c r="G34" t="s">
        <v>17359</v>
      </c>
    </row>
    <row r="35" spans="4:7" x14ac:dyDescent="0.25">
      <c r="D35" t="s">
        <v>17273</v>
      </c>
      <c r="E35" t="s">
        <v>29</v>
      </c>
      <c r="F35" t="s">
        <v>17430</v>
      </c>
    </row>
    <row r="36" spans="4:7" x14ac:dyDescent="0.25">
      <c r="E36" t="s">
        <v>17345</v>
      </c>
      <c r="F36" t="s">
        <v>17361</v>
      </c>
    </row>
    <row r="37" spans="4:7" x14ac:dyDescent="0.25">
      <c r="E37" t="s">
        <v>17346</v>
      </c>
      <c r="F37" t="s">
        <v>17130</v>
      </c>
    </row>
    <row r="38" spans="4:7" x14ac:dyDescent="0.25">
      <c r="D38" t="s">
        <v>17303</v>
      </c>
      <c r="E38" t="s">
        <v>29</v>
      </c>
      <c r="F38" t="s">
        <v>17362</v>
      </c>
    </row>
    <row r="39" spans="4:7" x14ac:dyDescent="0.25">
      <c r="E39" t="s">
        <v>17345</v>
      </c>
      <c r="F39" t="s">
        <v>17302</v>
      </c>
    </row>
    <row r="40" spans="4:7" x14ac:dyDescent="0.25">
      <c r="E40" t="s">
        <v>17346</v>
      </c>
      <c r="F40" t="s">
        <v>17363</v>
      </c>
    </row>
    <row r="41" spans="4:7" x14ac:dyDescent="0.25">
      <c r="D41" t="s">
        <v>14515</v>
      </c>
      <c r="E41" t="s">
        <v>29</v>
      </c>
      <c r="G41" t="s">
        <v>14102</v>
      </c>
    </row>
    <row r="42" spans="4:7" x14ac:dyDescent="0.25">
      <c r="E42" t="s">
        <v>17345</v>
      </c>
      <c r="G42" t="s">
        <v>17431</v>
      </c>
    </row>
    <row r="43" spans="4:7" x14ac:dyDescent="0.25">
      <c r="E43" t="s">
        <v>17346</v>
      </c>
      <c r="G43" t="s">
        <v>17093</v>
      </c>
    </row>
    <row r="44" spans="4:7" x14ac:dyDescent="0.25">
      <c r="D44" t="s">
        <v>17331</v>
      </c>
      <c r="E44" t="s">
        <v>29</v>
      </c>
      <c r="G44" t="s">
        <v>2106</v>
      </c>
    </row>
    <row r="45" spans="4:7" x14ac:dyDescent="0.25">
      <c r="E45" t="s">
        <v>17345</v>
      </c>
      <c r="G45" t="s">
        <v>17364</v>
      </c>
    </row>
    <row r="46" spans="4:7" x14ac:dyDescent="0.25">
      <c r="E46" t="s">
        <v>17346</v>
      </c>
      <c r="G46" t="s">
        <v>17365</v>
      </c>
    </row>
    <row r="47" spans="4:7" x14ac:dyDescent="0.25">
      <c r="D47" t="s">
        <v>14518</v>
      </c>
      <c r="E47" t="s">
        <v>29</v>
      </c>
      <c r="G47" t="s">
        <v>2160</v>
      </c>
    </row>
    <row r="48" spans="4:7" x14ac:dyDescent="0.25">
      <c r="E48" t="s">
        <v>17345</v>
      </c>
      <c r="G48" t="s">
        <v>17141</v>
      </c>
    </row>
    <row r="49" spans="4:7" x14ac:dyDescent="0.25">
      <c r="E49" t="s">
        <v>17346</v>
      </c>
      <c r="G49" t="s">
        <v>17432</v>
      </c>
    </row>
    <row r="50" spans="4:7" x14ac:dyDescent="0.25">
      <c r="D50" t="s">
        <v>17279</v>
      </c>
      <c r="E50" t="s">
        <v>29</v>
      </c>
      <c r="F50" t="s">
        <v>2088</v>
      </c>
    </row>
    <row r="51" spans="4:7" x14ac:dyDescent="0.25">
      <c r="E51" t="s">
        <v>17345</v>
      </c>
      <c r="F51" t="s">
        <v>17367</v>
      </c>
    </row>
    <row r="52" spans="4:7" x14ac:dyDescent="0.25">
      <c r="E52" t="s">
        <v>17346</v>
      </c>
      <c r="F52" t="s">
        <v>17125</v>
      </c>
    </row>
    <row r="53" spans="4:7" x14ac:dyDescent="0.25">
      <c r="D53" t="s">
        <v>17250</v>
      </c>
      <c r="E53" t="s">
        <v>29</v>
      </c>
      <c r="F53" t="s">
        <v>17433</v>
      </c>
      <c r="G53" t="s">
        <v>17434</v>
      </c>
    </row>
    <row r="54" spans="4:7" x14ac:dyDescent="0.25">
      <c r="E54" t="s">
        <v>17345</v>
      </c>
      <c r="F54" t="s">
        <v>17370</v>
      </c>
      <c r="G54" t="s">
        <v>17370</v>
      </c>
    </row>
    <row r="55" spans="4:7" x14ac:dyDescent="0.25">
      <c r="E55" t="s">
        <v>17346</v>
      </c>
      <c r="F55" t="s">
        <v>17104</v>
      </c>
      <c r="G55" t="s">
        <v>17104</v>
      </c>
    </row>
    <row r="56" spans="4:7" x14ac:dyDescent="0.25">
      <c r="D56" t="s">
        <v>17247</v>
      </c>
      <c r="E56" t="s">
        <v>29</v>
      </c>
      <c r="F56" t="s">
        <v>9979</v>
      </c>
      <c r="G56" t="s">
        <v>568</v>
      </c>
    </row>
    <row r="57" spans="4:7" x14ac:dyDescent="0.25">
      <c r="E57" t="s">
        <v>17345</v>
      </c>
      <c r="F57" t="s">
        <v>17371</v>
      </c>
      <c r="G57" t="s">
        <v>17371</v>
      </c>
    </row>
    <row r="58" spans="4:7" x14ac:dyDescent="0.25">
      <c r="E58" t="s">
        <v>17346</v>
      </c>
      <c r="F58" t="s">
        <v>17105</v>
      </c>
      <c r="G58" t="s">
        <v>17105</v>
      </c>
    </row>
    <row r="59" spans="4:7" x14ac:dyDescent="0.25">
      <c r="D59" t="s">
        <v>17337</v>
      </c>
      <c r="E59" t="s">
        <v>29</v>
      </c>
      <c r="F59" t="s">
        <v>14638</v>
      </c>
      <c r="G59" t="s">
        <v>568</v>
      </c>
    </row>
    <row r="60" spans="4:7" x14ac:dyDescent="0.25">
      <c r="E60" t="s">
        <v>17345</v>
      </c>
      <c r="F60" t="s">
        <v>17372</v>
      </c>
      <c r="G60" t="s">
        <v>17372</v>
      </c>
    </row>
    <row r="61" spans="4:7" x14ac:dyDescent="0.25">
      <c r="E61" t="s">
        <v>17346</v>
      </c>
      <c r="F61" t="s">
        <v>17112</v>
      </c>
      <c r="G61" t="s">
        <v>17112</v>
      </c>
    </row>
    <row r="62" spans="4:7" x14ac:dyDescent="0.25">
      <c r="D62" t="s">
        <v>17282</v>
      </c>
      <c r="E62" t="s">
        <v>29</v>
      </c>
      <c r="G62" t="s">
        <v>17435</v>
      </c>
    </row>
    <row r="63" spans="4:7" x14ac:dyDescent="0.25">
      <c r="E63" t="s">
        <v>17345</v>
      </c>
      <c r="G63" t="s">
        <v>17374</v>
      </c>
    </row>
    <row r="64" spans="4:7" x14ac:dyDescent="0.25">
      <c r="E64" t="s">
        <v>17346</v>
      </c>
      <c r="G64" t="s">
        <v>17375</v>
      </c>
    </row>
    <row r="65" spans="4:7" x14ac:dyDescent="0.25">
      <c r="D65" t="s">
        <v>14540</v>
      </c>
      <c r="E65" t="s">
        <v>29</v>
      </c>
      <c r="F65" t="s">
        <v>2071</v>
      </c>
      <c r="G65" t="s">
        <v>568</v>
      </c>
    </row>
    <row r="66" spans="4:7" x14ac:dyDescent="0.25">
      <c r="E66" t="s">
        <v>17345</v>
      </c>
      <c r="F66" t="s">
        <v>17376</v>
      </c>
      <c r="G66" t="s">
        <v>17376</v>
      </c>
    </row>
    <row r="67" spans="4:7" x14ac:dyDescent="0.25">
      <c r="E67" t="s">
        <v>17346</v>
      </c>
      <c r="F67" t="s">
        <v>17377</v>
      </c>
      <c r="G67" t="s">
        <v>17377</v>
      </c>
    </row>
    <row r="68" spans="4:7" x14ac:dyDescent="0.25">
      <c r="D68" t="s">
        <v>17260</v>
      </c>
      <c r="E68" t="s">
        <v>29</v>
      </c>
      <c r="G68" t="s">
        <v>17436</v>
      </c>
    </row>
    <row r="69" spans="4:7" x14ac:dyDescent="0.25">
      <c r="E69" t="s">
        <v>17345</v>
      </c>
      <c r="G69" t="s">
        <v>17382</v>
      </c>
    </row>
    <row r="70" spans="4:7" x14ac:dyDescent="0.25">
      <c r="E70" t="s">
        <v>17346</v>
      </c>
      <c r="G70" t="s">
        <v>17383</v>
      </c>
    </row>
    <row r="71" spans="4:7" x14ac:dyDescent="0.25">
      <c r="D71" t="s">
        <v>17339</v>
      </c>
      <c r="E71" t="s">
        <v>29</v>
      </c>
      <c r="G71" t="s">
        <v>17437</v>
      </c>
    </row>
    <row r="72" spans="4:7" x14ac:dyDescent="0.25">
      <c r="E72" t="s">
        <v>17345</v>
      </c>
      <c r="G72" t="s">
        <v>17438</v>
      </c>
    </row>
    <row r="73" spans="4:7" x14ac:dyDescent="0.25">
      <c r="E73" t="s">
        <v>17346</v>
      </c>
      <c r="G73" t="s">
        <v>17439</v>
      </c>
    </row>
    <row r="74" spans="4:7" x14ac:dyDescent="0.25">
      <c r="D74" t="s">
        <v>17257</v>
      </c>
      <c r="E74" t="s">
        <v>29</v>
      </c>
      <c r="G74" t="s">
        <v>17384</v>
      </c>
    </row>
    <row r="75" spans="4:7" x14ac:dyDescent="0.25">
      <c r="E75" t="s">
        <v>17345</v>
      </c>
      <c r="G75" t="s">
        <v>17256</v>
      </c>
    </row>
    <row r="76" spans="4:7" x14ac:dyDescent="0.25">
      <c r="E76" t="s">
        <v>17346</v>
      </c>
      <c r="G76" t="s">
        <v>17074</v>
      </c>
    </row>
    <row r="77" spans="4:7" x14ac:dyDescent="0.25">
      <c r="D77" t="s">
        <v>17155</v>
      </c>
      <c r="E77" t="s">
        <v>29</v>
      </c>
      <c r="G77" t="s">
        <v>2140</v>
      </c>
    </row>
    <row r="78" spans="4:7" x14ac:dyDescent="0.25">
      <c r="E78" t="s">
        <v>17345</v>
      </c>
      <c r="G78" t="s">
        <v>17440</v>
      </c>
    </row>
    <row r="79" spans="4:7" x14ac:dyDescent="0.25">
      <c r="E79" t="s">
        <v>17346</v>
      </c>
      <c r="G79" t="s">
        <v>17441</v>
      </c>
    </row>
    <row r="80" spans="4:7" x14ac:dyDescent="0.25">
      <c r="D80" t="s">
        <v>17167</v>
      </c>
      <c r="E80" t="s">
        <v>29</v>
      </c>
      <c r="F80" t="s">
        <v>10099</v>
      </c>
      <c r="G80" t="s">
        <v>568</v>
      </c>
    </row>
    <row r="81" spans="4:7" x14ac:dyDescent="0.25">
      <c r="E81" t="s">
        <v>17345</v>
      </c>
      <c r="F81" t="s">
        <v>17385</v>
      </c>
      <c r="G81" t="s">
        <v>17385</v>
      </c>
    </row>
    <row r="82" spans="4:7" x14ac:dyDescent="0.25">
      <c r="E82" t="s">
        <v>17346</v>
      </c>
      <c r="F82" t="s">
        <v>17386</v>
      </c>
      <c r="G82" t="s">
        <v>17386</v>
      </c>
    </row>
    <row r="83" spans="4:7" x14ac:dyDescent="0.25">
      <c r="D83" t="s">
        <v>14552</v>
      </c>
      <c r="E83" t="s">
        <v>29</v>
      </c>
      <c r="G83" t="s">
        <v>14747</v>
      </c>
    </row>
    <row r="84" spans="4:7" x14ac:dyDescent="0.25">
      <c r="E84" t="s">
        <v>17345</v>
      </c>
      <c r="G84" t="s">
        <v>17213</v>
      </c>
    </row>
    <row r="85" spans="4:7" x14ac:dyDescent="0.25">
      <c r="E85" t="s">
        <v>17346</v>
      </c>
      <c r="G85" t="s">
        <v>17076</v>
      </c>
    </row>
    <row r="86" spans="4:7" x14ac:dyDescent="0.25">
      <c r="D86" t="s">
        <v>14738</v>
      </c>
      <c r="E86" t="s">
        <v>29</v>
      </c>
      <c r="G86" t="s">
        <v>17442</v>
      </c>
    </row>
    <row r="87" spans="4:7" x14ac:dyDescent="0.25">
      <c r="E87" t="s">
        <v>17345</v>
      </c>
      <c r="G87" t="s">
        <v>17443</v>
      </c>
    </row>
    <row r="88" spans="4:7" x14ac:dyDescent="0.25">
      <c r="E88" t="s">
        <v>17346</v>
      </c>
      <c r="G88" t="s">
        <v>17444</v>
      </c>
    </row>
    <row r="89" spans="4:7" x14ac:dyDescent="0.25">
      <c r="D89" t="s">
        <v>14553</v>
      </c>
      <c r="E89" t="s">
        <v>29</v>
      </c>
      <c r="F89" t="s">
        <v>17388</v>
      </c>
      <c r="G89" t="s">
        <v>568</v>
      </c>
    </row>
    <row r="90" spans="4:7" x14ac:dyDescent="0.25">
      <c r="E90" t="s">
        <v>17345</v>
      </c>
      <c r="F90" t="s">
        <v>17389</v>
      </c>
      <c r="G90" t="s">
        <v>17389</v>
      </c>
    </row>
    <row r="91" spans="4:7" x14ac:dyDescent="0.25">
      <c r="E91" t="s">
        <v>17346</v>
      </c>
      <c r="F91" t="s">
        <v>17390</v>
      </c>
      <c r="G91" t="s">
        <v>17390</v>
      </c>
    </row>
    <row r="92" spans="4:7" x14ac:dyDescent="0.25">
      <c r="D92" t="s">
        <v>17325</v>
      </c>
      <c r="E92" t="s">
        <v>29</v>
      </c>
      <c r="F92" t="s">
        <v>14666</v>
      </c>
      <c r="G92" t="s">
        <v>568</v>
      </c>
    </row>
    <row r="93" spans="4:7" x14ac:dyDescent="0.25">
      <c r="E93" t="s">
        <v>17345</v>
      </c>
      <c r="F93" t="s">
        <v>17391</v>
      </c>
      <c r="G93" t="s">
        <v>17391</v>
      </c>
    </row>
    <row r="94" spans="4:7" x14ac:dyDescent="0.25">
      <c r="E94" t="s">
        <v>17346</v>
      </c>
      <c r="F94" t="s">
        <v>17392</v>
      </c>
      <c r="G94" t="s">
        <v>17392</v>
      </c>
    </row>
    <row r="95" spans="4:7" x14ac:dyDescent="0.25">
      <c r="D95" t="s">
        <v>17311</v>
      </c>
      <c r="E95" t="s">
        <v>29</v>
      </c>
      <c r="F95" t="s">
        <v>17312</v>
      </c>
    </row>
    <row r="96" spans="4:7" x14ac:dyDescent="0.25">
      <c r="E96" t="s">
        <v>17345</v>
      </c>
      <c r="F96" t="s">
        <v>17310</v>
      </c>
    </row>
    <row r="97" spans="4:7" x14ac:dyDescent="0.25">
      <c r="E97" t="s">
        <v>17346</v>
      </c>
      <c r="F97" t="s">
        <v>17445</v>
      </c>
    </row>
    <row r="98" spans="4:7" x14ac:dyDescent="0.25">
      <c r="D98" t="s">
        <v>14561</v>
      </c>
      <c r="E98" t="s">
        <v>29</v>
      </c>
      <c r="G98" t="s">
        <v>2150</v>
      </c>
    </row>
    <row r="99" spans="4:7" x14ac:dyDescent="0.25">
      <c r="E99" t="s">
        <v>17345</v>
      </c>
      <c r="G99" t="s">
        <v>17446</v>
      </c>
    </row>
    <row r="100" spans="4:7" x14ac:dyDescent="0.25">
      <c r="E100" t="s">
        <v>17346</v>
      </c>
      <c r="G100" t="s">
        <v>17447</v>
      </c>
    </row>
    <row r="101" spans="4:7" x14ac:dyDescent="0.25">
      <c r="D101" t="s">
        <v>17306</v>
      </c>
      <c r="E101" t="s">
        <v>29</v>
      </c>
      <c r="G101" t="s">
        <v>2156</v>
      </c>
    </row>
    <row r="102" spans="4:7" x14ac:dyDescent="0.25">
      <c r="E102" t="s">
        <v>17345</v>
      </c>
      <c r="G102" t="s">
        <v>17394</v>
      </c>
    </row>
    <row r="103" spans="4:7" x14ac:dyDescent="0.25">
      <c r="E103" t="s">
        <v>17346</v>
      </c>
      <c r="G103" t="s">
        <v>17395</v>
      </c>
    </row>
    <row r="104" spans="4:7" x14ac:dyDescent="0.25">
      <c r="D104" t="s">
        <v>17291</v>
      </c>
      <c r="E104" t="s">
        <v>29</v>
      </c>
      <c r="G104" t="s">
        <v>17448</v>
      </c>
    </row>
    <row r="105" spans="4:7" x14ac:dyDescent="0.25">
      <c r="E105" t="s">
        <v>17345</v>
      </c>
      <c r="G105" t="s">
        <v>17449</v>
      </c>
    </row>
    <row r="106" spans="4:7" x14ac:dyDescent="0.25">
      <c r="E106" t="s">
        <v>17346</v>
      </c>
      <c r="G106" t="s">
        <v>17450</v>
      </c>
    </row>
    <row r="107" spans="4:7" x14ac:dyDescent="0.25">
      <c r="D107" t="s">
        <v>17396</v>
      </c>
      <c r="E107" t="s">
        <v>29</v>
      </c>
      <c r="F107" t="s">
        <v>13718</v>
      </c>
    </row>
    <row r="108" spans="4:7" x14ac:dyDescent="0.25">
      <c r="E108" t="s">
        <v>17345</v>
      </c>
      <c r="F108" t="s">
        <v>17398</v>
      </c>
    </row>
    <row r="109" spans="4:7" x14ac:dyDescent="0.25">
      <c r="E109" t="s">
        <v>17346</v>
      </c>
      <c r="F109" t="s">
        <v>17399</v>
      </c>
    </row>
    <row r="110" spans="4:7" x14ac:dyDescent="0.25">
      <c r="D110" t="s">
        <v>14570</v>
      </c>
      <c r="E110" t="s">
        <v>29</v>
      </c>
      <c r="G110" t="s">
        <v>14696</v>
      </c>
    </row>
    <row r="111" spans="4:7" x14ac:dyDescent="0.25">
      <c r="E111" t="s">
        <v>17345</v>
      </c>
      <c r="G111" t="s">
        <v>17400</v>
      </c>
    </row>
    <row r="112" spans="4:7" x14ac:dyDescent="0.25">
      <c r="E112" t="s">
        <v>17346</v>
      </c>
      <c r="G112" t="s">
        <v>17065</v>
      </c>
    </row>
    <row r="113" spans="3:7" x14ac:dyDescent="0.25">
      <c r="D113" t="s">
        <v>17169</v>
      </c>
      <c r="E113" t="s">
        <v>29</v>
      </c>
      <c r="F113" t="s">
        <v>2152</v>
      </c>
      <c r="G113" t="s">
        <v>568</v>
      </c>
    </row>
    <row r="114" spans="3:7" x14ac:dyDescent="0.25">
      <c r="E114" t="s">
        <v>17345</v>
      </c>
      <c r="F114" t="s">
        <v>17401</v>
      </c>
      <c r="G114" t="s">
        <v>17401</v>
      </c>
    </row>
    <row r="115" spans="3:7" x14ac:dyDescent="0.25">
      <c r="E115" t="s">
        <v>17346</v>
      </c>
      <c r="F115" t="s">
        <v>17402</v>
      </c>
      <c r="G115" t="s">
        <v>17402</v>
      </c>
    </row>
    <row r="116" spans="3:7" x14ac:dyDescent="0.25">
      <c r="D116" t="s">
        <v>17170</v>
      </c>
      <c r="E116" t="s">
        <v>29</v>
      </c>
      <c r="G116" t="s">
        <v>10033</v>
      </c>
    </row>
    <row r="117" spans="3:7" x14ac:dyDescent="0.25">
      <c r="E117" t="s">
        <v>17345</v>
      </c>
      <c r="G117" t="s">
        <v>17401</v>
      </c>
    </row>
    <row r="118" spans="3:7" x14ac:dyDescent="0.25">
      <c r="E118" t="s">
        <v>17346</v>
      </c>
      <c r="G118" t="s">
        <v>17402</v>
      </c>
    </row>
    <row r="119" spans="3:7" x14ac:dyDescent="0.25">
      <c r="D119" t="s">
        <v>17270</v>
      </c>
      <c r="E119" t="s">
        <v>29</v>
      </c>
      <c r="F119" t="s">
        <v>10031</v>
      </c>
    </row>
    <row r="120" spans="3:7" x14ac:dyDescent="0.25">
      <c r="E120" t="s">
        <v>17345</v>
      </c>
      <c r="F120" t="s">
        <v>17403</v>
      </c>
    </row>
    <row r="121" spans="3:7" x14ac:dyDescent="0.25">
      <c r="E121" t="s">
        <v>17346</v>
      </c>
      <c r="F121" t="s">
        <v>17404</v>
      </c>
    </row>
    <row r="122" spans="3:7" x14ac:dyDescent="0.25">
      <c r="D122" t="s">
        <v>17254</v>
      </c>
      <c r="E122" t="s">
        <v>29</v>
      </c>
      <c r="F122" t="s">
        <v>10150</v>
      </c>
      <c r="G122" t="s">
        <v>568</v>
      </c>
    </row>
    <row r="123" spans="3:7" x14ac:dyDescent="0.25">
      <c r="E123" t="s">
        <v>17345</v>
      </c>
      <c r="F123" t="s">
        <v>17253</v>
      </c>
      <c r="G123" t="s">
        <v>17253</v>
      </c>
    </row>
    <row r="124" spans="3:7" x14ac:dyDescent="0.25">
      <c r="E124" t="s">
        <v>17346</v>
      </c>
      <c r="F124" t="s">
        <v>17405</v>
      </c>
      <c r="G124" t="s">
        <v>17405</v>
      </c>
    </row>
    <row r="125" spans="3:7" x14ac:dyDescent="0.25">
      <c r="C125" t="s">
        <v>17406</v>
      </c>
      <c r="E125" t="s">
        <v>29</v>
      </c>
      <c r="F125" t="s">
        <v>17451</v>
      </c>
      <c r="G125" t="s">
        <v>17452</v>
      </c>
    </row>
    <row r="126" spans="3:7" x14ac:dyDescent="0.25">
      <c r="E126" t="s">
        <v>17345</v>
      </c>
    </row>
    <row r="127" spans="3:7" x14ac:dyDescent="0.25">
      <c r="E127" t="s">
        <v>17346</v>
      </c>
    </row>
    <row r="128" spans="3:7" x14ac:dyDescent="0.25">
      <c r="D128" t="s">
        <v>14446</v>
      </c>
      <c r="E128" t="s">
        <v>29</v>
      </c>
      <c r="F128" t="s">
        <v>17453</v>
      </c>
    </row>
    <row r="129" spans="4:7" x14ac:dyDescent="0.25">
      <c r="E129" t="s">
        <v>17345</v>
      </c>
      <c r="F129" t="s">
        <v>17454</v>
      </c>
    </row>
    <row r="130" spans="4:7" x14ac:dyDescent="0.25">
      <c r="E130" t="s">
        <v>17346</v>
      </c>
      <c r="F130" t="s">
        <v>17455</v>
      </c>
    </row>
    <row r="131" spans="4:7" x14ac:dyDescent="0.25">
      <c r="D131" t="s">
        <v>14454</v>
      </c>
      <c r="E131" t="s">
        <v>29</v>
      </c>
      <c r="F131" t="s">
        <v>17456</v>
      </c>
    </row>
    <row r="132" spans="4:7" x14ac:dyDescent="0.25">
      <c r="E132" t="s">
        <v>17345</v>
      </c>
      <c r="F132" t="s">
        <v>17457</v>
      </c>
    </row>
    <row r="133" spans="4:7" x14ac:dyDescent="0.25">
      <c r="E133" t="s">
        <v>17346</v>
      </c>
      <c r="F133" t="s">
        <v>17458</v>
      </c>
    </row>
    <row r="134" spans="4:7" x14ac:dyDescent="0.25">
      <c r="D134" t="s">
        <v>17409</v>
      </c>
      <c r="E134" t="s">
        <v>29</v>
      </c>
      <c r="F134" t="s">
        <v>17459</v>
      </c>
      <c r="G134" t="s">
        <v>17460</v>
      </c>
    </row>
    <row r="135" spans="4:7" x14ac:dyDescent="0.25">
      <c r="E135" t="s">
        <v>17345</v>
      </c>
      <c r="F135" t="s">
        <v>17411</v>
      </c>
      <c r="G135" t="s">
        <v>17411</v>
      </c>
    </row>
    <row r="136" spans="4:7" x14ac:dyDescent="0.25">
      <c r="E136" t="s">
        <v>17346</v>
      </c>
      <c r="F136" t="s">
        <v>17412</v>
      </c>
      <c r="G136" t="s">
        <v>17412</v>
      </c>
    </row>
    <row r="137" spans="4:7" x14ac:dyDescent="0.25">
      <c r="D137" t="s">
        <v>17413</v>
      </c>
      <c r="E137" t="s">
        <v>29</v>
      </c>
      <c r="F137" t="s">
        <v>17459</v>
      </c>
      <c r="G137" t="s">
        <v>17460</v>
      </c>
    </row>
    <row r="138" spans="4:7" x14ac:dyDescent="0.25">
      <c r="E138" t="s">
        <v>17345</v>
      </c>
      <c r="F138" t="s">
        <v>17414</v>
      </c>
      <c r="G138" t="s">
        <v>17414</v>
      </c>
    </row>
    <row r="139" spans="4:7" x14ac:dyDescent="0.25">
      <c r="E139" t="s">
        <v>17346</v>
      </c>
      <c r="F139" t="s">
        <v>17415</v>
      </c>
      <c r="G139" t="s">
        <v>17415</v>
      </c>
    </row>
    <row r="140" spans="4:7" x14ac:dyDescent="0.25">
      <c r="D140" t="s">
        <v>17416</v>
      </c>
      <c r="E140" t="s">
        <v>29</v>
      </c>
      <c r="F140" t="s">
        <v>17461</v>
      </c>
    </row>
    <row r="141" spans="4:7" x14ac:dyDescent="0.25">
      <c r="E141" t="s">
        <v>17345</v>
      </c>
      <c r="F141" t="s">
        <v>17418</v>
      </c>
    </row>
    <row r="142" spans="4:7" x14ac:dyDescent="0.25">
      <c r="E142" t="s">
        <v>17346</v>
      </c>
      <c r="F142" t="s">
        <v>17419</v>
      </c>
    </row>
    <row r="143" spans="4:7" x14ac:dyDescent="0.25">
      <c r="D143" t="s">
        <v>14468</v>
      </c>
      <c r="E143" t="s">
        <v>29</v>
      </c>
      <c r="F143" t="s">
        <v>17462</v>
      </c>
    </row>
    <row r="144" spans="4:7" x14ac:dyDescent="0.25">
      <c r="E144" t="s">
        <v>17345</v>
      </c>
      <c r="F144" t="s">
        <v>17463</v>
      </c>
    </row>
    <row r="145" spans="4:7" x14ac:dyDescent="0.25">
      <c r="E145" t="s">
        <v>17346</v>
      </c>
      <c r="F145" t="s">
        <v>17464</v>
      </c>
    </row>
    <row r="146" spans="4:7" x14ac:dyDescent="0.25">
      <c r="D146" t="s">
        <v>17465</v>
      </c>
      <c r="E146" t="s">
        <v>29</v>
      </c>
      <c r="G146" t="s">
        <v>17466</v>
      </c>
    </row>
    <row r="147" spans="4:7" x14ac:dyDescent="0.25">
      <c r="E147" t="s">
        <v>17345</v>
      </c>
      <c r="G147" t="s">
        <v>17467</v>
      </c>
    </row>
    <row r="148" spans="4:7" x14ac:dyDescent="0.25">
      <c r="E148" t="s">
        <v>17346</v>
      </c>
      <c r="G148" t="s">
        <v>17468</v>
      </c>
    </row>
    <row r="149" spans="4:7" x14ac:dyDescent="0.25">
      <c r="D149" t="s">
        <v>17469</v>
      </c>
      <c r="E149" t="s">
        <v>29</v>
      </c>
      <c r="F149" t="s">
        <v>17470</v>
      </c>
      <c r="G149" t="s">
        <v>17471</v>
      </c>
    </row>
    <row r="150" spans="4:7" x14ac:dyDescent="0.25">
      <c r="E150" t="s">
        <v>17345</v>
      </c>
      <c r="F150" t="s">
        <v>17472</v>
      </c>
      <c r="G150" t="s">
        <v>17472</v>
      </c>
    </row>
    <row r="151" spans="4:7" x14ac:dyDescent="0.25">
      <c r="E151" t="s">
        <v>17346</v>
      </c>
      <c r="F151" t="s">
        <v>17473</v>
      </c>
      <c r="G151" t="s">
        <v>17473</v>
      </c>
    </row>
    <row r="152" spans="4:7" x14ac:dyDescent="0.25">
      <c r="D152" t="s">
        <v>17474</v>
      </c>
      <c r="E152" t="s">
        <v>29</v>
      </c>
      <c r="F152" t="s">
        <v>17475</v>
      </c>
      <c r="G152" t="s">
        <v>17476</v>
      </c>
    </row>
    <row r="153" spans="4:7" x14ac:dyDescent="0.25">
      <c r="E153" t="s">
        <v>17345</v>
      </c>
      <c r="F153" t="s">
        <v>17477</v>
      </c>
      <c r="G153" t="s">
        <v>17477</v>
      </c>
    </row>
    <row r="154" spans="4:7" x14ac:dyDescent="0.25">
      <c r="E154" t="s">
        <v>17346</v>
      </c>
      <c r="F154" t="s">
        <v>17478</v>
      </c>
      <c r="G154" t="s">
        <v>17478</v>
      </c>
    </row>
    <row r="155" spans="4:7" x14ac:dyDescent="0.25">
      <c r="D155" t="s">
        <v>17479</v>
      </c>
      <c r="E155" t="s">
        <v>29</v>
      </c>
      <c r="F155" t="s">
        <v>17475</v>
      </c>
      <c r="G155" t="s">
        <v>17476</v>
      </c>
    </row>
    <row r="156" spans="4:7" x14ac:dyDescent="0.25">
      <c r="E156" t="s">
        <v>17345</v>
      </c>
      <c r="F156" t="s">
        <v>17480</v>
      </c>
      <c r="G156" t="s">
        <v>17480</v>
      </c>
    </row>
    <row r="157" spans="4:7" x14ac:dyDescent="0.25">
      <c r="E157" t="s">
        <v>17346</v>
      </c>
      <c r="F157" t="s">
        <v>17481</v>
      </c>
      <c r="G157" t="s">
        <v>17481</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2:T13"/>
  <sheetViews>
    <sheetView workbookViewId="0"/>
  </sheetViews>
  <sheetFormatPr defaultColWidth="11.42578125" defaultRowHeight="15" x14ac:dyDescent="0.25"/>
  <sheetData>
    <row r="2" spans="2:20" x14ac:dyDescent="0.25">
      <c r="B2" t="s">
        <v>1</v>
      </c>
      <c r="C2" t="s">
        <v>42</v>
      </c>
    </row>
    <row r="3" spans="2:20" x14ac:dyDescent="0.25">
      <c r="B3" t="s">
        <v>2</v>
      </c>
      <c r="C3" t="s">
        <v>57</v>
      </c>
    </row>
    <row r="4" spans="2:20" x14ac:dyDescent="0.25">
      <c r="B4" t="s">
        <v>3</v>
      </c>
      <c r="C4" t="s">
        <v>60</v>
      </c>
    </row>
    <row r="5" spans="2:20" x14ac:dyDescent="0.25">
      <c r="B5" s="4" t="str">
        <f>HYPERLINK("[NZAu_Publiclaunch_20231116.xlsx]'TOC'!A1","(Click to return to TOC)")</f>
        <v>(Click to return to TOC)</v>
      </c>
    </row>
    <row r="7" spans="2:20" x14ac:dyDescent="0.25">
      <c r="C7" t="s">
        <v>154</v>
      </c>
      <c r="L7" t="s">
        <v>17420</v>
      </c>
    </row>
    <row r="8" spans="2:20" x14ac:dyDescent="0.25">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row>
    <row r="9" spans="2:20" x14ac:dyDescent="0.25">
      <c r="B9" t="s">
        <v>17482</v>
      </c>
      <c r="D9" t="s">
        <v>568</v>
      </c>
      <c r="E9" t="s">
        <v>568</v>
      </c>
      <c r="F9" t="s">
        <v>568</v>
      </c>
      <c r="G9" t="s">
        <v>568</v>
      </c>
      <c r="H9" t="s">
        <v>568</v>
      </c>
      <c r="I9" t="s">
        <v>568</v>
      </c>
      <c r="J9" t="s">
        <v>568</v>
      </c>
      <c r="K9" t="s">
        <v>568</v>
      </c>
      <c r="M9" t="s">
        <v>568</v>
      </c>
      <c r="N9" t="s">
        <v>568</v>
      </c>
      <c r="O9" t="s">
        <v>568</v>
      </c>
      <c r="P9" t="s">
        <v>568</v>
      </c>
      <c r="Q9" t="s">
        <v>568</v>
      </c>
      <c r="R9" t="s">
        <v>568</v>
      </c>
      <c r="S9" t="s">
        <v>568</v>
      </c>
      <c r="T9" t="s">
        <v>568</v>
      </c>
    </row>
    <row r="10" spans="2:20" x14ac:dyDescent="0.25">
      <c r="B10" t="s">
        <v>17483</v>
      </c>
      <c r="M10" t="s">
        <v>568</v>
      </c>
      <c r="N10" t="s">
        <v>568</v>
      </c>
      <c r="O10" t="s">
        <v>568</v>
      </c>
      <c r="P10" t="s">
        <v>568</v>
      </c>
      <c r="Q10" t="s">
        <v>568</v>
      </c>
      <c r="R10" t="s">
        <v>568</v>
      </c>
      <c r="S10" t="s">
        <v>568</v>
      </c>
      <c r="T10" t="s">
        <v>568</v>
      </c>
    </row>
    <row r="11" spans="2:20" x14ac:dyDescent="0.25">
      <c r="B11" t="s">
        <v>17484</v>
      </c>
      <c r="D11" t="s">
        <v>17485</v>
      </c>
      <c r="E11" t="s">
        <v>17486</v>
      </c>
      <c r="F11" t="s">
        <v>17487</v>
      </c>
      <c r="G11" t="s">
        <v>17488</v>
      </c>
      <c r="H11" t="s">
        <v>17489</v>
      </c>
      <c r="I11" t="s">
        <v>17490</v>
      </c>
      <c r="J11" t="s">
        <v>17491</v>
      </c>
      <c r="K11" t="s">
        <v>17492</v>
      </c>
      <c r="M11" t="s">
        <v>17493</v>
      </c>
      <c r="N11" t="s">
        <v>17494</v>
      </c>
      <c r="O11" t="s">
        <v>17495</v>
      </c>
      <c r="P11" t="s">
        <v>17496</v>
      </c>
      <c r="Q11" t="s">
        <v>17497</v>
      </c>
      <c r="R11" t="s">
        <v>17498</v>
      </c>
      <c r="S11" t="s">
        <v>17499</v>
      </c>
      <c r="T11" t="s">
        <v>17500</v>
      </c>
    </row>
    <row r="12" spans="2:20" x14ac:dyDescent="0.25">
      <c r="B12" t="s">
        <v>17501</v>
      </c>
      <c r="M12" t="s">
        <v>568</v>
      </c>
      <c r="N12" t="s">
        <v>17502</v>
      </c>
      <c r="O12" t="s">
        <v>17503</v>
      </c>
      <c r="P12" t="s">
        <v>17504</v>
      </c>
      <c r="Q12" t="s">
        <v>17505</v>
      </c>
      <c r="R12" t="s">
        <v>17506</v>
      </c>
      <c r="S12" t="s">
        <v>17507</v>
      </c>
      <c r="T12" t="s">
        <v>17508</v>
      </c>
    </row>
    <row r="13" spans="2:20" x14ac:dyDescent="0.25">
      <c r="B13" t="s">
        <v>17509</v>
      </c>
      <c r="D13" t="s">
        <v>17510</v>
      </c>
      <c r="E13" t="s">
        <v>17511</v>
      </c>
      <c r="F13" t="s">
        <v>17512</v>
      </c>
      <c r="G13" t="s">
        <v>17513</v>
      </c>
      <c r="H13" t="s">
        <v>17514</v>
      </c>
      <c r="I13" t="s">
        <v>17515</v>
      </c>
      <c r="J13" t="s">
        <v>17516</v>
      </c>
      <c r="K13" t="s">
        <v>17517</v>
      </c>
      <c r="M13" t="s">
        <v>17518</v>
      </c>
      <c r="N13" t="s">
        <v>17519</v>
      </c>
      <c r="O13" t="s">
        <v>17520</v>
      </c>
      <c r="P13" t="s">
        <v>17521</v>
      </c>
      <c r="Q13" t="s">
        <v>17522</v>
      </c>
      <c r="R13" t="s">
        <v>17523</v>
      </c>
      <c r="S13" t="s">
        <v>17524</v>
      </c>
      <c r="T13" t="s">
        <v>17525</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D16"/>
  <sheetViews>
    <sheetView workbookViewId="0"/>
  </sheetViews>
  <sheetFormatPr defaultColWidth="11.42578125" defaultRowHeight="15" x14ac:dyDescent="0.25"/>
  <sheetData>
    <row r="2" spans="2:4" x14ac:dyDescent="0.25">
      <c r="B2" t="s">
        <v>1</v>
      </c>
      <c r="C2" t="s">
        <v>42</v>
      </c>
    </row>
    <row r="3" spans="2:4" x14ac:dyDescent="0.25">
      <c r="B3" t="s">
        <v>2</v>
      </c>
      <c r="C3" t="s">
        <v>57</v>
      </c>
    </row>
    <row r="4" spans="2:4" x14ac:dyDescent="0.25">
      <c r="B4" t="s">
        <v>3</v>
      </c>
      <c r="C4" t="s">
        <v>61</v>
      </c>
    </row>
    <row r="5" spans="2:4" x14ac:dyDescent="0.25">
      <c r="B5" s="4" t="str">
        <f>HYPERLINK("[NZAu_Publiclaunch_20231116.xlsx]'TOC'!A1","(Click to return to TOC)")</f>
        <v>(Click to return to TOC)</v>
      </c>
    </row>
    <row r="7" spans="2:4" x14ac:dyDescent="0.25">
      <c r="C7" t="s">
        <v>154</v>
      </c>
      <c r="D7" t="s">
        <v>17420</v>
      </c>
    </row>
    <row r="8" spans="2:4" x14ac:dyDescent="0.25">
      <c r="B8" t="s">
        <v>158</v>
      </c>
      <c r="C8" t="s">
        <v>17526</v>
      </c>
      <c r="D8" t="s">
        <v>17527</v>
      </c>
    </row>
    <row r="9" spans="2:4" x14ac:dyDescent="0.25">
      <c r="B9" t="s">
        <v>159</v>
      </c>
      <c r="C9" t="s">
        <v>17528</v>
      </c>
      <c r="D9" t="s">
        <v>17529</v>
      </c>
    </row>
    <row r="10" spans="2:4" x14ac:dyDescent="0.25">
      <c r="B10" t="s">
        <v>160</v>
      </c>
      <c r="C10" t="s">
        <v>17530</v>
      </c>
      <c r="D10" t="s">
        <v>17531</v>
      </c>
    </row>
    <row r="11" spans="2:4" x14ac:dyDescent="0.25">
      <c r="B11" t="s">
        <v>161</v>
      </c>
      <c r="C11" t="s">
        <v>17532</v>
      </c>
      <c r="D11" t="s">
        <v>17533</v>
      </c>
    </row>
    <row r="12" spans="2:4" x14ac:dyDescent="0.25">
      <c r="B12" t="s">
        <v>162</v>
      </c>
      <c r="C12" t="s">
        <v>17534</v>
      </c>
      <c r="D12" t="s">
        <v>17535</v>
      </c>
    </row>
    <row r="13" spans="2:4" x14ac:dyDescent="0.25">
      <c r="B13" t="s">
        <v>163</v>
      </c>
      <c r="C13" t="s">
        <v>17536</v>
      </c>
      <c r="D13" t="s">
        <v>17537</v>
      </c>
    </row>
    <row r="14" spans="2:4" x14ac:dyDescent="0.25">
      <c r="B14" t="s">
        <v>164</v>
      </c>
      <c r="C14" t="s">
        <v>17538</v>
      </c>
      <c r="D14" t="s">
        <v>17539</v>
      </c>
    </row>
    <row r="15" spans="2:4" x14ac:dyDescent="0.25">
      <c r="B15" t="s">
        <v>165</v>
      </c>
      <c r="C15" t="s">
        <v>17540</v>
      </c>
      <c r="D15" t="s">
        <v>17541</v>
      </c>
    </row>
    <row r="16" spans="2:4" x14ac:dyDescent="0.25">
      <c r="B16" t="s">
        <v>166</v>
      </c>
      <c r="C16" t="s">
        <v>17542</v>
      </c>
      <c r="D16" t="s">
        <v>17543</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AU11"/>
  <sheetViews>
    <sheetView workbookViewId="0"/>
  </sheetViews>
  <sheetFormatPr defaultColWidth="11.42578125" defaultRowHeight="15" x14ac:dyDescent="0.25"/>
  <sheetData>
    <row r="2" spans="2:47" x14ac:dyDescent="0.25">
      <c r="B2" t="s">
        <v>1</v>
      </c>
      <c r="C2" t="s">
        <v>62</v>
      </c>
    </row>
    <row r="3" spans="2:47" x14ac:dyDescent="0.25">
      <c r="B3" t="s">
        <v>2</v>
      </c>
      <c r="C3" t="s">
        <v>63</v>
      </c>
    </row>
    <row r="4" spans="2:47" x14ac:dyDescent="0.25">
      <c r="B4" t="s">
        <v>3</v>
      </c>
      <c r="C4" t="s">
        <v>64</v>
      </c>
    </row>
    <row r="5" spans="2:47" x14ac:dyDescent="0.25">
      <c r="B5" s="4" t="str">
        <f>HYPERLINK("[NZAu_Publiclaunch_20231116.xlsx]'TOC'!A1","(Click to return to TOC)")</f>
        <v>(Click to return to TOC)</v>
      </c>
    </row>
    <row r="7" spans="2:47" x14ac:dyDescent="0.25">
      <c r="C7" t="s">
        <v>153</v>
      </c>
      <c r="D7" t="s">
        <v>153</v>
      </c>
      <c r="E7" t="s">
        <v>153</v>
      </c>
      <c r="F7" t="s">
        <v>153</v>
      </c>
      <c r="G7" t="s">
        <v>153</v>
      </c>
      <c r="H7" t="s">
        <v>153</v>
      </c>
      <c r="I7" t="s">
        <v>153</v>
      </c>
      <c r="J7" t="s">
        <v>153</v>
      </c>
      <c r="K7" t="s">
        <v>153</v>
      </c>
      <c r="L7" t="s">
        <v>154</v>
      </c>
      <c r="M7" t="s">
        <v>154</v>
      </c>
      <c r="N7" t="s">
        <v>154</v>
      </c>
      <c r="O7" t="s">
        <v>154</v>
      </c>
      <c r="P7" t="s">
        <v>154</v>
      </c>
      <c r="Q7" t="s">
        <v>154</v>
      </c>
      <c r="R7" t="s">
        <v>154</v>
      </c>
      <c r="S7" t="s">
        <v>154</v>
      </c>
      <c r="T7" t="s">
        <v>154</v>
      </c>
      <c r="U7" t="s">
        <v>155</v>
      </c>
      <c r="V7" t="s">
        <v>155</v>
      </c>
      <c r="W7" t="s">
        <v>155</v>
      </c>
      <c r="X7" t="s">
        <v>155</v>
      </c>
      <c r="Y7" t="s">
        <v>155</v>
      </c>
      <c r="Z7" t="s">
        <v>155</v>
      </c>
      <c r="AA7" t="s">
        <v>155</v>
      </c>
      <c r="AB7" t="s">
        <v>155</v>
      </c>
      <c r="AC7" t="s">
        <v>155</v>
      </c>
      <c r="AD7" t="s">
        <v>156</v>
      </c>
      <c r="AE7" t="s">
        <v>156</v>
      </c>
      <c r="AF7" t="s">
        <v>156</v>
      </c>
      <c r="AG7" t="s">
        <v>156</v>
      </c>
      <c r="AH7" t="s">
        <v>156</v>
      </c>
      <c r="AI7" t="s">
        <v>156</v>
      </c>
      <c r="AJ7" t="s">
        <v>156</v>
      </c>
      <c r="AK7" t="s">
        <v>156</v>
      </c>
      <c r="AL7" t="s">
        <v>156</v>
      </c>
      <c r="AM7" t="s">
        <v>157</v>
      </c>
      <c r="AN7" t="s">
        <v>157</v>
      </c>
      <c r="AO7" t="s">
        <v>157</v>
      </c>
      <c r="AP7" t="s">
        <v>157</v>
      </c>
      <c r="AQ7" t="s">
        <v>157</v>
      </c>
      <c r="AR7" t="s">
        <v>157</v>
      </c>
      <c r="AS7" t="s">
        <v>157</v>
      </c>
      <c r="AT7" t="s">
        <v>157</v>
      </c>
      <c r="AU7" t="s">
        <v>157</v>
      </c>
    </row>
    <row r="8" spans="2:47" x14ac:dyDescent="0.25">
      <c r="B8" t="s">
        <v>17544</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row>
    <row r="9" spans="2:47" x14ac:dyDescent="0.25">
      <c r="B9" t="s">
        <v>10393</v>
      </c>
      <c r="C9" t="s">
        <v>568</v>
      </c>
      <c r="D9" t="s">
        <v>568</v>
      </c>
      <c r="E9" t="s">
        <v>2083</v>
      </c>
      <c r="F9" t="s">
        <v>17545</v>
      </c>
      <c r="G9" t="s">
        <v>17546</v>
      </c>
      <c r="H9" t="s">
        <v>17547</v>
      </c>
      <c r="I9" t="s">
        <v>17548</v>
      </c>
      <c r="J9" t="s">
        <v>17549</v>
      </c>
      <c r="K9" t="s">
        <v>17550</v>
      </c>
      <c r="L9" t="s">
        <v>568</v>
      </c>
      <c r="M9" t="s">
        <v>568</v>
      </c>
      <c r="N9" t="s">
        <v>2083</v>
      </c>
      <c r="O9" t="s">
        <v>10820</v>
      </c>
      <c r="P9" t="s">
        <v>17551</v>
      </c>
      <c r="Q9" t="s">
        <v>17552</v>
      </c>
      <c r="R9" t="s">
        <v>17553</v>
      </c>
      <c r="S9" t="s">
        <v>17554</v>
      </c>
      <c r="T9" t="s">
        <v>17555</v>
      </c>
      <c r="U9" t="s">
        <v>568</v>
      </c>
      <c r="V9" t="s">
        <v>568</v>
      </c>
      <c r="W9" t="s">
        <v>568</v>
      </c>
      <c r="X9" t="s">
        <v>2083</v>
      </c>
      <c r="Y9" t="s">
        <v>10718</v>
      </c>
      <c r="Z9" t="s">
        <v>17556</v>
      </c>
      <c r="AA9" t="s">
        <v>17557</v>
      </c>
      <c r="AB9" t="s">
        <v>17558</v>
      </c>
      <c r="AC9" t="s">
        <v>17559</v>
      </c>
      <c r="AD9" t="s">
        <v>568</v>
      </c>
      <c r="AE9" t="s">
        <v>568</v>
      </c>
      <c r="AF9" t="s">
        <v>568</v>
      </c>
      <c r="AG9" t="s">
        <v>10501</v>
      </c>
      <c r="AH9" t="s">
        <v>17560</v>
      </c>
      <c r="AI9" t="s">
        <v>9713</v>
      </c>
      <c r="AJ9" t="s">
        <v>17553</v>
      </c>
      <c r="AK9" t="s">
        <v>17561</v>
      </c>
      <c r="AL9" t="s">
        <v>17562</v>
      </c>
      <c r="AM9" t="s">
        <v>568</v>
      </c>
      <c r="AN9" t="s">
        <v>568</v>
      </c>
      <c r="AO9" t="s">
        <v>568</v>
      </c>
      <c r="AP9" t="s">
        <v>2119</v>
      </c>
      <c r="AQ9" t="s">
        <v>10470</v>
      </c>
      <c r="AR9" t="s">
        <v>17563</v>
      </c>
      <c r="AS9" t="s">
        <v>17564</v>
      </c>
      <c r="AT9" t="s">
        <v>17565</v>
      </c>
      <c r="AU9" t="s">
        <v>10827</v>
      </c>
    </row>
    <row r="10" spans="2:47" x14ac:dyDescent="0.25">
      <c r="B10" t="s">
        <v>17566</v>
      </c>
      <c r="C10" t="s">
        <v>568</v>
      </c>
      <c r="D10" t="s">
        <v>568</v>
      </c>
      <c r="E10" t="s">
        <v>9844</v>
      </c>
      <c r="F10" t="s">
        <v>17060</v>
      </c>
      <c r="G10" t="s">
        <v>10151</v>
      </c>
      <c r="H10" t="s">
        <v>9761</v>
      </c>
      <c r="I10" t="s">
        <v>9620</v>
      </c>
      <c r="J10" t="s">
        <v>9620</v>
      </c>
      <c r="K10" t="s">
        <v>17567</v>
      </c>
      <c r="L10" t="s">
        <v>568</v>
      </c>
      <c r="M10" t="s">
        <v>568</v>
      </c>
      <c r="N10" t="s">
        <v>568</v>
      </c>
      <c r="O10" t="s">
        <v>568</v>
      </c>
      <c r="P10" t="s">
        <v>568</v>
      </c>
      <c r="Q10" t="s">
        <v>568</v>
      </c>
      <c r="R10" t="s">
        <v>568</v>
      </c>
      <c r="S10" t="s">
        <v>568</v>
      </c>
      <c r="T10" t="s">
        <v>568</v>
      </c>
      <c r="U10" t="s">
        <v>568</v>
      </c>
      <c r="V10" t="s">
        <v>568</v>
      </c>
      <c r="W10" t="s">
        <v>2083</v>
      </c>
      <c r="X10" t="s">
        <v>17568</v>
      </c>
      <c r="Y10" t="s">
        <v>17569</v>
      </c>
      <c r="Z10" t="s">
        <v>17570</v>
      </c>
      <c r="AA10" t="s">
        <v>17571</v>
      </c>
      <c r="AB10" t="s">
        <v>17572</v>
      </c>
      <c r="AC10" t="s">
        <v>17573</v>
      </c>
      <c r="AD10" t="s">
        <v>568</v>
      </c>
      <c r="AE10" t="s">
        <v>568</v>
      </c>
      <c r="AF10" t="s">
        <v>568</v>
      </c>
      <c r="AG10" t="s">
        <v>10737</v>
      </c>
      <c r="AH10" t="s">
        <v>2140</v>
      </c>
      <c r="AI10" t="s">
        <v>2175</v>
      </c>
      <c r="AJ10" t="s">
        <v>2083</v>
      </c>
      <c r="AK10" t="s">
        <v>2175</v>
      </c>
      <c r="AL10" t="s">
        <v>9891</v>
      </c>
      <c r="AM10" t="s">
        <v>568</v>
      </c>
      <c r="AN10" t="s">
        <v>568</v>
      </c>
      <c r="AO10" t="s">
        <v>17574</v>
      </c>
      <c r="AP10" t="s">
        <v>9720</v>
      </c>
      <c r="AQ10" t="s">
        <v>10538</v>
      </c>
      <c r="AR10" t="s">
        <v>9815</v>
      </c>
      <c r="AS10" t="s">
        <v>10507</v>
      </c>
      <c r="AT10" t="s">
        <v>10559</v>
      </c>
      <c r="AU10" t="s">
        <v>10544</v>
      </c>
    </row>
    <row r="11" spans="2:47" x14ac:dyDescent="0.25">
      <c r="B11" t="s">
        <v>17575</v>
      </c>
      <c r="C11" t="s">
        <v>568</v>
      </c>
      <c r="D11" t="s">
        <v>568</v>
      </c>
      <c r="E11" t="s">
        <v>2083</v>
      </c>
      <c r="F11" t="s">
        <v>2175</v>
      </c>
      <c r="G11" t="s">
        <v>2175</v>
      </c>
      <c r="H11" t="s">
        <v>2175</v>
      </c>
      <c r="I11" t="s">
        <v>2175</v>
      </c>
      <c r="J11" t="s">
        <v>9844</v>
      </c>
      <c r="K11" t="s">
        <v>568</v>
      </c>
      <c r="L11" t="s">
        <v>568</v>
      </c>
      <c r="M11" t="s">
        <v>568</v>
      </c>
      <c r="N11" t="s">
        <v>2175</v>
      </c>
      <c r="O11" t="s">
        <v>10493</v>
      </c>
      <c r="P11" t="s">
        <v>10493</v>
      </c>
      <c r="Q11" t="s">
        <v>10493</v>
      </c>
      <c r="R11" t="s">
        <v>10493</v>
      </c>
      <c r="S11" t="s">
        <v>9891</v>
      </c>
      <c r="T11" t="s">
        <v>568</v>
      </c>
      <c r="U11" t="s">
        <v>568</v>
      </c>
      <c r="V11" t="s">
        <v>568</v>
      </c>
      <c r="W11" t="s">
        <v>2175</v>
      </c>
      <c r="X11" t="s">
        <v>10507</v>
      </c>
      <c r="Y11" t="s">
        <v>10033</v>
      </c>
      <c r="Z11" t="s">
        <v>10033</v>
      </c>
      <c r="AA11" t="s">
        <v>10507</v>
      </c>
      <c r="AB11" t="s">
        <v>9844</v>
      </c>
      <c r="AC11" t="s">
        <v>568</v>
      </c>
      <c r="AD11" t="s">
        <v>568</v>
      </c>
      <c r="AE11" t="s">
        <v>568</v>
      </c>
      <c r="AF11" t="s">
        <v>2083</v>
      </c>
      <c r="AG11" t="s">
        <v>2083</v>
      </c>
      <c r="AH11" t="s">
        <v>2083</v>
      </c>
      <c r="AI11" t="s">
        <v>2083</v>
      </c>
      <c r="AJ11" t="s">
        <v>2083</v>
      </c>
      <c r="AK11" t="s">
        <v>568</v>
      </c>
      <c r="AL11" t="s">
        <v>568</v>
      </c>
      <c r="AM11" t="s">
        <v>568</v>
      </c>
      <c r="AN11" t="s">
        <v>568</v>
      </c>
      <c r="AO11" t="s">
        <v>9844</v>
      </c>
      <c r="AP11" t="s">
        <v>10033</v>
      </c>
      <c r="AQ11" t="s">
        <v>10507</v>
      </c>
      <c r="AR11" t="s">
        <v>10033</v>
      </c>
      <c r="AS11" t="s">
        <v>10507</v>
      </c>
      <c r="AT11" t="s">
        <v>2140</v>
      </c>
      <c r="AU11" t="s">
        <v>568</v>
      </c>
    </row>
  </sheetData>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2:AU15"/>
  <sheetViews>
    <sheetView workbookViewId="0"/>
  </sheetViews>
  <sheetFormatPr defaultColWidth="11.42578125" defaultRowHeight="15" x14ac:dyDescent="0.25"/>
  <sheetData>
    <row r="2" spans="2:47" x14ac:dyDescent="0.25">
      <c r="B2" t="s">
        <v>1</v>
      </c>
      <c r="C2" t="s">
        <v>62</v>
      </c>
    </row>
    <row r="3" spans="2:47" x14ac:dyDescent="0.25">
      <c r="B3" t="s">
        <v>2</v>
      </c>
      <c r="C3" t="s">
        <v>65</v>
      </c>
    </row>
    <row r="4" spans="2:47" x14ac:dyDescent="0.25">
      <c r="B4" t="s">
        <v>3</v>
      </c>
      <c r="C4" t="s">
        <v>66</v>
      </c>
    </row>
    <row r="5" spans="2:47" x14ac:dyDescent="0.25">
      <c r="B5" s="4" t="str">
        <f>HYPERLINK("[NZAu_Publiclaunch_20231116.xlsx]'TOC'!A1","(Click to return to TOC)")</f>
        <v>(Click to return to TOC)</v>
      </c>
    </row>
    <row r="7" spans="2:47" x14ac:dyDescent="0.25">
      <c r="C7" t="s">
        <v>153</v>
      </c>
      <c r="D7" t="s">
        <v>153</v>
      </c>
      <c r="E7" t="s">
        <v>153</v>
      </c>
      <c r="F7" t="s">
        <v>153</v>
      </c>
      <c r="G7" t="s">
        <v>153</v>
      </c>
      <c r="H7" t="s">
        <v>153</v>
      </c>
      <c r="I7" t="s">
        <v>153</v>
      </c>
      <c r="J7" t="s">
        <v>153</v>
      </c>
      <c r="K7" t="s">
        <v>153</v>
      </c>
      <c r="L7" t="s">
        <v>154</v>
      </c>
      <c r="M7" t="s">
        <v>154</v>
      </c>
      <c r="N7" t="s">
        <v>154</v>
      </c>
      <c r="O7" t="s">
        <v>154</v>
      </c>
      <c r="P7" t="s">
        <v>154</v>
      </c>
      <c r="Q7" t="s">
        <v>154</v>
      </c>
      <c r="R7" t="s">
        <v>154</v>
      </c>
      <c r="S7" t="s">
        <v>154</v>
      </c>
      <c r="T7" t="s">
        <v>154</v>
      </c>
      <c r="U7" t="s">
        <v>155</v>
      </c>
      <c r="V7" t="s">
        <v>155</v>
      </c>
      <c r="W7" t="s">
        <v>155</v>
      </c>
      <c r="X7" t="s">
        <v>155</v>
      </c>
      <c r="Y7" t="s">
        <v>155</v>
      </c>
      <c r="Z7" t="s">
        <v>155</v>
      </c>
      <c r="AA7" t="s">
        <v>155</v>
      </c>
      <c r="AB7" t="s">
        <v>155</v>
      </c>
      <c r="AC7" t="s">
        <v>155</v>
      </c>
      <c r="AD7" t="s">
        <v>156</v>
      </c>
      <c r="AE7" t="s">
        <v>156</v>
      </c>
      <c r="AF7" t="s">
        <v>156</v>
      </c>
      <c r="AG7" t="s">
        <v>156</v>
      </c>
      <c r="AH7" t="s">
        <v>156</v>
      </c>
      <c r="AI7" t="s">
        <v>156</v>
      </c>
      <c r="AJ7" t="s">
        <v>156</v>
      </c>
      <c r="AK7" t="s">
        <v>156</v>
      </c>
      <c r="AL7" t="s">
        <v>156</v>
      </c>
      <c r="AM7" t="s">
        <v>157</v>
      </c>
      <c r="AN7" t="s">
        <v>157</v>
      </c>
      <c r="AO7" t="s">
        <v>157</v>
      </c>
      <c r="AP7" t="s">
        <v>157</v>
      </c>
      <c r="AQ7" t="s">
        <v>157</v>
      </c>
      <c r="AR7" t="s">
        <v>157</v>
      </c>
      <c r="AS7" t="s">
        <v>157</v>
      </c>
      <c r="AT7" t="s">
        <v>157</v>
      </c>
      <c r="AU7" t="s">
        <v>157</v>
      </c>
    </row>
    <row r="8" spans="2:47" x14ac:dyDescent="0.25">
      <c r="B8" t="s">
        <v>17576</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row>
    <row r="9" spans="2:47" x14ac:dyDescent="0.25">
      <c r="B9" t="s">
        <v>17577</v>
      </c>
      <c r="C9" t="s">
        <v>568</v>
      </c>
      <c r="D9" t="s">
        <v>568</v>
      </c>
      <c r="E9" t="s">
        <v>568</v>
      </c>
      <c r="F9" t="s">
        <v>568</v>
      </c>
      <c r="G9" t="s">
        <v>568</v>
      </c>
      <c r="H9" t="s">
        <v>568</v>
      </c>
      <c r="I9" t="s">
        <v>568</v>
      </c>
      <c r="J9" t="s">
        <v>10444</v>
      </c>
      <c r="K9" t="s">
        <v>568</v>
      </c>
      <c r="L9" t="s">
        <v>568</v>
      </c>
      <c r="M9" t="s">
        <v>568</v>
      </c>
      <c r="N9" t="s">
        <v>568</v>
      </c>
      <c r="O9" t="s">
        <v>568</v>
      </c>
      <c r="P9" t="s">
        <v>568</v>
      </c>
      <c r="Q9" t="s">
        <v>568</v>
      </c>
      <c r="R9" t="s">
        <v>568</v>
      </c>
      <c r="S9" t="s">
        <v>568</v>
      </c>
      <c r="T9" t="s">
        <v>568</v>
      </c>
      <c r="U9" t="s">
        <v>568</v>
      </c>
      <c r="V9" t="s">
        <v>568</v>
      </c>
      <c r="W9" t="s">
        <v>568</v>
      </c>
      <c r="X9" t="s">
        <v>568</v>
      </c>
      <c r="Y9" t="s">
        <v>10444</v>
      </c>
      <c r="Z9" t="s">
        <v>568</v>
      </c>
      <c r="AA9" t="s">
        <v>568</v>
      </c>
      <c r="AB9" t="s">
        <v>10444</v>
      </c>
      <c r="AC9" t="s">
        <v>568</v>
      </c>
      <c r="AD9" t="s">
        <v>568</v>
      </c>
      <c r="AE9" t="s">
        <v>568</v>
      </c>
      <c r="AF9" t="s">
        <v>10444</v>
      </c>
      <c r="AG9" t="s">
        <v>568</v>
      </c>
      <c r="AH9" t="s">
        <v>10444</v>
      </c>
      <c r="AI9" t="s">
        <v>14402</v>
      </c>
      <c r="AJ9" t="s">
        <v>14402</v>
      </c>
      <c r="AK9" t="s">
        <v>14402</v>
      </c>
      <c r="AL9" t="s">
        <v>14434</v>
      </c>
      <c r="AM9" t="s">
        <v>568</v>
      </c>
      <c r="AN9" t="s">
        <v>568</v>
      </c>
      <c r="AO9" t="s">
        <v>568</v>
      </c>
      <c r="AP9" t="s">
        <v>568</v>
      </c>
      <c r="AQ9" t="s">
        <v>10444</v>
      </c>
      <c r="AR9" t="s">
        <v>10444</v>
      </c>
      <c r="AS9" t="s">
        <v>10444</v>
      </c>
      <c r="AT9" t="s">
        <v>14402</v>
      </c>
      <c r="AU9" t="s">
        <v>10444</v>
      </c>
    </row>
    <row r="10" spans="2:47" x14ac:dyDescent="0.25">
      <c r="B10" t="s">
        <v>17578</v>
      </c>
      <c r="C10" t="s">
        <v>568</v>
      </c>
      <c r="D10" t="s">
        <v>568</v>
      </c>
      <c r="E10" t="s">
        <v>568</v>
      </c>
      <c r="F10" t="s">
        <v>17579</v>
      </c>
      <c r="G10" t="s">
        <v>17580</v>
      </c>
      <c r="H10" t="s">
        <v>17581</v>
      </c>
      <c r="I10" t="s">
        <v>17582</v>
      </c>
      <c r="J10" t="s">
        <v>17583</v>
      </c>
      <c r="K10" t="s">
        <v>17584</v>
      </c>
      <c r="L10" t="s">
        <v>568</v>
      </c>
      <c r="M10" t="s">
        <v>568</v>
      </c>
      <c r="N10" t="s">
        <v>568</v>
      </c>
      <c r="O10" t="s">
        <v>17585</v>
      </c>
      <c r="P10" t="s">
        <v>17586</v>
      </c>
      <c r="Q10" t="s">
        <v>17587</v>
      </c>
      <c r="R10" t="s">
        <v>17588</v>
      </c>
      <c r="S10" t="s">
        <v>17589</v>
      </c>
      <c r="T10" t="s">
        <v>17590</v>
      </c>
      <c r="U10" t="s">
        <v>568</v>
      </c>
      <c r="V10" t="s">
        <v>568</v>
      </c>
      <c r="W10" t="s">
        <v>568</v>
      </c>
      <c r="X10" t="s">
        <v>568</v>
      </c>
      <c r="Y10" t="s">
        <v>2125</v>
      </c>
      <c r="Z10" t="s">
        <v>17215</v>
      </c>
      <c r="AA10" t="s">
        <v>17591</v>
      </c>
      <c r="AB10" t="s">
        <v>17591</v>
      </c>
      <c r="AC10" t="s">
        <v>10573</v>
      </c>
      <c r="AD10" t="s">
        <v>568</v>
      </c>
      <c r="AE10" t="s">
        <v>568</v>
      </c>
      <c r="AF10" t="s">
        <v>10444</v>
      </c>
      <c r="AG10" t="s">
        <v>17592</v>
      </c>
      <c r="AH10" t="s">
        <v>17593</v>
      </c>
      <c r="AI10" t="s">
        <v>17594</v>
      </c>
      <c r="AJ10" t="s">
        <v>17595</v>
      </c>
      <c r="AK10" t="s">
        <v>17596</v>
      </c>
      <c r="AL10" t="s">
        <v>17597</v>
      </c>
      <c r="AM10" t="s">
        <v>568</v>
      </c>
      <c r="AN10" t="s">
        <v>568</v>
      </c>
      <c r="AO10" t="s">
        <v>568</v>
      </c>
      <c r="AP10" t="s">
        <v>16686</v>
      </c>
      <c r="AQ10" t="s">
        <v>17598</v>
      </c>
      <c r="AR10" t="s">
        <v>17599</v>
      </c>
      <c r="AS10" t="s">
        <v>17600</v>
      </c>
      <c r="AT10" t="s">
        <v>17601</v>
      </c>
      <c r="AU10" t="s">
        <v>17602</v>
      </c>
    </row>
    <row r="11" spans="2:47" x14ac:dyDescent="0.25">
      <c r="B11" t="s">
        <v>17603</v>
      </c>
      <c r="C11" t="s">
        <v>568</v>
      </c>
      <c r="D11" t="s">
        <v>568</v>
      </c>
      <c r="E11" t="s">
        <v>568</v>
      </c>
      <c r="F11" t="s">
        <v>568</v>
      </c>
      <c r="G11" t="s">
        <v>568</v>
      </c>
      <c r="H11" t="s">
        <v>568</v>
      </c>
      <c r="I11" t="s">
        <v>568</v>
      </c>
      <c r="J11" t="s">
        <v>568</v>
      </c>
      <c r="K11" t="s">
        <v>568</v>
      </c>
      <c r="L11" t="s">
        <v>568</v>
      </c>
      <c r="M11" t="s">
        <v>568</v>
      </c>
      <c r="N11" t="s">
        <v>568</v>
      </c>
      <c r="O11" t="s">
        <v>568</v>
      </c>
      <c r="P11" t="s">
        <v>568</v>
      </c>
      <c r="Q11" t="s">
        <v>568</v>
      </c>
      <c r="R11" t="s">
        <v>568</v>
      </c>
      <c r="S11" t="s">
        <v>568</v>
      </c>
      <c r="T11" t="s">
        <v>568</v>
      </c>
      <c r="U11" t="s">
        <v>568</v>
      </c>
      <c r="V11" t="s">
        <v>568</v>
      </c>
      <c r="W11" t="s">
        <v>568</v>
      </c>
      <c r="X11" t="s">
        <v>568</v>
      </c>
      <c r="Y11" t="s">
        <v>568</v>
      </c>
      <c r="Z11" t="s">
        <v>568</v>
      </c>
      <c r="AA11" t="s">
        <v>568</v>
      </c>
      <c r="AB11" t="s">
        <v>568</v>
      </c>
      <c r="AC11" t="s">
        <v>568</v>
      </c>
      <c r="AD11" t="s">
        <v>568</v>
      </c>
      <c r="AE11" t="s">
        <v>568</v>
      </c>
      <c r="AF11" t="s">
        <v>568</v>
      </c>
      <c r="AG11" t="s">
        <v>568</v>
      </c>
      <c r="AH11" t="s">
        <v>568</v>
      </c>
      <c r="AI11" t="s">
        <v>568</v>
      </c>
      <c r="AJ11" t="s">
        <v>568</v>
      </c>
      <c r="AK11" t="s">
        <v>568</v>
      </c>
      <c r="AL11" t="s">
        <v>568</v>
      </c>
      <c r="AM11" t="s">
        <v>568</v>
      </c>
      <c r="AN11" t="s">
        <v>568</v>
      </c>
      <c r="AO11" t="s">
        <v>568</v>
      </c>
      <c r="AP11" t="s">
        <v>568</v>
      </c>
      <c r="AQ11" t="s">
        <v>568</v>
      </c>
      <c r="AR11" t="s">
        <v>568</v>
      </c>
      <c r="AS11" t="s">
        <v>568</v>
      </c>
      <c r="AT11" t="s">
        <v>568</v>
      </c>
      <c r="AU11" t="s">
        <v>568</v>
      </c>
    </row>
    <row r="12" spans="2:47" x14ac:dyDescent="0.25">
      <c r="B12" t="s">
        <v>17604</v>
      </c>
      <c r="C12" t="s">
        <v>568</v>
      </c>
      <c r="D12" t="s">
        <v>568</v>
      </c>
      <c r="E12" t="s">
        <v>13993</v>
      </c>
      <c r="F12" t="s">
        <v>17605</v>
      </c>
      <c r="G12" t="s">
        <v>17606</v>
      </c>
      <c r="H12" t="s">
        <v>17607</v>
      </c>
      <c r="I12" t="s">
        <v>17608</v>
      </c>
      <c r="J12" t="s">
        <v>17609</v>
      </c>
      <c r="K12" t="s">
        <v>17610</v>
      </c>
      <c r="L12" t="s">
        <v>568</v>
      </c>
      <c r="M12" t="s">
        <v>568</v>
      </c>
      <c r="N12" t="s">
        <v>13993</v>
      </c>
      <c r="O12" t="s">
        <v>17605</v>
      </c>
      <c r="P12" t="s">
        <v>17606</v>
      </c>
      <c r="Q12" t="s">
        <v>17607</v>
      </c>
      <c r="R12" t="s">
        <v>17608</v>
      </c>
      <c r="S12" t="s">
        <v>17609</v>
      </c>
      <c r="T12" t="s">
        <v>17610</v>
      </c>
      <c r="U12" t="s">
        <v>568</v>
      </c>
      <c r="V12" t="s">
        <v>568</v>
      </c>
      <c r="W12" t="s">
        <v>13993</v>
      </c>
      <c r="X12" t="s">
        <v>17605</v>
      </c>
      <c r="Y12" t="s">
        <v>17606</v>
      </c>
      <c r="Z12" t="s">
        <v>17607</v>
      </c>
      <c r="AA12" t="s">
        <v>17608</v>
      </c>
      <c r="AB12" t="s">
        <v>17609</v>
      </c>
      <c r="AC12" t="s">
        <v>17610</v>
      </c>
      <c r="AD12" t="s">
        <v>568</v>
      </c>
      <c r="AE12" t="s">
        <v>568</v>
      </c>
      <c r="AF12" t="s">
        <v>14307</v>
      </c>
      <c r="AG12" t="s">
        <v>17611</v>
      </c>
      <c r="AH12" t="s">
        <v>15399</v>
      </c>
      <c r="AI12" t="s">
        <v>14934</v>
      </c>
      <c r="AJ12" t="s">
        <v>14898</v>
      </c>
      <c r="AK12" t="s">
        <v>17612</v>
      </c>
      <c r="AL12" t="s">
        <v>13086</v>
      </c>
      <c r="AM12" t="s">
        <v>568</v>
      </c>
      <c r="AN12" t="s">
        <v>568</v>
      </c>
      <c r="AO12" t="s">
        <v>13993</v>
      </c>
      <c r="AP12" t="s">
        <v>17605</v>
      </c>
      <c r="AQ12" t="s">
        <v>17606</v>
      </c>
      <c r="AR12" t="s">
        <v>17607</v>
      </c>
      <c r="AS12" t="s">
        <v>17608</v>
      </c>
      <c r="AT12" t="s">
        <v>17609</v>
      </c>
      <c r="AU12" t="s">
        <v>17610</v>
      </c>
    </row>
    <row r="13" spans="2:47" x14ac:dyDescent="0.25">
      <c r="B13" t="s">
        <v>17613</v>
      </c>
      <c r="C13" t="s">
        <v>568</v>
      </c>
      <c r="D13" t="s">
        <v>568</v>
      </c>
      <c r="E13" t="s">
        <v>17614</v>
      </c>
      <c r="F13" t="s">
        <v>14941</v>
      </c>
      <c r="G13" t="s">
        <v>17615</v>
      </c>
      <c r="H13" t="s">
        <v>17616</v>
      </c>
      <c r="I13" t="s">
        <v>17617</v>
      </c>
      <c r="J13" t="s">
        <v>17618</v>
      </c>
      <c r="K13" t="s">
        <v>17619</v>
      </c>
      <c r="L13" t="s">
        <v>568</v>
      </c>
      <c r="M13" t="s">
        <v>568</v>
      </c>
      <c r="N13" t="s">
        <v>17614</v>
      </c>
      <c r="O13" t="s">
        <v>14941</v>
      </c>
      <c r="P13" t="s">
        <v>17615</v>
      </c>
      <c r="Q13" t="s">
        <v>17616</v>
      </c>
      <c r="R13" t="s">
        <v>17617</v>
      </c>
      <c r="S13" t="s">
        <v>17618</v>
      </c>
      <c r="T13" t="s">
        <v>17619</v>
      </c>
      <c r="U13" t="s">
        <v>568</v>
      </c>
      <c r="V13" t="s">
        <v>568</v>
      </c>
      <c r="W13" t="s">
        <v>17614</v>
      </c>
      <c r="X13" t="s">
        <v>14941</v>
      </c>
      <c r="Y13" t="s">
        <v>17615</v>
      </c>
      <c r="Z13" t="s">
        <v>17616</v>
      </c>
      <c r="AA13" t="s">
        <v>17617</v>
      </c>
      <c r="AB13" t="s">
        <v>17618</v>
      </c>
      <c r="AC13" t="s">
        <v>17619</v>
      </c>
      <c r="AD13" t="s">
        <v>568</v>
      </c>
      <c r="AE13" t="s">
        <v>568</v>
      </c>
      <c r="AF13" t="s">
        <v>15980</v>
      </c>
      <c r="AG13" t="s">
        <v>17620</v>
      </c>
      <c r="AH13" t="s">
        <v>13984</v>
      </c>
      <c r="AI13" t="s">
        <v>17621</v>
      </c>
      <c r="AJ13" t="s">
        <v>17622</v>
      </c>
      <c r="AK13" t="s">
        <v>17623</v>
      </c>
      <c r="AL13" t="s">
        <v>17624</v>
      </c>
      <c r="AM13" t="s">
        <v>568</v>
      </c>
      <c r="AN13" t="s">
        <v>568</v>
      </c>
      <c r="AO13" t="s">
        <v>17614</v>
      </c>
      <c r="AP13" t="s">
        <v>14941</v>
      </c>
      <c r="AQ13" t="s">
        <v>17615</v>
      </c>
      <c r="AR13" t="s">
        <v>17616</v>
      </c>
      <c r="AS13" t="s">
        <v>17617</v>
      </c>
      <c r="AT13" t="s">
        <v>17618</v>
      </c>
      <c r="AU13" t="s">
        <v>17619</v>
      </c>
    </row>
    <row r="14" spans="2:47" x14ac:dyDescent="0.25">
      <c r="B14" t="s">
        <v>17625</v>
      </c>
      <c r="C14" t="s">
        <v>568</v>
      </c>
      <c r="D14" t="s">
        <v>568</v>
      </c>
      <c r="E14" t="s">
        <v>13905</v>
      </c>
      <c r="F14" t="s">
        <v>16955</v>
      </c>
      <c r="G14" t="s">
        <v>17626</v>
      </c>
      <c r="H14" t="s">
        <v>17627</v>
      </c>
      <c r="I14" t="s">
        <v>17628</v>
      </c>
      <c r="J14" t="s">
        <v>17629</v>
      </c>
      <c r="K14" t="s">
        <v>17630</v>
      </c>
      <c r="L14" t="s">
        <v>568</v>
      </c>
      <c r="M14" t="s">
        <v>568</v>
      </c>
      <c r="N14" t="s">
        <v>13905</v>
      </c>
      <c r="O14" t="s">
        <v>16955</v>
      </c>
      <c r="P14" t="s">
        <v>17626</v>
      </c>
      <c r="Q14" t="s">
        <v>17627</v>
      </c>
      <c r="R14" t="s">
        <v>17628</v>
      </c>
      <c r="S14" t="s">
        <v>17629</v>
      </c>
      <c r="T14" t="s">
        <v>17630</v>
      </c>
      <c r="U14" t="s">
        <v>568</v>
      </c>
      <c r="V14" t="s">
        <v>568</v>
      </c>
      <c r="W14" t="s">
        <v>13905</v>
      </c>
      <c r="X14" t="s">
        <v>16955</v>
      </c>
      <c r="Y14" t="s">
        <v>17626</v>
      </c>
      <c r="Z14" t="s">
        <v>17627</v>
      </c>
      <c r="AA14" t="s">
        <v>17628</v>
      </c>
      <c r="AB14" t="s">
        <v>17629</v>
      </c>
      <c r="AC14" t="s">
        <v>17630</v>
      </c>
      <c r="AD14" t="s">
        <v>568</v>
      </c>
      <c r="AE14" t="s">
        <v>568</v>
      </c>
      <c r="AF14" t="s">
        <v>15980</v>
      </c>
      <c r="AG14" t="s">
        <v>13897</v>
      </c>
      <c r="AH14" t="s">
        <v>14035</v>
      </c>
      <c r="AI14" t="s">
        <v>17631</v>
      </c>
      <c r="AJ14" t="s">
        <v>14102</v>
      </c>
      <c r="AK14" t="s">
        <v>15342</v>
      </c>
      <c r="AL14" t="s">
        <v>17623</v>
      </c>
      <c r="AM14" t="s">
        <v>568</v>
      </c>
      <c r="AN14" t="s">
        <v>568</v>
      </c>
      <c r="AO14" t="s">
        <v>13905</v>
      </c>
      <c r="AP14" t="s">
        <v>16955</v>
      </c>
      <c r="AQ14" t="s">
        <v>17626</v>
      </c>
      <c r="AR14" t="s">
        <v>17627</v>
      </c>
      <c r="AS14" t="s">
        <v>17628</v>
      </c>
      <c r="AT14" t="s">
        <v>17629</v>
      </c>
      <c r="AU14" t="s">
        <v>17630</v>
      </c>
    </row>
    <row r="15" spans="2:47" x14ac:dyDescent="0.25">
      <c r="B15" t="s">
        <v>6193</v>
      </c>
      <c r="C15" t="s">
        <v>10444</v>
      </c>
      <c r="D15" t="s">
        <v>17632</v>
      </c>
      <c r="E15" t="s">
        <v>17633</v>
      </c>
      <c r="F15" t="s">
        <v>15215</v>
      </c>
      <c r="G15" t="s">
        <v>17634</v>
      </c>
      <c r="H15" t="s">
        <v>17635</v>
      </c>
      <c r="I15" t="s">
        <v>17636</v>
      </c>
      <c r="J15" t="s">
        <v>17637</v>
      </c>
      <c r="K15" t="s">
        <v>17638</v>
      </c>
      <c r="L15" t="s">
        <v>10444</v>
      </c>
      <c r="M15" t="s">
        <v>17632</v>
      </c>
      <c r="N15" t="s">
        <v>17633</v>
      </c>
      <c r="O15" t="s">
        <v>15215</v>
      </c>
      <c r="P15" t="s">
        <v>17634</v>
      </c>
      <c r="Q15" t="s">
        <v>17635</v>
      </c>
      <c r="R15" t="s">
        <v>17636</v>
      </c>
      <c r="S15" t="s">
        <v>17637</v>
      </c>
      <c r="T15" t="s">
        <v>17638</v>
      </c>
      <c r="U15" t="s">
        <v>10444</v>
      </c>
      <c r="V15" t="s">
        <v>17632</v>
      </c>
      <c r="W15" t="s">
        <v>17633</v>
      </c>
      <c r="X15" t="s">
        <v>15215</v>
      </c>
      <c r="Y15" t="s">
        <v>17634</v>
      </c>
      <c r="Z15" t="s">
        <v>17635</v>
      </c>
      <c r="AA15" t="s">
        <v>17636</v>
      </c>
      <c r="AB15" t="s">
        <v>17637</v>
      </c>
      <c r="AC15" t="s">
        <v>17638</v>
      </c>
      <c r="AD15" t="s">
        <v>568</v>
      </c>
      <c r="AE15" t="s">
        <v>14503</v>
      </c>
      <c r="AF15" t="s">
        <v>15896</v>
      </c>
      <c r="AG15" t="s">
        <v>15871</v>
      </c>
      <c r="AH15" t="s">
        <v>15499</v>
      </c>
      <c r="AI15" t="s">
        <v>17639</v>
      </c>
      <c r="AJ15" t="s">
        <v>14856</v>
      </c>
      <c r="AK15" t="s">
        <v>17640</v>
      </c>
      <c r="AL15" t="s">
        <v>17641</v>
      </c>
      <c r="AM15" t="s">
        <v>10444</v>
      </c>
      <c r="AN15" t="s">
        <v>17632</v>
      </c>
      <c r="AO15" t="s">
        <v>17633</v>
      </c>
      <c r="AP15" t="s">
        <v>15215</v>
      </c>
      <c r="AQ15" t="s">
        <v>17634</v>
      </c>
      <c r="AR15" t="s">
        <v>17635</v>
      </c>
      <c r="AS15" t="s">
        <v>17636</v>
      </c>
      <c r="AT15" t="s">
        <v>17637</v>
      </c>
      <c r="AU15" t="s">
        <v>17638</v>
      </c>
    </row>
  </sheetData>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2:AM11"/>
  <sheetViews>
    <sheetView workbookViewId="0"/>
  </sheetViews>
  <sheetFormatPr defaultColWidth="11.42578125" defaultRowHeight="15" x14ac:dyDescent="0.25"/>
  <sheetData>
    <row r="2" spans="2:39" x14ac:dyDescent="0.25">
      <c r="B2" t="s">
        <v>1</v>
      </c>
      <c r="C2" t="s">
        <v>62</v>
      </c>
    </row>
    <row r="3" spans="2:39" x14ac:dyDescent="0.25">
      <c r="B3" t="s">
        <v>2</v>
      </c>
      <c r="C3" t="s">
        <v>65</v>
      </c>
    </row>
    <row r="4" spans="2:39" x14ac:dyDescent="0.25">
      <c r="B4" t="s">
        <v>3</v>
      </c>
      <c r="C4" t="s">
        <v>67</v>
      </c>
    </row>
    <row r="5" spans="2:39" x14ac:dyDescent="0.25">
      <c r="B5" s="4" t="str">
        <f>HYPERLINK("[NZAu_Publiclaunch_20231116.xlsx]'TOC'!A1","(Click to return to TOC)")</f>
        <v>(Click to return to TOC)</v>
      </c>
    </row>
    <row r="7" spans="2:39" x14ac:dyDescent="0.25">
      <c r="C7" t="s">
        <v>153</v>
      </c>
      <c r="D7" t="s">
        <v>153</v>
      </c>
      <c r="E7" t="s">
        <v>153</v>
      </c>
      <c r="F7" t="s">
        <v>153</v>
      </c>
      <c r="G7" t="s">
        <v>153</v>
      </c>
      <c r="H7" t="s">
        <v>153</v>
      </c>
      <c r="I7" t="s">
        <v>153</v>
      </c>
      <c r="J7" t="s">
        <v>154</v>
      </c>
      <c r="K7" t="s">
        <v>154</v>
      </c>
      <c r="L7" t="s">
        <v>154</v>
      </c>
      <c r="M7" t="s">
        <v>154</v>
      </c>
      <c r="N7" t="s">
        <v>154</v>
      </c>
      <c r="O7" t="s">
        <v>154</v>
      </c>
      <c r="P7" t="s">
        <v>154</v>
      </c>
      <c r="Q7" t="s">
        <v>155</v>
      </c>
      <c r="R7" t="s">
        <v>155</v>
      </c>
      <c r="S7" t="s">
        <v>155</v>
      </c>
      <c r="T7" t="s">
        <v>155</v>
      </c>
      <c r="U7" t="s">
        <v>155</v>
      </c>
      <c r="V7" t="s">
        <v>155</v>
      </c>
      <c r="W7" t="s">
        <v>155</v>
      </c>
      <c r="X7" t="s">
        <v>155</v>
      </c>
      <c r="Y7" t="s">
        <v>156</v>
      </c>
      <c r="Z7" t="s">
        <v>156</v>
      </c>
      <c r="AA7" t="s">
        <v>156</v>
      </c>
      <c r="AB7" t="s">
        <v>156</v>
      </c>
      <c r="AC7" t="s">
        <v>156</v>
      </c>
      <c r="AD7" t="s">
        <v>156</v>
      </c>
      <c r="AE7" t="s">
        <v>156</v>
      </c>
      <c r="AF7" t="s">
        <v>157</v>
      </c>
      <c r="AG7" t="s">
        <v>157</v>
      </c>
      <c r="AH7" t="s">
        <v>157</v>
      </c>
      <c r="AI7" t="s">
        <v>157</v>
      </c>
      <c r="AJ7" t="s">
        <v>157</v>
      </c>
      <c r="AK7" t="s">
        <v>157</v>
      </c>
      <c r="AL7" t="s">
        <v>157</v>
      </c>
      <c r="AM7" t="s">
        <v>157</v>
      </c>
    </row>
    <row r="8" spans="2:39" x14ac:dyDescent="0.25">
      <c r="B8" t="s">
        <v>17576</v>
      </c>
      <c r="C8" t="s">
        <v>160</v>
      </c>
      <c r="D8" t="s">
        <v>161</v>
      </c>
      <c r="E8" t="s">
        <v>162</v>
      </c>
      <c r="F8" t="s">
        <v>163</v>
      </c>
      <c r="G8" t="s">
        <v>164</v>
      </c>
      <c r="H8" t="s">
        <v>165</v>
      </c>
      <c r="I8" t="s">
        <v>166</v>
      </c>
      <c r="J8" t="s">
        <v>160</v>
      </c>
      <c r="K8" t="s">
        <v>161</v>
      </c>
      <c r="L8" t="s">
        <v>162</v>
      </c>
      <c r="M8" t="s">
        <v>163</v>
      </c>
      <c r="N8" t="s">
        <v>164</v>
      </c>
      <c r="O8" t="s">
        <v>165</v>
      </c>
      <c r="P8" t="s">
        <v>166</v>
      </c>
      <c r="Q8" t="s">
        <v>159</v>
      </c>
      <c r="R8" t="s">
        <v>160</v>
      </c>
      <c r="S8" t="s">
        <v>161</v>
      </c>
      <c r="T8" t="s">
        <v>162</v>
      </c>
      <c r="U8" t="s">
        <v>163</v>
      </c>
      <c r="V8" t="s">
        <v>164</v>
      </c>
      <c r="W8" t="s">
        <v>165</v>
      </c>
      <c r="X8" t="s">
        <v>166</v>
      </c>
      <c r="Y8" t="s">
        <v>160</v>
      </c>
      <c r="Z8" t="s">
        <v>161</v>
      </c>
      <c r="AA8" t="s">
        <v>162</v>
      </c>
      <c r="AB8" t="s">
        <v>163</v>
      </c>
      <c r="AC8" t="s">
        <v>164</v>
      </c>
      <c r="AD8" t="s">
        <v>165</v>
      </c>
      <c r="AE8" t="s">
        <v>166</v>
      </c>
      <c r="AF8" t="s">
        <v>159</v>
      </c>
      <c r="AG8" t="s">
        <v>160</v>
      </c>
      <c r="AH8" t="s">
        <v>161</v>
      </c>
      <c r="AI8" t="s">
        <v>162</v>
      </c>
      <c r="AJ8" t="s">
        <v>163</v>
      </c>
      <c r="AK8" t="s">
        <v>164</v>
      </c>
      <c r="AL8" t="s">
        <v>165</v>
      </c>
      <c r="AM8" t="s">
        <v>166</v>
      </c>
    </row>
    <row r="9" spans="2:39" x14ac:dyDescent="0.25">
      <c r="B9" t="s">
        <v>1841</v>
      </c>
      <c r="C9" t="s">
        <v>568</v>
      </c>
      <c r="D9" t="s">
        <v>568</v>
      </c>
      <c r="E9" t="s">
        <v>568</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568</v>
      </c>
      <c r="W9" t="s">
        <v>568</v>
      </c>
      <c r="X9" t="s">
        <v>568</v>
      </c>
      <c r="Y9" t="s">
        <v>568</v>
      </c>
      <c r="Z9" t="s">
        <v>568</v>
      </c>
      <c r="AA9" t="s">
        <v>568</v>
      </c>
      <c r="AB9" t="s">
        <v>568</v>
      </c>
      <c r="AC9" t="s">
        <v>568</v>
      </c>
      <c r="AD9" t="s">
        <v>568</v>
      </c>
      <c r="AE9" t="s">
        <v>568</v>
      </c>
      <c r="AF9" t="s">
        <v>568</v>
      </c>
      <c r="AG9" t="s">
        <v>568</v>
      </c>
      <c r="AH9" t="s">
        <v>568</v>
      </c>
      <c r="AI9" t="s">
        <v>2083</v>
      </c>
      <c r="AJ9" t="s">
        <v>2083</v>
      </c>
      <c r="AK9" t="s">
        <v>2083</v>
      </c>
      <c r="AL9" t="s">
        <v>2083</v>
      </c>
      <c r="AM9" t="s">
        <v>9891</v>
      </c>
    </row>
    <row r="10" spans="2:39" x14ac:dyDescent="0.25">
      <c r="B10" t="s">
        <v>1850</v>
      </c>
      <c r="C10" t="s">
        <v>568</v>
      </c>
      <c r="D10" t="s">
        <v>568</v>
      </c>
      <c r="E10" t="s">
        <v>568</v>
      </c>
      <c r="F10" t="s">
        <v>568</v>
      </c>
      <c r="G10" t="s">
        <v>568</v>
      </c>
      <c r="H10" t="s">
        <v>568</v>
      </c>
      <c r="I10" t="s">
        <v>568</v>
      </c>
      <c r="J10" t="s">
        <v>568</v>
      </c>
      <c r="K10" t="s">
        <v>568</v>
      </c>
      <c r="L10" t="s">
        <v>568</v>
      </c>
      <c r="M10" t="s">
        <v>568</v>
      </c>
      <c r="N10" t="s">
        <v>568</v>
      </c>
      <c r="O10" t="s">
        <v>568</v>
      </c>
      <c r="P10" t="s">
        <v>568</v>
      </c>
      <c r="Q10" t="s">
        <v>568</v>
      </c>
      <c r="R10" t="s">
        <v>568</v>
      </c>
      <c r="S10" t="s">
        <v>568</v>
      </c>
      <c r="T10" t="s">
        <v>568</v>
      </c>
      <c r="U10" t="s">
        <v>568</v>
      </c>
      <c r="V10" t="s">
        <v>568</v>
      </c>
      <c r="W10" t="s">
        <v>568</v>
      </c>
      <c r="X10" t="s">
        <v>568</v>
      </c>
      <c r="Y10" t="s">
        <v>568</v>
      </c>
      <c r="Z10" t="s">
        <v>568</v>
      </c>
      <c r="AA10" t="s">
        <v>568</v>
      </c>
      <c r="AB10" t="s">
        <v>568</v>
      </c>
      <c r="AC10" t="s">
        <v>568</v>
      </c>
      <c r="AD10" t="s">
        <v>568</v>
      </c>
      <c r="AE10" t="s">
        <v>568</v>
      </c>
      <c r="AF10" t="s">
        <v>568</v>
      </c>
      <c r="AG10" t="s">
        <v>10212</v>
      </c>
      <c r="AH10" t="s">
        <v>17642</v>
      </c>
      <c r="AI10" t="s">
        <v>10892</v>
      </c>
      <c r="AJ10" t="s">
        <v>17643</v>
      </c>
      <c r="AK10" t="s">
        <v>17644</v>
      </c>
      <c r="AL10" t="s">
        <v>17645</v>
      </c>
      <c r="AM10" t="s">
        <v>9786</v>
      </c>
    </row>
    <row r="11" spans="2:39" x14ac:dyDescent="0.25">
      <c r="B11" t="s">
        <v>17646</v>
      </c>
      <c r="C11" t="s">
        <v>568</v>
      </c>
      <c r="D11" t="s">
        <v>17647</v>
      </c>
      <c r="E11" t="s">
        <v>10874</v>
      </c>
      <c r="F11" t="s">
        <v>17648</v>
      </c>
      <c r="G11" t="s">
        <v>17649</v>
      </c>
      <c r="H11" t="s">
        <v>17650</v>
      </c>
      <c r="I11" t="s">
        <v>17651</v>
      </c>
      <c r="J11" t="s">
        <v>568</v>
      </c>
      <c r="K11" t="s">
        <v>9797</v>
      </c>
      <c r="L11" t="s">
        <v>17012</v>
      </c>
      <c r="M11" t="s">
        <v>9712</v>
      </c>
      <c r="N11" t="s">
        <v>17652</v>
      </c>
      <c r="O11" t="s">
        <v>17653</v>
      </c>
      <c r="P11" t="s">
        <v>17654</v>
      </c>
      <c r="Q11" t="s">
        <v>568</v>
      </c>
      <c r="R11" t="s">
        <v>568</v>
      </c>
      <c r="S11" t="s">
        <v>17655</v>
      </c>
      <c r="T11" t="s">
        <v>17656</v>
      </c>
      <c r="U11" t="s">
        <v>17657</v>
      </c>
      <c r="V11" t="s">
        <v>17658</v>
      </c>
      <c r="W11" t="s">
        <v>17659</v>
      </c>
      <c r="X11" t="s">
        <v>17660</v>
      </c>
      <c r="Y11" t="s">
        <v>568</v>
      </c>
      <c r="Z11" t="s">
        <v>17661</v>
      </c>
      <c r="AA11" t="s">
        <v>17662</v>
      </c>
      <c r="AB11" t="s">
        <v>9663</v>
      </c>
      <c r="AC11" t="s">
        <v>17663</v>
      </c>
      <c r="AD11" t="s">
        <v>17664</v>
      </c>
      <c r="AE11" t="s">
        <v>17665</v>
      </c>
      <c r="AF11" t="s">
        <v>568</v>
      </c>
      <c r="AG11" t="s">
        <v>568</v>
      </c>
      <c r="AH11" t="s">
        <v>568</v>
      </c>
      <c r="AI11" t="s">
        <v>2140</v>
      </c>
      <c r="AJ11" t="s">
        <v>10632</v>
      </c>
      <c r="AK11" t="s">
        <v>17666</v>
      </c>
      <c r="AL11" t="s">
        <v>17667</v>
      </c>
      <c r="AM11" t="s">
        <v>17668</v>
      </c>
    </row>
  </sheetData>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2:BE22"/>
  <sheetViews>
    <sheetView workbookViewId="0"/>
  </sheetViews>
  <sheetFormatPr defaultColWidth="11.42578125" defaultRowHeight="15" x14ac:dyDescent="0.25"/>
  <sheetData>
    <row r="2" spans="2:57" x14ac:dyDescent="0.25">
      <c r="B2" t="s">
        <v>1</v>
      </c>
      <c r="C2" t="s">
        <v>62</v>
      </c>
    </row>
    <row r="3" spans="2:57" x14ac:dyDescent="0.25">
      <c r="B3" t="s">
        <v>2</v>
      </c>
      <c r="C3" t="s">
        <v>68</v>
      </c>
    </row>
    <row r="4" spans="2:57" x14ac:dyDescent="0.25">
      <c r="B4" t="s">
        <v>3</v>
      </c>
      <c r="C4" t="s">
        <v>69</v>
      </c>
    </row>
    <row r="5" spans="2:57" x14ac:dyDescent="0.25">
      <c r="B5" s="4" t="str">
        <f>HYPERLINK("[NZAu_Publiclaunch_20231116.xlsx]'TOC'!A1","(Click to return to TOC)")</f>
        <v>(Click to return to TOC)</v>
      </c>
    </row>
    <row r="7" spans="2:57" x14ac:dyDescent="0.25">
      <c r="D7" t="s">
        <v>152</v>
      </c>
      <c r="E7" t="s">
        <v>152</v>
      </c>
      <c r="F7" t="s">
        <v>152</v>
      </c>
      <c r="G7" t="s">
        <v>152</v>
      </c>
      <c r="H7" t="s">
        <v>152</v>
      </c>
      <c r="I7" t="s">
        <v>152</v>
      </c>
      <c r="J7" t="s">
        <v>152</v>
      </c>
      <c r="K7" t="s">
        <v>152</v>
      </c>
      <c r="L7" t="s">
        <v>152</v>
      </c>
      <c r="M7" t="s">
        <v>153</v>
      </c>
      <c r="N7" t="s">
        <v>153</v>
      </c>
      <c r="O7" t="s">
        <v>153</v>
      </c>
      <c r="P7" t="s">
        <v>153</v>
      </c>
      <c r="Q7" t="s">
        <v>153</v>
      </c>
      <c r="R7" t="s">
        <v>153</v>
      </c>
      <c r="S7" t="s">
        <v>153</v>
      </c>
      <c r="T7" t="s">
        <v>153</v>
      </c>
      <c r="U7" t="s">
        <v>153</v>
      </c>
      <c r="V7" t="s">
        <v>154</v>
      </c>
      <c r="W7" t="s">
        <v>154</v>
      </c>
      <c r="X7" t="s">
        <v>154</v>
      </c>
      <c r="Y7" t="s">
        <v>154</v>
      </c>
      <c r="Z7" t="s">
        <v>154</v>
      </c>
      <c r="AA7" t="s">
        <v>154</v>
      </c>
      <c r="AB7" t="s">
        <v>154</v>
      </c>
      <c r="AC7" t="s">
        <v>154</v>
      </c>
      <c r="AD7" t="s">
        <v>154</v>
      </c>
      <c r="AE7" t="s">
        <v>155</v>
      </c>
      <c r="AF7" t="s">
        <v>155</v>
      </c>
      <c r="AG7" t="s">
        <v>155</v>
      </c>
      <c r="AH7" t="s">
        <v>155</v>
      </c>
      <c r="AI7" t="s">
        <v>155</v>
      </c>
      <c r="AJ7" t="s">
        <v>155</v>
      </c>
      <c r="AK7" t="s">
        <v>155</v>
      </c>
      <c r="AL7" t="s">
        <v>155</v>
      </c>
      <c r="AM7" t="s">
        <v>155</v>
      </c>
      <c r="AN7" t="s">
        <v>156</v>
      </c>
      <c r="AO7" t="s">
        <v>156</v>
      </c>
      <c r="AP7" t="s">
        <v>156</v>
      </c>
      <c r="AQ7" t="s">
        <v>156</v>
      </c>
      <c r="AR7" t="s">
        <v>156</v>
      </c>
      <c r="AS7" t="s">
        <v>156</v>
      </c>
      <c r="AT7" t="s">
        <v>156</v>
      </c>
      <c r="AU7" t="s">
        <v>156</v>
      </c>
      <c r="AV7" t="s">
        <v>156</v>
      </c>
      <c r="AW7" t="s">
        <v>157</v>
      </c>
      <c r="AX7" t="s">
        <v>157</v>
      </c>
      <c r="AY7" t="s">
        <v>157</v>
      </c>
      <c r="AZ7" t="s">
        <v>157</v>
      </c>
      <c r="BA7" t="s">
        <v>157</v>
      </c>
      <c r="BB7" t="s">
        <v>157</v>
      </c>
      <c r="BC7" t="s">
        <v>157</v>
      </c>
      <c r="BD7" t="s">
        <v>157</v>
      </c>
      <c r="BE7" t="s">
        <v>157</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167</v>
      </c>
      <c r="C9" t="s">
        <v>2064</v>
      </c>
      <c r="D9" t="s">
        <v>568</v>
      </c>
      <c r="E9" t="s">
        <v>568</v>
      </c>
      <c r="F9" t="s">
        <v>568</v>
      </c>
      <c r="G9" t="s">
        <v>568</v>
      </c>
      <c r="H9" t="s">
        <v>568</v>
      </c>
      <c r="I9" t="s">
        <v>568</v>
      </c>
      <c r="J9" t="s">
        <v>568</v>
      </c>
      <c r="K9" t="s">
        <v>14387</v>
      </c>
      <c r="L9" t="s">
        <v>14387</v>
      </c>
      <c r="M9" t="s">
        <v>568</v>
      </c>
      <c r="N9" t="s">
        <v>568</v>
      </c>
      <c r="O9" t="s">
        <v>14380</v>
      </c>
      <c r="P9" t="s">
        <v>14439</v>
      </c>
      <c r="Q9" t="s">
        <v>14422</v>
      </c>
      <c r="R9" t="s">
        <v>17669</v>
      </c>
      <c r="S9" t="s">
        <v>16698</v>
      </c>
      <c r="T9" t="s">
        <v>16634</v>
      </c>
      <c r="U9" t="s">
        <v>16634</v>
      </c>
      <c r="V9" t="s">
        <v>568</v>
      </c>
      <c r="W9" t="s">
        <v>568</v>
      </c>
      <c r="X9" t="s">
        <v>14438</v>
      </c>
      <c r="Y9" t="s">
        <v>14434</v>
      </c>
      <c r="Z9" t="s">
        <v>17670</v>
      </c>
      <c r="AA9" t="s">
        <v>17670</v>
      </c>
      <c r="AB9" t="s">
        <v>17670</v>
      </c>
      <c r="AC9" t="s">
        <v>17670</v>
      </c>
      <c r="AD9" t="s">
        <v>17670</v>
      </c>
      <c r="AE9" t="s">
        <v>568</v>
      </c>
      <c r="AF9" t="s">
        <v>568</v>
      </c>
      <c r="AG9" t="s">
        <v>568</v>
      </c>
      <c r="AH9" t="s">
        <v>14387</v>
      </c>
      <c r="AI9" t="s">
        <v>14381</v>
      </c>
      <c r="AJ9" t="s">
        <v>14443</v>
      </c>
      <c r="AK9" t="s">
        <v>14443</v>
      </c>
      <c r="AL9" t="s">
        <v>14443</v>
      </c>
      <c r="AM9" t="s">
        <v>14443</v>
      </c>
      <c r="AN9" t="s">
        <v>14380</v>
      </c>
      <c r="AO9" t="s">
        <v>14380</v>
      </c>
      <c r="AP9" t="s">
        <v>14416</v>
      </c>
      <c r="AQ9" t="s">
        <v>14385</v>
      </c>
      <c r="AR9" t="s">
        <v>14430</v>
      </c>
      <c r="AS9" t="s">
        <v>14430</v>
      </c>
      <c r="AT9" t="s">
        <v>14523</v>
      </c>
      <c r="AU9" t="s">
        <v>14523</v>
      </c>
      <c r="AV9" t="s">
        <v>17671</v>
      </c>
      <c r="AW9" t="s">
        <v>14387</v>
      </c>
      <c r="AX9" t="s">
        <v>14387</v>
      </c>
      <c r="AY9" t="s">
        <v>14387</v>
      </c>
      <c r="AZ9" t="s">
        <v>14492</v>
      </c>
      <c r="BA9" t="s">
        <v>14405</v>
      </c>
      <c r="BB9" t="s">
        <v>14405</v>
      </c>
      <c r="BC9" t="s">
        <v>14405</v>
      </c>
      <c r="BD9" t="s">
        <v>17672</v>
      </c>
      <c r="BE9" t="s">
        <v>17672</v>
      </c>
    </row>
    <row r="10" spans="2:57" x14ac:dyDescent="0.25">
      <c r="B10" t="s">
        <v>167</v>
      </c>
      <c r="C10" t="s">
        <v>2065</v>
      </c>
      <c r="D10" t="s">
        <v>568</v>
      </c>
      <c r="E10" t="s">
        <v>568</v>
      </c>
      <c r="F10" t="s">
        <v>568</v>
      </c>
      <c r="G10" t="s">
        <v>568</v>
      </c>
      <c r="H10" t="s">
        <v>568</v>
      </c>
      <c r="I10" t="s">
        <v>568</v>
      </c>
      <c r="J10" t="s">
        <v>568</v>
      </c>
      <c r="K10" t="s">
        <v>568</v>
      </c>
      <c r="L10" t="s">
        <v>568</v>
      </c>
      <c r="M10" t="s">
        <v>568</v>
      </c>
      <c r="N10" t="s">
        <v>568</v>
      </c>
      <c r="O10" t="s">
        <v>568</v>
      </c>
      <c r="P10" t="s">
        <v>14387</v>
      </c>
      <c r="Q10" t="s">
        <v>14381</v>
      </c>
      <c r="R10" t="s">
        <v>14491</v>
      </c>
      <c r="S10" t="s">
        <v>14490</v>
      </c>
      <c r="T10" t="s">
        <v>14490</v>
      </c>
      <c r="U10" t="s">
        <v>14438</v>
      </c>
      <c r="V10" t="s">
        <v>568</v>
      </c>
      <c r="W10" t="s">
        <v>568</v>
      </c>
      <c r="X10" t="s">
        <v>14387</v>
      </c>
      <c r="Y10" t="s">
        <v>14416</v>
      </c>
      <c r="Z10" t="s">
        <v>14501</v>
      </c>
      <c r="AA10" t="s">
        <v>14501</v>
      </c>
      <c r="AB10" t="s">
        <v>14501</v>
      </c>
      <c r="AC10" t="s">
        <v>14501</v>
      </c>
      <c r="AD10" t="s">
        <v>14501</v>
      </c>
      <c r="AE10" t="s">
        <v>568</v>
      </c>
      <c r="AF10" t="s">
        <v>568</v>
      </c>
      <c r="AG10" t="s">
        <v>568</v>
      </c>
      <c r="AH10" t="s">
        <v>568</v>
      </c>
      <c r="AI10" t="s">
        <v>14391</v>
      </c>
      <c r="AJ10" t="s">
        <v>14391</v>
      </c>
      <c r="AK10" t="s">
        <v>14391</v>
      </c>
      <c r="AL10" t="s">
        <v>14438</v>
      </c>
      <c r="AM10" t="s">
        <v>14438</v>
      </c>
      <c r="AN10" t="s">
        <v>14387</v>
      </c>
      <c r="AO10" t="s">
        <v>14387</v>
      </c>
      <c r="AP10" t="s">
        <v>14387</v>
      </c>
      <c r="AQ10" t="s">
        <v>14391</v>
      </c>
      <c r="AR10" t="s">
        <v>14491</v>
      </c>
      <c r="AS10" t="s">
        <v>14441</v>
      </c>
      <c r="AT10" t="s">
        <v>14441</v>
      </c>
      <c r="AU10" t="s">
        <v>14441</v>
      </c>
      <c r="AV10" t="s">
        <v>14490</v>
      </c>
      <c r="AW10" t="s">
        <v>568</v>
      </c>
      <c r="AX10" t="s">
        <v>568</v>
      </c>
      <c r="AY10" t="s">
        <v>568</v>
      </c>
      <c r="AZ10" t="s">
        <v>14416</v>
      </c>
      <c r="BA10" t="s">
        <v>14385</v>
      </c>
      <c r="BB10" t="s">
        <v>14385</v>
      </c>
      <c r="BC10" t="s">
        <v>14385</v>
      </c>
      <c r="BD10" t="s">
        <v>14385</v>
      </c>
      <c r="BE10" t="s">
        <v>14383</v>
      </c>
    </row>
    <row r="11" spans="2:57" x14ac:dyDescent="0.25">
      <c r="B11" t="s">
        <v>167</v>
      </c>
      <c r="C11" t="s">
        <v>2063</v>
      </c>
      <c r="D11" t="s">
        <v>568</v>
      </c>
      <c r="E11" t="s">
        <v>568</v>
      </c>
      <c r="F11" t="s">
        <v>568</v>
      </c>
      <c r="G11" t="s">
        <v>568</v>
      </c>
      <c r="H11" t="s">
        <v>568</v>
      </c>
      <c r="I11" t="s">
        <v>14380</v>
      </c>
      <c r="J11" t="s">
        <v>14416</v>
      </c>
      <c r="K11" t="s">
        <v>14391</v>
      </c>
      <c r="L11" t="s">
        <v>14439</v>
      </c>
      <c r="M11" t="s">
        <v>568</v>
      </c>
      <c r="N11" t="s">
        <v>568</v>
      </c>
      <c r="O11" t="s">
        <v>14387</v>
      </c>
      <c r="P11" t="s">
        <v>16019</v>
      </c>
      <c r="Q11" t="s">
        <v>14495</v>
      </c>
      <c r="R11" t="s">
        <v>17673</v>
      </c>
      <c r="S11" t="s">
        <v>10450</v>
      </c>
      <c r="T11" t="s">
        <v>10450</v>
      </c>
      <c r="U11" t="s">
        <v>10450</v>
      </c>
      <c r="V11" t="s">
        <v>568</v>
      </c>
      <c r="W11" t="s">
        <v>568</v>
      </c>
      <c r="X11" t="s">
        <v>14437</v>
      </c>
      <c r="Y11" t="s">
        <v>16646</v>
      </c>
      <c r="Z11" t="s">
        <v>14574</v>
      </c>
      <c r="AA11" t="s">
        <v>14574</v>
      </c>
      <c r="AB11" t="s">
        <v>14574</v>
      </c>
      <c r="AC11" t="s">
        <v>14574</v>
      </c>
      <c r="AD11" t="s">
        <v>14406</v>
      </c>
      <c r="AE11" t="s">
        <v>568</v>
      </c>
      <c r="AF11" t="s">
        <v>568</v>
      </c>
      <c r="AG11" t="s">
        <v>568</v>
      </c>
      <c r="AH11" t="s">
        <v>14387</v>
      </c>
      <c r="AI11" t="s">
        <v>17669</v>
      </c>
      <c r="AJ11" t="s">
        <v>2080</v>
      </c>
      <c r="AK11" t="s">
        <v>2080</v>
      </c>
      <c r="AL11" t="s">
        <v>17674</v>
      </c>
      <c r="AM11" t="s">
        <v>17674</v>
      </c>
      <c r="AN11" t="s">
        <v>14380</v>
      </c>
      <c r="AO11" t="s">
        <v>14380</v>
      </c>
      <c r="AP11" t="s">
        <v>14380</v>
      </c>
      <c r="AQ11" t="s">
        <v>15850</v>
      </c>
      <c r="AR11" t="s">
        <v>14512</v>
      </c>
      <c r="AS11" t="s">
        <v>14502</v>
      </c>
      <c r="AT11" t="s">
        <v>16670</v>
      </c>
      <c r="AU11" t="s">
        <v>14514</v>
      </c>
      <c r="AV11" t="s">
        <v>17675</v>
      </c>
      <c r="AW11" t="s">
        <v>14387</v>
      </c>
      <c r="AX11" t="s">
        <v>14387</v>
      </c>
      <c r="AY11" t="s">
        <v>14387</v>
      </c>
      <c r="AZ11" t="s">
        <v>14419</v>
      </c>
      <c r="BA11" t="s">
        <v>15825</v>
      </c>
      <c r="BB11" t="s">
        <v>15825</v>
      </c>
      <c r="BC11" t="s">
        <v>15825</v>
      </c>
      <c r="BD11" t="s">
        <v>17676</v>
      </c>
      <c r="BE11" t="s">
        <v>17670</v>
      </c>
    </row>
    <row r="12" spans="2:57" x14ac:dyDescent="0.25">
      <c r="B12" t="s">
        <v>167</v>
      </c>
      <c r="C12" t="s">
        <v>2066</v>
      </c>
      <c r="D12" t="s">
        <v>568</v>
      </c>
      <c r="E12" t="s">
        <v>568</v>
      </c>
      <c r="F12" t="s">
        <v>568</v>
      </c>
      <c r="G12" t="s">
        <v>568</v>
      </c>
      <c r="H12" t="s">
        <v>14387</v>
      </c>
      <c r="I12" t="s">
        <v>14387</v>
      </c>
      <c r="J12" t="s">
        <v>14380</v>
      </c>
      <c r="K12" t="s">
        <v>14437</v>
      </c>
      <c r="L12" t="s">
        <v>14381</v>
      </c>
      <c r="M12" t="s">
        <v>568</v>
      </c>
      <c r="N12" t="s">
        <v>568</v>
      </c>
      <c r="O12" t="s">
        <v>14387</v>
      </c>
      <c r="P12" t="s">
        <v>15850</v>
      </c>
      <c r="Q12" t="s">
        <v>15834</v>
      </c>
      <c r="R12" t="s">
        <v>14396</v>
      </c>
      <c r="S12" t="s">
        <v>17677</v>
      </c>
      <c r="T12" t="s">
        <v>17677</v>
      </c>
      <c r="U12" t="s">
        <v>17677</v>
      </c>
      <c r="V12" t="s">
        <v>568</v>
      </c>
      <c r="W12" t="s">
        <v>568</v>
      </c>
      <c r="X12" t="s">
        <v>14381</v>
      </c>
      <c r="Y12" t="s">
        <v>14512</v>
      </c>
      <c r="Z12" t="s">
        <v>16675</v>
      </c>
      <c r="AA12" t="s">
        <v>16675</v>
      </c>
      <c r="AB12" t="s">
        <v>16675</v>
      </c>
      <c r="AC12" t="s">
        <v>16675</v>
      </c>
      <c r="AD12" t="s">
        <v>16675</v>
      </c>
      <c r="AE12" t="s">
        <v>568</v>
      </c>
      <c r="AF12" t="s">
        <v>568</v>
      </c>
      <c r="AG12" t="s">
        <v>568</v>
      </c>
      <c r="AH12" t="s">
        <v>14380</v>
      </c>
      <c r="AI12" t="s">
        <v>15951</v>
      </c>
      <c r="AJ12" t="s">
        <v>16672</v>
      </c>
      <c r="AK12" t="s">
        <v>17678</v>
      </c>
      <c r="AL12" t="s">
        <v>15905</v>
      </c>
      <c r="AM12" t="s">
        <v>15819</v>
      </c>
      <c r="AN12" t="s">
        <v>14380</v>
      </c>
      <c r="AO12" t="s">
        <v>14380</v>
      </c>
      <c r="AP12" t="s">
        <v>14416</v>
      </c>
      <c r="AQ12" t="s">
        <v>14385</v>
      </c>
      <c r="AR12" t="s">
        <v>14422</v>
      </c>
      <c r="AS12" t="s">
        <v>15991</v>
      </c>
      <c r="AT12" t="s">
        <v>16698</v>
      </c>
      <c r="AU12" t="s">
        <v>16698</v>
      </c>
      <c r="AV12" t="s">
        <v>16679</v>
      </c>
      <c r="AW12" t="s">
        <v>14387</v>
      </c>
      <c r="AX12" t="s">
        <v>14387</v>
      </c>
      <c r="AY12" t="s">
        <v>14380</v>
      </c>
      <c r="AZ12" t="s">
        <v>14513</v>
      </c>
      <c r="BA12" t="s">
        <v>15887</v>
      </c>
      <c r="BB12" t="s">
        <v>15887</v>
      </c>
      <c r="BC12" t="s">
        <v>15887</v>
      </c>
      <c r="BD12" t="s">
        <v>14839</v>
      </c>
      <c r="BE12" t="s">
        <v>14499</v>
      </c>
    </row>
    <row r="13" spans="2:57" x14ac:dyDescent="0.25">
      <c r="B13" t="s">
        <v>167</v>
      </c>
      <c r="C13" t="s">
        <v>2067</v>
      </c>
      <c r="D13" t="s">
        <v>568</v>
      </c>
      <c r="E13" t="s">
        <v>568</v>
      </c>
      <c r="F13" t="s">
        <v>568</v>
      </c>
      <c r="G13" t="s">
        <v>568</v>
      </c>
      <c r="H13" t="s">
        <v>568</v>
      </c>
      <c r="I13" t="s">
        <v>568</v>
      </c>
      <c r="J13" t="s">
        <v>568</v>
      </c>
      <c r="K13" t="s">
        <v>14380</v>
      </c>
      <c r="L13" t="s">
        <v>14437</v>
      </c>
      <c r="M13" t="s">
        <v>568</v>
      </c>
      <c r="N13" t="s">
        <v>568</v>
      </c>
      <c r="O13" t="s">
        <v>568</v>
      </c>
      <c r="P13" t="s">
        <v>14438</v>
      </c>
      <c r="Q13" t="s">
        <v>16699</v>
      </c>
      <c r="R13" t="s">
        <v>14495</v>
      </c>
      <c r="S13" t="s">
        <v>14373</v>
      </c>
      <c r="T13" t="s">
        <v>14373</v>
      </c>
      <c r="U13" t="s">
        <v>14373</v>
      </c>
      <c r="V13" t="s">
        <v>568</v>
      </c>
      <c r="W13" t="s">
        <v>568</v>
      </c>
      <c r="X13" t="s">
        <v>14387</v>
      </c>
      <c r="Y13" t="s">
        <v>15826</v>
      </c>
      <c r="Z13" t="s">
        <v>15989</v>
      </c>
      <c r="AA13" t="s">
        <v>15989</v>
      </c>
      <c r="AB13" t="s">
        <v>15989</v>
      </c>
      <c r="AC13" t="s">
        <v>15989</v>
      </c>
      <c r="AD13" t="s">
        <v>15989</v>
      </c>
      <c r="AE13" t="s">
        <v>568</v>
      </c>
      <c r="AF13" t="s">
        <v>568</v>
      </c>
      <c r="AG13" t="s">
        <v>568</v>
      </c>
      <c r="AH13" t="s">
        <v>568</v>
      </c>
      <c r="AI13" t="s">
        <v>14367</v>
      </c>
      <c r="AJ13" t="s">
        <v>2080</v>
      </c>
      <c r="AK13" t="s">
        <v>14396</v>
      </c>
      <c r="AL13" t="s">
        <v>14722</v>
      </c>
      <c r="AM13" t="s">
        <v>14722</v>
      </c>
      <c r="AN13" t="s">
        <v>14387</v>
      </c>
      <c r="AO13" t="s">
        <v>14387</v>
      </c>
      <c r="AP13" t="s">
        <v>14387</v>
      </c>
      <c r="AQ13" t="s">
        <v>14438</v>
      </c>
      <c r="AR13" t="s">
        <v>17679</v>
      </c>
      <c r="AS13" t="s">
        <v>17679</v>
      </c>
      <c r="AT13" t="s">
        <v>14404</v>
      </c>
      <c r="AU13" t="s">
        <v>14404</v>
      </c>
      <c r="AV13" t="s">
        <v>14404</v>
      </c>
      <c r="AW13" t="s">
        <v>568</v>
      </c>
      <c r="AX13" t="s">
        <v>568</v>
      </c>
      <c r="AY13" t="s">
        <v>568</v>
      </c>
      <c r="AZ13" t="s">
        <v>14501</v>
      </c>
      <c r="BA13" t="s">
        <v>17680</v>
      </c>
      <c r="BB13" t="s">
        <v>17680</v>
      </c>
      <c r="BC13" t="s">
        <v>17680</v>
      </c>
      <c r="BD13" t="s">
        <v>10450</v>
      </c>
      <c r="BE13" t="s">
        <v>17674</v>
      </c>
    </row>
    <row r="14" spans="2:57" x14ac:dyDescent="0.25">
      <c r="B14" t="s">
        <v>167</v>
      </c>
      <c r="C14" t="s">
        <v>2069</v>
      </c>
      <c r="D14" t="s">
        <v>568</v>
      </c>
      <c r="E14" t="s">
        <v>568</v>
      </c>
      <c r="F14" t="s">
        <v>568</v>
      </c>
      <c r="G14" t="s">
        <v>568</v>
      </c>
      <c r="H14" t="s">
        <v>568</v>
      </c>
      <c r="I14" t="s">
        <v>568</v>
      </c>
      <c r="J14" t="s">
        <v>568</v>
      </c>
      <c r="K14" t="s">
        <v>14387</v>
      </c>
      <c r="L14" t="s">
        <v>14387</v>
      </c>
      <c r="M14" t="s">
        <v>568</v>
      </c>
      <c r="N14" t="s">
        <v>568</v>
      </c>
      <c r="O14" t="s">
        <v>568</v>
      </c>
      <c r="P14" t="s">
        <v>14387</v>
      </c>
      <c r="Q14" t="s">
        <v>14491</v>
      </c>
      <c r="R14" t="s">
        <v>14491</v>
      </c>
      <c r="S14" t="s">
        <v>14438</v>
      </c>
      <c r="T14" t="s">
        <v>14438</v>
      </c>
      <c r="U14" t="s">
        <v>14438</v>
      </c>
      <c r="V14" t="s">
        <v>568</v>
      </c>
      <c r="W14" t="s">
        <v>568</v>
      </c>
      <c r="X14" t="s">
        <v>14387</v>
      </c>
      <c r="Y14" t="s">
        <v>14387</v>
      </c>
      <c r="Z14" t="s">
        <v>14383</v>
      </c>
      <c r="AA14" t="s">
        <v>14383</v>
      </c>
      <c r="AB14" t="s">
        <v>14383</v>
      </c>
      <c r="AC14" t="s">
        <v>14383</v>
      </c>
      <c r="AD14" t="s">
        <v>14383</v>
      </c>
      <c r="AE14" t="s">
        <v>568</v>
      </c>
      <c r="AF14" t="s">
        <v>568</v>
      </c>
      <c r="AG14" t="s">
        <v>568</v>
      </c>
      <c r="AH14" t="s">
        <v>568</v>
      </c>
      <c r="AI14" t="s">
        <v>14437</v>
      </c>
      <c r="AJ14" t="s">
        <v>14419</v>
      </c>
      <c r="AK14" t="s">
        <v>17681</v>
      </c>
      <c r="AL14" t="s">
        <v>16752</v>
      </c>
      <c r="AM14" t="s">
        <v>16752</v>
      </c>
      <c r="AN14" t="s">
        <v>14387</v>
      </c>
      <c r="AO14" t="s">
        <v>14387</v>
      </c>
      <c r="AP14" t="s">
        <v>14387</v>
      </c>
      <c r="AQ14" t="s">
        <v>14380</v>
      </c>
      <c r="AR14" t="s">
        <v>14439</v>
      </c>
      <c r="AS14" t="s">
        <v>14491</v>
      </c>
      <c r="AT14" t="s">
        <v>14490</v>
      </c>
      <c r="AU14" t="s">
        <v>14490</v>
      </c>
      <c r="AV14" t="s">
        <v>14501</v>
      </c>
      <c r="AW14" t="s">
        <v>568</v>
      </c>
      <c r="AX14" t="s">
        <v>568</v>
      </c>
      <c r="AY14" t="s">
        <v>568</v>
      </c>
      <c r="AZ14" t="s">
        <v>14416</v>
      </c>
      <c r="BA14" t="s">
        <v>14442</v>
      </c>
      <c r="BB14" t="s">
        <v>14442</v>
      </c>
      <c r="BC14" t="s">
        <v>14442</v>
      </c>
      <c r="BD14" t="s">
        <v>14402</v>
      </c>
      <c r="BE14" t="s">
        <v>14402</v>
      </c>
    </row>
    <row r="15" spans="2:57" x14ac:dyDescent="0.25">
      <c r="B15" t="s">
        <v>167</v>
      </c>
      <c r="C15" t="s">
        <v>2068</v>
      </c>
      <c r="D15" t="s">
        <v>568</v>
      </c>
      <c r="E15" t="s">
        <v>568</v>
      </c>
      <c r="F15" t="s">
        <v>568</v>
      </c>
      <c r="G15" t="s">
        <v>568</v>
      </c>
      <c r="H15" t="s">
        <v>568</v>
      </c>
      <c r="I15" t="s">
        <v>568</v>
      </c>
      <c r="J15" t="s">
        <v>568</v>
      </c>
      <c r="K15" t="s">
        <v>14387</v>
      </c>
      <c r="L15" t="s">
        <v>14387</v>
      </c>
      <c r="M15" t="s">
        <v>568</v>
      </c>
      <c r="N15" t="s">
        <v>568</v>
      </c>
      <c r="O15" t="s">
        <v>568</v>
      </c>
      <c r="P15" t="s">
        <v>14381</v>
      </c>
      <c r="Q15" t="s">
        <v>14501</v>
      </c>
      <c r="R15" t="s">
        <v>14501</v>
      </c>
      <c r="S15" t="s">
        <v>14501</v>
      </c>
      <c r="T15" t="s">
        <v>14501</v>
      </c>
      <c r="U15" t="s">
        <v>14501</v>
      </c>
      <c r="V15" t="s">
        <v>568</v>
      </c>
      <c r="W15" t="s">
        <v>568</v>
      </c>
      <c r="X15" t="s">
        <v>14387</v>
      </c>
      <c r="Y15" t="s">
        <v>14491</v>
      </c>
      <c r="Z15" t="s">
        <v>14438</v>
      </c>
      <c r="AA15" t="s">
        <v>14438</v>
      </c>
      <c r="AB15" t="s">
        <v>14438</v>
      </c>
      <c r="AC15" t="s">
        <v>14438</v>
      </c>
      <c r="AD15" t="s">
        <v>14438</v>
      </c>
      <c r="AE15" t="s">
        <v>568</v>
      </c>
      <c r="AF15" t="s">
        <v>568</v>
      </c>
      <c r="AG15" t="s">
        <v>568</v>
      </c>
      <c r="AH15" t="s">
        <v>568</v>
      </c>
      <c r="AI15" t="s">
        <v>14501</v>
      </c>
      <c r="AJ15" t="s">
        <v>16019</v>
      </c>
      <c r="AK15" t="s">
        <v>14512</v>
      </c>
      <c r="AL15" t="s">
        <v>14504</v>
      </c>
      <c r="AM15" t="s">
        <v>14440</v>
      </c>
      <c r="AN15" t="s">
        <v>14387</v>
      </c>
      <c r="AO15" t="s">
        <v>14387</v>
      </c>
      <c r="AP15" t="s">
        <v>14387</v>
      </c>
      <c r="AQ15" t="s">
        <v>14381</v>
      </c>
      <c r="AR15" t="s">
        <v>14441</v>
      </c>
      <c r="AS15" t="s">
        <v>10444</v>
      </c>
      <c r="AT15" t="s">
        <v>14490</v>
      </c>
      <c r="AU15" t="s">
        <v>14490</v>
      </c>
      <c r="AV15" t="s">
        <v>14507</v>
      </c>
      <c r="AW15" t="s">
        <v>568</v>
      </c>
      <c r="AX15" t="s">
        <v>568</v>
      </c>
      <c r="AY15" t="s">
        <v>14387</v>
      </c>
      <c r="AZ15" t="s">
        <v>14437</v>
      </c>
      <c r="BA15" t="s">
        <v>14442</v>
      </c>
      <c r="BB15" t="s">
        <v>14442</v>
      </c>
      <c r="BC15" t="s">
        <v>14442</v>
      </c>
      <c r="BD15" t="s">
        <v>14442</v>
      </c>
      <c r="BE15" t="s">
        <v>14442</v>
      </c>
    </row>
    <row r="16" spans="2:57" x14ac:dyDescent="0.25">
      <c r="B16" t="s">
        <v>17682</v>
      </c>
      <c r="C16" t="s">
        <v>17683</v>
      </c>
      <c r="D16" t="s">
        <v>568</v>
      </c>
      <c r="E16" t="s">
        <v>568</v>
      </c>
      <c r="F16" t="s">
        <v>568</v>
      </c>
      <c r="G16" t="s">
        <v>568</v>
      </c>
      <c r="H16" t="s">
        <v>568</v>
      </c>
      <c r="I16" t="s">
        <v>568</v>
      </c>
      <c r="J16" t="s">
        <v>568</v>
      </c>
      <c r="K16" t="s">
        <v>568</v>
      </c>
      <c r="L16" t="s">
        <v>568</v>
      </c>
      <c r="M16" t="s">
        <v>568</v>
      </c>
      <c r="N16" t="s">
        <v>568</v>
      </c>
      <c r="O16" t="s">
        <v>568</v>
      </c>
      <c r="P16" t="s">
        <v>15845</v>
      </c>
      <c r="Q16" t="s">
        <v>15899</v>
      </c>
      <c r="R16" t="s">
        <v>14407</v>
      </c>
      <c r="S16" t="s">
        <v>16600</v>
      </c>
      <c r="T16" t="s">
        <v>14217</v>
      </c>
      <c r="U16" t="s">
        <v>13374</v>
      </c>
      <c r="V16" t="s">
        <v>568</v>
      </c>
      <c r="W16" t="s">
        <v>568</v>
      </c>
      <c r="X16" t="s">
        <v>568</v>
      </c>
      <c r="Y16" t="s">
        <v>14432</v>
      </c>
      <c r="Z16" t="s">
        <v>15996</v>
      </c>
      <c r="AA16" t="s">
        <v>17684</v>
      </c>
      <c r="AB16" t="s">
        <v>16347</v>
      </c>
      <c r="AC16" t="s">
        <v>15145</v>
      </c>
      <c r="AD16" t="s">
        <v>17685</v>
      </c>
      <c r="AE16" t="s">
        <v>568</v>
      </c>
      <c r="AF16" t="s">
        <v>568</v>
      </c>
      <c r="AG16" t="s">
        <v>568</v>
      </c>
      <c r="AH16" t="s">
        <v>14439</v>
      </c>
      <c r="AI16" t="s">
        <v>17669</v>
      </c>
      <c r="AJ16" t="s">
        <v>14393</v>
      </c>
      <c r="AK16" t="s">
        <v>15816</v>
      </c>
      <c r="AL16" t="s">
        <v>14467</v>
      </c>
      <c r="AM16" t="s">
        <v>17686</v>
      </c>
      <c r="AN16" t="s">
        <v>568</v>
      </c>
      <c r="AO16" t="s">
        <v>568</v>
      </c>
      <c r="AP16" t="s">
        <v>14387</v>
      </c>
      <c r="AQ16" t="s">
        <v>16698</v>
      </c>
      <c r="AR16" t="s">
        <v>14427</v>
      </c>
      <c r="AS16" t="s">
        <v>16687</v>
      </c>
      <c r="AT16" t="s">
        <v>15376</v>
      </c>
      <c r="AU16" t="s">
        <v>15250</v>
      </c>
      <c r="AV16" t="s">
        <v>16244</v>
      </c>
      <c r="AW16" t="s">
        <v>568</v>
      </c>
      <c r="AX16" t="s">
        <v>568</v>
      </c>
      <c r="AY16" t="s">
        <v>14387</v>
      </c>
      <c r="AZ16" t="s">
        <v>17687</v>
      </c>
      <c r="BA16" t="s">
        <v>16673</v>
      </c>
      <c r="BB16" t="s">
        <v>15862</v>
      </c>
      <c r="BC16" t="s">
        <v>15494</v>
      </c>
      <c r="BD16" t="s">
        <v>17688</v>
      </c>
      <c r="BE16" t="s">
        <v>15325</v>
      </c>
    </row>
    <row r="17" spans="2:57" x14ac:dyDescent="0.25">
      <c r="B17" t="s">
        <v>17682</v>
      </c>
      <c r="C17" t="s">
        <v>17689</v>
      </c>
      <c r="D17" t="s">
        <v>568</v>
      </c>
      <c r="E17" t="s">
        <v>568</v>
      </c>
      <c r="F17" t="s">
        <v>568</v>
      </c>
      <c r="G17" t="s">
        <v>568</v>
      </c>
      <c r="H17" t="s">
        <v>568</v>
      </c>
      <c r="I17" t="s">
        <v>568</v>
      </c>
      <c r="J17" t="s">
        <v>568</v>
      </c>
      <c r="K17" t="s">
        <v>568</v>
      </c>
      <c r="L17" t="s">
        <v>568</v>
      </c>
      <c r="M17" t="s">
        <v>568</v>
      </c>
      <c r="N17" t="s">
        <v>568</v>
      </c>
      <c r="O17" t="s">
        <v>568</v>
      </c>
      <c r="P17" t="s">
        <v>15987</v>
      </c>
      <c r="Q17" t="s">
        <v>15993</v>
      </c>
      <c r="R17" t="s">
        <v>14197</v>
      </c>
      <c r="S17" t="s">
        <v>14933</v>
      </c>
      <c r="T17" t="s">
        <v>14933</v>
      </c>
      <c r="U17" t="s">
        <v>17690</v>
      </c>
      <c r="V17" t="s">
        <v>568</v>
      </c>
      <c r="W17" t="s">
        <v>568</v>
      </c>
      <c r="X17" t="s">
        <v>568</v>
      </c>
      <c r="Y17" t="s">
        <v>16570</v>
      </c>
      <c r="Z17" t="s">
        <v>13227</v>
      </c>
      <c r="AA17" t="s">
        <v>17691</v>
      </c>
      <c r="AB17" t="s">
        <v>17691</v>
      </c>
      <c r="AC17" t="s">
        <v>17691</v>
      </c>
      <c r="AD17" t="s">
        <v>16797</v>
      </c>
      <c r="AE17" t="s">
        <v>568</v>
      </c>
      <c r="AF17" t="s">
        <v>568</v>
      </c>
      <c r="AG17" t="s">
        <v>568</v>
      </c>
      <c r="AH17" t="s">
        <v>14437</v>
      </c>
      <c r="AI17" t="s">
        <v>14507</v>
      </c>
      <c r="AJ17" t="s">
        <v>16882</v>
      </c>
      <c r="AK17" t="s">
        <v>17692</v>
      </c>
      <c r="AL17" t="s">
        <v>15863</v>
      </c>
      <c r="AM17" t="s">
        <v>2071</v>
      </c>
      <c r="AN17" t="s">
        <v>568</v>
      </c>
      <c r="AO17" t="s">
        <v>568</v>
      </c>
      <c r="AP17" t="s">
        <v>14387</v>
      </c>
      <c r="AQ17" t="s">
        <v>16686</v>
      </c>
      <c r="AR17" t="s">
        <v>13704</v>
      </c>
      <c r="AS17" t="s">
        <v>15341</v>
      </c>
      <c r="AT17" t="s">
        <v>17693</v>
      </c>
      <c r="AU17" t="s">
        <v>17693</v>
      </c>
      <c r="AV17" t="s">
        <v>17694</v>
      </c>
      <c r="AW17" t="s">
        <v>568</v>
      </c>
      <c r="AX17" t="s">
        <v>568</v>
      </c>
      <c r="AY17" t="s">
        <v>568</v>
      </c>
      <c r="AZ17" t="s">
        <v>568</v>
      </c>
      <c r="BA17" t="s">
        <v>14504</v>
      </c>
      <c r="BB17" t="s">
        <v>16009</v>
      </c>
      <c r="BC17" t="s">
        <v>17695</v>
      </c>
      <c r="BD17" t="s">
        <v>17696</v>
      </c>
      <c r="BE17" t="s">
        <v>16530</v>
      </c>
    </row>
    <row r="18" spans="2:57" x14ac:dyDescent="0.25">
      <c r="B18" t="s">
        <v>17682</v>
      </c>
      <c r="C18" t="s">
        <v>17697</v>
      </c>
      <c r="D18" t="s">
        <v>568</v>
      </c>
      <c r="E18" t="s">
        <v>568</v>
      </c>
      <c r="F18" t="s">
        <v>568</v>
      </c>
      <c r="G18" t="s">
        <v>568</v>
      </c>
      <c r="H18" t="s">
        <v>568</v>
      </c>
      <c r="I18" t="s">
        <v>568</v>
      </c>
      <c r="J18" t="s">
        <v>568</v>
      </c>
      <c r="K18" t="s">
        <v>568</v>
      </c>
      <c r="L18" t="s">
        <v>568</v>
      </c>
      <c r="M18" t="s">
        <v>568</v>
      </c>
      <c r="N18" t="s">
        <v>568</v>
      </c>
      <c r="O18" t="s">
        <v>568</v>
      </c>
      <c r="P18" t="s">
        <v>14438</v>
      </c>
      <c r="Q18" t="s">
        <v>14383</v>
      </c>
      <c r="R18" t="s">
        <v>14503</v>
      </c>
      <c r="S18" t="s">
        <v>14429</v>
      </c>
      <c r="T18" t="s">
        <v>16570</v>
      </c>
      <c r="U18" t="s">
        <v>13475</v>
      </c>
      <c r="V18" t="s">
        <v>568</v>
      </c>
      <c r="W18" t="s">
        <v>568</v>
      </c>
      <c r="X18" t="s">
        <v>568</v>
      </c>
      <c r="Y18" t="s">
        <v>15821</v>
      </c>
      <c r="Z18" t="s">
        <v>15831</v>
      </c>
      <c r="AA18" t="s">
        <v>15647</v>
      </c>
      <c r="AB18" t="s">
        <v>17698</v>
      </c>
      <c r="AC18" t="s">
        <v>17699</v>
      </c>
      <c r="AD18" t="s">
        <v>10434</v>
      </c>
      <c r="AE18" t="s">
        <v>568</v>
      </c>
      <c r="AF18" t="s">
        <v>568</v>
      </c>
      <c r="AG18" t="s">
        <v>568</v>
      </c>
      <c r="AH18" t="s">
        <v>568</v>
      </c>
      <c r="AI18" t="s">
        <v>14381</v>
      </c>
      <c r="AJ18" t="s">
        <v>14512</v>
      </c>
      <c r="AK18" t="s">
        <v>14616</v>
      </c>
      <c r="AL18" t="s">
        <v>14624</v>
      </c>
      <c r="AM18" t="s">
        <v>15882</v>
      </c>
      <c r="AN18" t="s">
        <v>568</v>
      </c>
      <c r="AO18" t="s">
        <v>568</v>
      </c>
      <c r="AP18" t="s">
        <v>14387</v>
      </c>
      <c r="AQ18" t="s">
        <v>14433</v>
      </c>
      <c r="AR18" t="s">
        <v>17687</v>
      </c>
      <c r="AS18" t="s">
        <v>15609</v>
      </c>
      <c r="AT18" t="s">
        <v>14170</v>
      </c>
      <c r="AU18" t="s">
        <v>15328</v>
      </c>
      <c r="AV18" t="s">
        <v>15188</v>
      </c>
      <c r="AW18" t="s">
        <v>568</v>
      </c>
      <c r="AX18" t="s">
        <v>568</v>
      </c>
      <c r="AY18" t="s">
        <v>568</v>
      </c>
      <c r="AZ18" t="s">
        <v>14387</v>
      </c>
      <c r="BA18" t="s">
        <v>14439</v>
      </c>
      <c r="BB18" t="s">
        <v>14361</v>
      </c>
      <c r="BC18" t="s">
        <v>14526</v>
      </c>
      <c r="BD18" t="s">
        <v>17700</v>
      </c>
      <c r="BE18" t="s">
        <v>15916</v>
      </c>
    </row>
    <row r="19" spans="2:57" x14ac:dyDescent="0.25">
      <c r="B19" t="s">
        <v>17682</v>
      </c>
      <c r="C19" t="s">
        <v>17701</v>
      </c>
      <c r="D19" t="s">
        <v>568</v>
      </c>
      <c r="E19" t="s">
        <v>568</v>
      </c>
      <c r="F19" t="s">
        <v>568</v>
      </c>
      <c r="G19" t="s">
        <v>568</v>
      </c>
      <c r="H19" t="s">
        <v>568</v>
      </c>
      <c r="I19" t="s">
        <v>568</v>
      </c>
      <c r="J19" t="s">
        <v>568</v>
      </c>
      <c r="K19" t="s">
        <v>568</v>
      </c>
      <c r="L19" t="s">
        <v>568</v>
      </c>
      <c r="M19" t="s">
        <v>568</v>
      </c>
      <c r="N19" t="s">
        <v>568</v>
      </c>
      <c r="O19" t="s">
        <v>14387</v>
      </c>
      <c r="P19" t="s">
        <v>14387</v>
      </c>
      <c r="Q19" t="s">
        <v>14391</v>
      </c>
      <c r="R19" t="s">
        <v>10444</v>
      </c>
      <c r="S19" t="s">
        <v>14501</v>
      </c>
      <c r="T19" t="s">
        <v>14501</v>
      </c>
      <c r="U19" t="s">
        <v>14501</v>
      </c>
      <c r="V19" t="s">
        <v>568</v>
      </c>
      <c r="W19" t="s">
        <v>568</v>
      </c>
      <c r="X19" t="s">
        <v>14387</v>
      </c>
      <c r="Y19" t="s">
        <v>14387</v>
      </c>
      <c r="Z19" t="s">
        <v>14439</v>
      </c>
      <c r="AA19" t="s">
        <v>14441</v>
      </c>
      <c r="AB19" t="s">
        <v>14441</v>
      </c>
      <c r="AC19" t="s">
        <v>14441</v>
      </c>
      <c r="AD19" t="s">
        <v>14441</v>
      </c>
      <c r="AE19" t="s">
        <v>568</v>
      </c>
      <c r="AF19" t="s">
        <v>568</v>
      </c>
      <c r="AG19" t="s">
        <v>568</v>
      </c>
      <c r="AH19" t="s">
        <v>14391</v>
      </c>
      <c r="AI19" t="s">
        <v>14438</v>
      </c>
      <c r="AJ19" t="s">
        <v>14438</v>
      </c>
      <c r="AK19" t="s">
        <v>14438</v>
      </c>
      <c r="AL19" t="s">
        <v>14438</v>
      </c>
      <c r="AM19" t="s">
        <v>14438</v>
      </c>
      <c r="AN19" t="s">
        <v>568</v>
      </c>
      <c r="AO19" t="s">
        <v>568</v>
      </c>
      <c r="AP19" t="s">
        <v>14387</v>
      </c>
      <c r="AQ19" t="s">
        <v>14380</v>
      </c>
      <c r="AR19" t="s">
        <v>14437</v>
      </c>
      <c r="AS19" t="s">
        <v>14437</v>
      </c>
      <c r="AT19" t="s">
        <v>14381</v>
      </c>
      <c r="AU19" t="s">
        <v>14381</v>
      </c>
      <c r="AV19" t="s">
        <v>10444</v>
      </c>
      <c r="AW19" t="s">
        <v>568</v>
      </c>
      <c r="AX19" t="s">
        <v>568</v>
      </c>
      <c r="AY19" t="s">
        <v>14387</v>
      </c>
      <c r="AZ19" t="s">
        <v>14437</v>
      </c>
      <c r="BA19" t="s">
        <v>14501</v>
      </c>
      <c r="BB19" t="s">
        <v>14501</v>
      </c>
      <c r="BC19" t="s">
        <v>14501</v>
      </c>
      <c r="BD19" t="s">
        <v>14501</v>
      </c>
      <c r="BE19" t="s">
        <v>14501</v>
      </c>
    </row>
    <row r="20" spans="2:57" x14ac:dyDescent="0.25">
      <c r="B20" t="s">
        <v>17682</v>
      </c>
      <c r="C20" t="s">
        <v>17702</v>
      </c>
      <c r="D20" t="s">
        <v>568</v>
      </c>
      <c r="E20" t="s">
        <v>568</v>
      </c>
      <c r="F20" t="s">
        <v>568</v>
      </c>
      <c r="G20" t="s">
        <v>568</v>
      </c>
      <c r="H20" t="s">
        <v>568</v>
      </c>
      <c r="I20" t="s">
        <v>568</v>
      </c>
      <c r="J20" t="s">
        <v>568</v>
      </c>
      <c r="K20" t="s">
        <v>14387</v>
      </c>
      <c r="L20" t="s">
        <v>14387</v>
      </c>
      <c r="M20" t="s">
        <v>568</v>
      </c>
      <c r="N20" t="s">
        <v>568</v>
      </c>
      <c r="O20" t="s">
        <v>568</v>
      </c>
      <c r="P20" t="s">
        <v>14419</v>
      </c>
      <c r="Q20" t="s">
        <v>17703</v>
      </c>
      <c r="R20" t="s">
        <v>17704</v>
      </c>
      <c r="S20" t="s">
        <v>17704</v>
      </c>
      <c r="T20" t="s">
        <v>17704</v>
      </c>
      <c r="U20" t="s">
        <v>17704</v>
      </c>
      <c r="V20" t="s">
        <v>568</v>
      </c>
      <c r="W20" t="s">
        <v>568</v>
      </c>
      <c r="X20" t="s">
        <v>14387</v>
      </c>
      <c r="Y20" t="s">
        <v>14383</v>
      </c>
      <c r="Z20" t="s">
        <v>14505</v>
      </c>
      <c r="AA20" t="s">
        <v>14505</v>
      </c>
      <c r="AB20" t="s">
        <v>14505</v>
      </c>
      <c r="AC20" t="s">
        <v>14505</v>
      </c>
      <c r="AD20" t="s">
        <v>14505</v>
      </c>
      <c r="AE20" t="s">
        <v>568</v>
      </c>
      <c r="AF20" t="s">
        <v>568</v>
      </c>
      <c r="AG20" t="s">
        <v>568</v>
      </c>
      <c r="AH20" t="s">
        <v>14387</v>
      </c>
      <c r="AI20" t="s">
        <v>14383</v>
      </c>
      <c r="AJ20" t="s">
        <v>15884</v>
      </c>
      <c r="AK20" t="s">
        <v>17705</v>
      </c>
      <c r="AL20" t="s">
        <v>17706</v>
      </c>
      <c r="AM20" t="s">
        <v>17706</v>
      </c>
      <c r="AN20" t="s">
        <v>14387</v>
      </c>
      <c r="AO20" t="s">
        <v>14387</v>
      </c>
      <c r="AP20" t="s">
        <v>14387</v>
      </c>
      <c r="AQ20" t="s">
        <v>14491</v>
      </c>
      <c r="AR20" t="s">
        <v>17679</v>
      </c>
      <c r="AS20" t="s">
        <v>15821</v>
      </c>
      <c r="AT20" t="s">
        <v>17707</v>
      </c>
      <c r="AU20" t="s">
        <v>17707</v>
      </c>
      <c r="AV20" t="s">
        <v>14423</v>
      </c>
      <c r="AW20" t="s">
        <v>568</v>
      </c>
      <c r="AX20" t="s">
        <v>568</v>
      </c>
      <c r="AY20" t="s">
        <v>568</v>
      </c>
      <c r="AZ20" t="s">
        <v>14439</v>
      </c>
      <c r="BA20" t="s">
        <v>14501</v>
      </c>
      <c r="BB20" t="s">
        <v>14501</v>
      </c>
      <c r="BC20" t="s">
        <v>14501</v>
      </c>
      <c r="BD20" t="s">
        <v>14507</v>
      </c>
      <c r="BE20" t="s">
        <v>14492</v>
      </c>
    </row>
    <row r="21" spans="2:57" x14ac:dyDescent="0.25">
      <c r="B21" t="s">
        <v>17682</v>
      </c>
      <c r="C21" t="s">
        <v>17708</v>
      </c>
      <c r="D21" t="s">
        <v>568</v>
      </c>
      <c r="E21" t="s">
        <v>568</v>
      </c>
      <c r="F21" t="s">
        <v>568</v>
      </c>
      <c r="G21" t="s">
        <v>568</v>
      </c>
      <c r="H21" t="s">
        <v>568</v>
      </c>
      <c r="I21" t="s">
        <v>568</v>
      </c>
      <c r="J21" t="s">
        <v>568</v>
      </c>
      <c r="K21" t="s">
        <v>568</v>
      </c>
      <c r="L21" t="s">
        <v>568</v>
      </c>
      <c r="M21" t="s">
        <v>568</v>
      </c>
      <c r="N21" t="s">
        <v>568</v>
      </c>
      <c r="O21" t="s">
        <v>568</v>
      </c>
      <c r="P21" t="s">
        <v>14387</v>
      </c>
      <c r="Q21" t="s">
        <v>14387</v>
      </c>
      <c r="R21" t="s">
        <v>14387</v>
      </c>
      <c r="S21" t="s">
        <v>14387</v>
      </c>
      <c r="T21" t="s">
        <v>14387</v>
      </c>
      <c r="U21" t="s">
        <v>14387</v>
      </c>
      <c r="V21" t="s">
        <v>568</v>
      </c>
      <c r="W21" t="s">
        <v>568</v>
      </c>
      <c r="X21" t="s">
        <v>568</v>
      </c>
      <c r="Y21" t="s">
        <v>568</v>
      </c>
      <c r="Z21" t="s">
        <v>568</v>
      </c>
      <c r="AA21" t="s">
        <v>14387</v>
      </c>
      <c r="AB21" t="s">
        <v>14387</v>
      </c>
      <c r="AC21" t="s">
        <v>14387</v>
      </c>
      <c r="AD21" t="s">
        <v>568</v>
      </c>
      <c r="AE21" t="s">
        <v>568</v>
      </c>
      <c r="AF21" t="s">
        <v>568</v>
      </c>
      <c r="AG21" t="s">
        <v>568</v>
      </c>
      <c r="AH21" t="s">
        <v>568</v>
      </c>
      <c r="AI21" t="s">
        <v>568</v>
      </c>
      <c r="AJ21" t="s">
        <v>14380</v>
      </c>
      <c r="AK21" t="s">
        <v>14380</v>
      </c>
      <c r="AL21" t="s">
        <v>14380</v>
      </c>
      <c r="AM21" t="s">
        <v>14380</v>
      </c>
      <c r="AN21" t="s">
        <v>568</v>
      </c>
      <c r="AO21" t="s">
        <v>568</v>
      </c>
      <c r="AP21" t="s">
        <v>14387</v>
      </c>
      <c r="AQ21" t="s">
        <v>14380</v>
      </c>
      <c r="AR21" t="s">
        <v>14438</v>
      </c>
      <c r="AS21" t="s">
        <v>14438</v>
      </c>
      <c r="AT21" t="s">
        <v>14438</v>
      </c>
      <c r="AU21" t="s">
        <v>14438</v>
      </c>
      <c r="AV21" t="s">
        <v>14442</v>
      </c>
      <c r="AW21" t="s">
        <v>568</v>
      </c>
      <c r="AX21" t="s">
        <v>568</v>
      </c>
      <c r="AY21" t="s">
        <v>568</v>
      </c>
      <c r="AZ21" t="s">
        <v>14387</v>
      </c>
      <c r="BA21" t="s">
        <v>14387</v>
      </c>
      <c r="BB21" t="s">
        <v>14387</v>
      </c>
      <c r="BC21" t="s">
        <v>14387</v>
      </c>
      <c r="BD21" t="s">
        <v>14387</v>
      </c>
      <c r="BE21" t="s">
        <v>14387</v>
      </c>
    </row>
    <row r="22" spans="2:57" x14ac:dyDescent="0.25">
      <c r="B22" t="s">
        <v>17682</v>
      </c>
      <c r="C22" t="s">
        <v>17709</v>
      </c>
      <c r="D22" t="s">
        <v>568</v>
      </c>
      <c r="E22" t="s">
        <v>568</v>
      </c>
      <c r="F22" t="s">
        <v>568</v>
      </c>
      <c r="G22" t="s">
        <v>568</v>
      </c>
      <c r="H22" t="s">
        <v>568</v>
      </c>
      <c r="I22" t="s">
        <v>14387</v>
      </c>
      <c r="J22" t="s">
        <v>14387</v>
      </c>
      <c r="K22" t="s">
        <v>14387</v>
      </c>
      <c r="L22" t="s">
        <v>14387</v>
      </c>
      <c r="M22" t="s">
        <v>568</v>
      </c>
      <c r="N22" t="s">
        <v>568</v>
      </c>
      <c r="O22" t="s">
        <v>14387</v>
      </c>
      <c r="P22" t="s">
        <v>15845</v>
      </c>
      <c r="Q22" t="s">
        <v>14725</v>
      </c>
      <c r="R22" t="s">
        <v>14618</v>
      </c>
      <c r="S22" t="s">
        <v>15974</v>
      </c>
      <c r="T22" t="s">
        <v>15974</v>
      </c>
      <c r="U22" t="s">
        <v>15842</v>
      </c>
      <c r="V22" t="s">
        <v>568</v>
      </c>
      <c r="W22" t="s">
        <v>568</v>
      </c>
      <c r="X22" t="s">
        <v>14387</v>
      </c>
      <c r="Y22" t="s">
        <v>14380</v>
      </c>
      <c r="Z22" t="s">
        <v>14416</v>
      </c>
      <c r="AA22" t="s">
        <v>14391</v>
      </c>
      <c r="AB22" t="s">
        <v>14391</v>
      </c>
      <c r="AC22" t="s">
        <v>14391</v>
      </c>
      <c r="AD22" t="s">
        <v>14391</v>
      </c>
      <c r="AE22" t="s">
        <v>568</v>
      </c>
      <c r="AF22" t="s">
        <v>568</v>
      </c>
      <c r="AG22" t="s">
        <v>14387</v>
      </c>
      <c r="AH22" t="s">
        <v>17710</v>
      </c>
      <c r="AI22" t="s">
        <v>14564</v>
      </c>
      <c r="AJ22" t="s">
        <v>17692</v>
      </c>
      <c r="AK22" t="s">
        <v>16669</v>
      </c>
      <c r="AL22" t="s">
        <v>16420</v>
      </c>
      <c r="AM22" t="s">
        <v>14588</v>
      </c>
      <c r="AN22" t="s">
        <v>14380</v>
      </c>
      <c r="AO22" t="s">
        <v>14416</v>
      </c>
      <c r="AP22" t="s">
        <v>14416</v>
      </c>
      <c r="AQ22" t="s">
        <v>17711</v>
      </c>
      <c r="AR22" t="s">
        <v>14591</v>
      </c>
      <c r="AS22" t="s">
        <v>14373</v>
      </c>
      <c r="AT22" t="s">
        <v>14410</v>
      </c>
      <c r="AU22" t="s">
        <v>14526</v>
      </c>
      <c r="AV22" t="s">
        <v>14302</v>
      </c>
      <c r="AW22" t="s">
        <v>14387</v>
      </c>
      <c r="AX22" t="s">
        <v>14380</v>
      </c>
      <c r="AY22" t="s">
        <v>14381</v>
      </c>
      <c r="AZ22" t="s">
        <v>14501</v>
      </c>
      <c r="BA22" t="s">
        <v>16767</v>
      </c>
      <c r="BB22" t="s">
        <v>16676</v>
      </c>
      <c r="BC22" t="s">
        <v>15825</v>
      </c>
      <c r="BD22" t="s">
        <v>15828</v>
      </c>
      <c r="BE22" t="s">
        <v>15841</v>
      </c>
    </row>
  </sheetData>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2:BF42"/>
  <sheetViews>
    <sheetView workbookViewId="0"/>
  </sheetViews>
  <sheetFormatPr defaultColWidth="11.42578125" defaultRowHeight="15" x14ac:dyDescent="0.25"/>
  <sheetData>
    <row r="2" spans="2:58" x14ac:dyDescent="0.25">
      <c r="B2" t="s">
        <v>1</v>
      </c>
      <c r="C2" t="s">
        <v>62</v>
      </c>
    </row>
    <row r="3" spans="2:58" x14ac:dyDescent="0.25">
      <c r="B3" t="s">
        <v>2</v>
      </c>
      <c r="C3" t="s">
        <v>70</v>
      </c>
    </row>
    <row r="4" spans="2:58" x14ac:dyDescent="0.25">
      <c r="B4" t="s">
        <v>3</v>
      </c>
      <c r="C4" t="s">
        <v>64</v>
      </c>
    </row>
    <row r="5" spans="2:58" x14ac:dyDescent="0.25">
      <c r="B5" s="4" t="str">
        <f>HYPERLINK("[NZAu_Publiclaunch_20231116.xlsx]'TOC'!A1","(Click to return to TOC)")</f>
        <v>(Click to return to TOC)</v>
      </c>
    </row>
    <row r="7" spans="2:58" x14ac:dyDescent="0.25">
      <c r="E7" t="s">
        <v>152</v>
      </c>
      <c r="F7" t="s">
        <v>152</v>
      </c>
      <c r="G7" t="s">
        <v>152</v>
      </c>
      <c r="H7" t="s">
        <v>152</v>
      </c>
      <c r="I7" t="s">
        <v>152</v>
      </c>
      <c r="J7" t="s">
        <v>152</v>
      </c>
      <c r="K7" t="s">
        <v>152</v>
      </c>
      <c r="L7" t="s">
        <v>152</v>
      </c>
      <c r="M7" t="s">
        <v>152</v>
      </c>
      <c r="N7" t="s">
        <v>153</v>
      </c>
      <c r="O7" t="s">
        <v>153</v>
      </c>
      <c r="P7" t="s">
        <v>153</v>
      </c>
      <c r="Q7" t="s">
        <v>153</v>
      </c>
      <c r="R7" t="s">
        <v>153</v>
      </c>
      <c r="S7" t="s">
        <v>153</v>
      </c>
      <c r="T7" t="s">
        <v>153</v>
      </c>
      <c r="U7" t="s">
        <v>153</v>
      </c>
      <c r="V7" t="s">
        <v>153</v>
      </c>
      <c r="W7" t="s">
        <v>154</v>
      </c>
      <c r="X7" t="s">
        <v>154</v>
      </c>
      <c r="Y7" t="s">
        <v>154</v>
      </c>
      <c r="Z7" t="s">
        <v>154</v>
      </c>
      <c r="AA7" t="s">
        <v>154</v>
      </c>
      <c r="AB7" t="s">
        <v>154</v>
      </c>
      <c r="AC7" t="s">
        <v>154</v>
      </c>
      <c r="AD7" t="s">
        <v>154</v>
      </c>
      <c r="AE7" t="s">
        <v>154</v>
      </c>
      <c r="AF7" t="s">
        <v>155</v>
      </c>
      <c r="AG7" t="s">
        <v>155</v>
      </c>
      <c r="AH7" t="s">
        <v>155</v>
      </c>
      <c r="AI7" t="s">
        <v>155</v>
      </c>
      <c r="AJ7" t="s">
        <v>155</v>
      </c>
      <c r="AK7" t="s">
        <v>155</v>
      </c>
      <c r="AL7" t="s">
        <v>155</v>
      </c>
      <c r="AM7" t="s">
        <v>155</v>
      </c>
      <c r="AN7" t="s">
        <v>155</v>
      </c>
      <c r="AO7" t="s">
        <v>156</v>
      </c>
      <c r="AP7" t="s">
        <v>156</v>
      </c>
      <c r="AQ7" t="s">
        <v>156</v>
      </c>
      <c r="AR7" t="s">
        <v>156</v>
      </c>
      <c r="AS7" t="s">
        <v>156</v>
      </c>
      <c r="AT7" t="s">
        <v>156</v>
      </c>
      <c r="AU7" t="s">
        <v>156</v>
      </c>
      <c r="AV7" t="s">
        <v>156</v>
      </c>
      <c r="AW7" t="s">
        <v>156</v>
      </c>
      <c r="AX7" t="s">
        <v>157</v>
      </c>
      <c r="AY7" t="s">
        <v>157</v>
      </c>
      <c r="AZ7" t="s">
        <v>157</v>
      </c>
      <c r="BA7" t="s">
        <v>157</v>
      </c>
      <c r="BB7" t="s">
        <v>157</v>
      </c>
      <c r="BC7" t="s">
        <v>157</v>
      </c>
      <c r="BD7" t="s">
        <v>157</v>
      </c>
      <c r="BE7" t="s">
        <v>157</v>
      </c>
      <c r="BF7" t="s">
        <v>157</v>
      </c>
    </row>
    <row r="8" spans="2:58" x14ac:dyDescent="0.25">
      <c r="E8" t="s">
        <v>158</v>
      </c>
      <c r="F8" t="s">
        <v>159</v>
      </c>
      <c r="G8" t="s">
        <v>160</v>
      </c>
      <c r="H8" t="s">
        <v>161</v>
      </c>
      <c r="I8" t="s">
        <v>162</v>
      </c>
      <c r="J8" t="s">
        <v>163</v>
      </c>
      <c r="K8" t="s">
        <v>164</v>
      </c>
      <c r="L8" t="s">
        <v>165</v>
      </c>
      <c r="M8" t="s">
        <v>166</v>
      </c>
      <c r="N8" t="s">
        <v>158</v>
      </c>
      <c r="O8" t="s">
        <v>159</v>
      </c>
      <c r="P8" t="s">
        <v>160</v>
      </c>
      <c r="Q8" t="s">
        <v>161</v>
      </c>
      <c r="R8" t="s">
        <v>162</v>
      </c>
      <c r="S8" t="s">
        <v>163</v>
      </c>
      <c r="T8" t="s">
        <v>164</v>
      </c>
      <c r="U8" t="s">
        <v>165</v>
      </c>
      <c r="V8" t="s">
        <v>166</v>
      </c>
      <c r="W8" t="s">
        <v>158</v>
      </c>
      <c r="X8" t="s">
        <v>159</v>
      </c>
      <c r="Y8" t="s">
        <v>160</v>
      </c>
      <c r="Z8" t="s">
        <v>161</v>
      </c>
      <c r="AA8" t="s">
        <v>162</v>
      </c>
      <c r="AB8" t="s">
        <v>163</v>
      </c>
      <c r="AC8" t="s">
        <v>164</v>
      </c>
      <c r="AD8" t="s">
        <v>165</v>
      </c>
      <c r="AE8" t="s">
        <v>166</v>
      </c>
      <c r="AF8" t="s">
        <v>158</v>
      </c>
      <c r="AG8" t="s">
        <v>159</v>
      </c>
      <c r="AH8" t="s">
        <v>160</v>
      </c>
      <c r="AI8" t="s">
        <v>161</v>
      </c>
      <c r="AJ8" t="s">
        <v>162</v>
      </c>
      <c r="AK8" t="s">
        <v>163</v>
      </c>
      <c r="AL8" t="s">
        <v>164</v>
      </c>
      <c r="AM8" t="s">
        <v>165</v>
      </c>
      <c r="AN8" t="s">
        <v>166</v>
      </c>
      <c r="AO8" t="s">
        <v>158</v>
      </c>
      <c r="AP8" t="s">
        <v>159</v>
      </c>
      <c r="AQ8" t="s">
        <v>160</v>
      </c>
      <c r="AR8" t="s">
        <v>161</v>
      </c>
      <c r="AS8" t="s">
        <v>162</v>
      </c>
      <c r="AT8" t="s">
        <v>163</v>
      </c>
      <c r="AU8" t="s">
        <v>164</v>
      </c>
      <c r="AV8" t="s">
        <v>165</v>
      </c>
      <c r="AW8" t="s">
        <v>166</v>
      </c>
      <c r="AX8" t="s">
        <v>158</v>
      </c>
      <c r="AY8" t="s">
        <v>159</v>
      </c>
      <c r="AZ8" t="s">
        <v>160</v>
      </c>
      <c r="BA8" t="s">
        <v>161</v>
      </c>
      <c r="BB8" t="s">
        <v>162</v>
      </c>
      <c r="BC8" t="s">
        <v>163</v>
      </c>
      <c r="BD8" t="s">
        <v>164</v>
      </c>
      <c r="BE8" t="s">
        <v>165</v>
      </c>
      <c r="BF8" t="s">
        <v>166</v>
      </c>
    </row>
    <row r="9" spans="2:58" x14ac:dyDescent="0.25">
      <c r="B9" t="s">
        <v>17712</v>
      </c>
      <c r="C9" t="s">
        <v>10457</v>
      </c>
      <c r="D9" t="s">
        <v>17713</v>
      </c>
      <c r="E9" t="s">
        <v>568</v>
      </c>
      <c r="F9" t="s">
        <v>568</v>
      </c>
      <c r="G9" t="s">
        <v>568</v>
      </c>
      <c r="H9" t="s">
        <v>568</v>
      </c>
      <c r="I9" t="s">
        <v>2080</v>
      </c>
      <c r="J9" t="s">
        <v>2079</v>
      </c>
      <c r="K9" t="s">
        <v>2079</v>
      </c>
      <c r="L9" t="s">
        <v>2079</v>
      </c>
      <c r="M9" t="s">
        <v>2079</v>
      </c>
      <c r="N9" t="s">
        <v>568</v>
      </c>
      <c r="O9" t="s">
        <v>568</v>
      </c>
      <c r="P9" t="s">
        <v>568</v>
      </c>
      <c r="Q9" t="s">
        <v>2078</v>
      </c>
      <c r="R9" t="s">
        <v>2098</v>
      </c>
      <c r="S9" t="s">
        <v>2098</v>
      </c>
      <c r="T9" t="s">
        <v>2098</v>
      </c>
      <c r="U9" t="s">
        <v>2098</v>
      </c>
      <c r="V9" t="s">
        <v>2098</v>
      </c>
      <c r="W9" t="s">
        <v>568</v>
      </c>
      <c r="X9" t="s">
        <v>568</v>
      </c>
      <c r="Y9" t="s">
        <v>2117</v>
      </c>
      <c r="Z9" t="s">
        <v>2099</v>
      </c>
      <c r="AA9" t="s">
        <v>2098</v>
      </c>
      <c r="AB9" t="s">
        <v>2098</v>
      </c>
      <c r="AC9" t="s">
        <v>2098</v>
      </c>
      <c r="AD9" t="s">
        <v>2098</v>
      </c>
      <c r="AE9" t="s">
        <v>2098</v>
      </c>
      <c r="AF9" t="s">
        <v>568</v>
      </c>
      <c r="AG9" t="s">
        <v>568</v>
      </c>
      <c r="AH9" t="s">
        <v>2117</v>
      </c>
      <c r="AI9" t="s">
        <v>2161</v>
      </c>
      <c r="AJ9" t="s">
        <v>2072</v>
      </c>
      <c r="AK9" t="s">
        <v>2140</v>
      </c>
      <c r="AL9" t="s">
        <v>2140</v>
      </c>
      <c r="AM9" t="s">
        <v>2140</v>
      </c>
      <c r="AN9" t="s">
        <v>2140</v>
      </c>
      <c r="AO9" t="s">
        <v>568</v>
      </c>
      <c r="AP9" t="s">
        <v>568</v>
      </c>
      <c r="AQ9" t="s">
        <v>2078</v>
      </c>
      <c r="AR9" t="s">
        <v>10182</v>
      </c>
      <c r="AS9" t="s">
        <v>10182</v>
      </c>
      <c r="AT9" t="s">
        <v>10182</v>
      </c>
      <c r="AU9" t="s">
        <v>10182</v>
      </c>
      <c r="AV9" t="s">
        <v>10182</v>
      </c>
      <c r="AW9" t="s">
        <v>10182</v>
      </c>
      <c r="AX9" t="s">
        <v>568</v>
      </c>
      <c r="AY9" t="s">
        <v>568</v>
      </c>
      <c r="AZ9" t="s">
        <v>2080</v>
      </c>
      <c r="BA9" t="s">
        <v>10182</v>
      </c>
      <c r="BB9" t="s">
        <v>2152</v>
      </c>
      <c r="BC9" t="s">
        <v>2152</v>
      </c>
      <c r="BD9" t="s">
        <v>2152</v>
      </c>
      <c r="BE9" t="s">
        <v>2152</v>
      </c>
      <c r="BF9" t="s">
        <v>2152</v>
      </c>
    </row>
    <row r="10" spans="2:58" x14ac:dyDescent="0.25">
      <c r="B10" t="s">
        <v>17712</v>
      </c>
      <c r="C10" t="s">
        <v>10457</v>
      </c>
      <c r="D10" t="s">
        <v>17714</v>
      </c>
      <c r="E10" t="s">
        <v>568</v>
      </c>
      <c r="F10" t="s">
        <v>568</v>
      </c>
      <c r="G10" t="s">
        <v>568</v>
      </c>
      <c r="H10" t="s">
        <v>568</v>
      </c>
      <c r="I10" t="s">
        <v>568</v>
      </c>
      <c r="J10" t="s">
        <v>568</v>
      </c>
      <c r="K10" t="s">
        <v>568</v>
      </c>
      <c r="L10" t="s">
        <v>2080</v>
      </c>
      <c r="M10" t="s">
        <v>2080</v>
      </c>
      <c r="N10" t="s">
        <v>568</v>
      </c>
      <c r="O10" t="s">
        <v>568</v>
      </c>
      <c r="P10" t="s">
        <v>2080</v>
      </c>
      <c r="Q10" t="s">
        <v>2161</v>
      </c>
      <c r="R10" t="s">
        <v>2150</v>
      </c>
      <c r="S10" t="s">
        <v>2150</v>
      </c>
      <c r="T10" t="s">
        <v>2150</v>
      </c>
      <c r="U10" t="s">
        <v>2150</v>
      </c>
      <c r="V10" t="s">
        <v>9864</v>
      </c>
      <c r="W10" t="s">
        <v>568</v>
      </c>
      <c r="X10" t="s">
        <v>568</v>
      </c>
      <c r="Y10" t="s">
        <v>2071</v>
      </c>
      <c r="Z10" t="s">
        <v>9977</v>
      </c>
      <c r="AA10" t="s">
        <v>9977</v>
      </c>
      <c r="AB10" t="s">
        <v>9977</v>
      </c>
      <c r="AC10" t="s">
        <v>9977</v>
      </c>
      <c r="AD10" t="s">
        <v>9977</v>
      </c>
      <c r="AE10" t="s">
        <v>9977</v>
      </c>
      <c r="AF10" t="s">
        <v>568</v>
      </c>
      <c r="AG10" t="s">
        <v>568</v>
      </c>
      <c r="AH10" t="s">
        <v>2151</v>
      </c>
      <c r="AI10" t="s">
        <v>2151</v>
      </c>
      <c r="AJ10" t="s">
        <v>9891</v>
      </c>
      <c r="AK10" t="s">
        <v>9843</v>
      </c>
      <c r="AL10" t="s">
        <v>9843</v>
      </c>
      <c r="AM10" t="s">
        <v>9864</v>
      </c>
      <c r="AN10" t="s">
        <v>9864</v>
      </c>
      <c r="AO10" t="s">
        <v>568</v>
      </c>
      <c r="AP10" t="s">
        <v>568</v>
      </c>
      <c r="AQ10" t="s">
        <v>2080</v>
      </c>
      <c r="AR10" t="s">
        <v>9891</v>
      </c>
      <c r="AS10" t="s">
        <v>9891</v>
      </c>
      <c r="AT10" t="s">
        <v>9891</v>
      </c>
      <c r="AU10" t="s">
        <v>2152</v>
      </c>
      <c r="AV10" t="s">
        <v>10208</v>
      </c>
      <c r="AW10" t="s">
        <v>10208</v>
      </c>
      <c r="AX10" t="s">
        <v>568</v>
      </c>
      <c r="AY10" t="s">
        <v>568</v>
      </c>
      <c r="AZ10" t="s">
        <v>2080</v>
      </c>
      <c r="BA10" t="s">
        <v>10182</v>
      </c>
      <c r="BB10" t="s">
        <v>10182</v>
      </c>
      <c r="BC10" t="s">
        <v>10182</v>
      </c>
      <c r="BD10" t="s">
        <v>10182</v>
      </c>
      <c r="BE10" t="s">
        <v>10182</v>
      </c>
      <c r="BF10" t="s">
        <v>10182</v>
      </c>
    </row>
    <row r="11" spans="2:58" x14ac:dyDescent="0.25">
      <c r="B11" t="s">
        <v>17712</v>
      </c>
      <c r="C11" t="s">
        <v>10457</v>
      </c>
      <c r="D11" t="s">
        <v>17715</v>
      </c>
      <c r="E11" t="s">
        <v>568</v>
      </c>
      <c r="F11" t="s">
        <v>568</v>
      </c>
      <c r="G11" t="s">
        <v>568</v>
      </c>
      <c r="H11" t="s">
        <v>568</v>
      </c>
      <c r="I11" t="s">
        <v>568</v>
      </c>
      <c r="J11" t="s">
        <v>568</v>
      </c>
      <c r="K11" t="s">
        <v>568</v>
      </c>
      <c r="L11" t="s">
        <v>568</v>
      </c>
      <c r="M11" t="s">
        <v>568</v>
      </c>
      <c r="N11" t="s">
        <v>568</v>
      </c>
      <c r="O11" t="s">
        <v>568</v>
      </c>
      <c r="P11" t="s">
        <v>568</v>
      </c>
      <c r="Q11" t="s">
        <v>568</v>
      </c>
      <c r="R11" t="s">
        <v>568</v>
      </c>
      <c r="S11" t="s">
        <v>568</v>
      </c>
      <c r="T11" t="s">
        <v>568</v>
      </c>
      <c r="U11" t="s">
        <v>568</v>
      </c>
      <c r="V11" t="s">
        <v>568</v>
      </c>
      <c r="W11" t="s">
        <v>568</v>
      </c>
      <c r="X11" t="s">
        <v>568</v>
      </c>
      <c r="Y11" t="s">
        <v>568</v>
      </c>
      <c r="Z11" t="s">
        <v>568</v>
      </c>
      <c r="AA11" t="s">
        <v>568</v>
      </c>
      <c r="AB11" t="s">
        <v>568</v>
      </c>
      <c r="AC11" t="s">
        <v>568</v>
      </c>
      <c r="AD11" t="s">
        <v>568</v>
      </c>
      <c r="AE11" t="s">
        <v>568</v>
      </c>
      <c r="AF11" t="s">
        <v>568</v>
      </c>
      <c r="AG11" t="s">
        <v>568</v>
      </c>
      <c r="AH11" t="s">
        <v>568</v>
      </c>
      <c r="AI11" t="s">
        <v>568</v>
      </c>
      <c r="AJ11" t="s">
        <v>568</v>
      </c>
      <c r="AK11" t="s">
        <v>568</v>
      </c>
      <c r="AL11" t="s">
        <v>568</v>
      </c>
      <c r="AM11" t="s">
        <v>568</v>
      </c>
      <c r="AN11" t="s">
        <v>568</v>
      </c>
      <c r="AO11" t="s">
        <v>568</v>
      </c>
      <c r="AP11" t="s">
        <v>568</v>
      </c>
      <c r="AQ11" t="s">
        <v>568</v>
      </c>
      <c r="AR11" t="s">
        <v>568</v>
      </c>
      <c r="AS11" t="s">
        <v>568</v>
      </c>
      <c r="AT11" t="s">
        <v>568</v>
      </c>
      <c r="AU11" t="s">
        <v>568</v>
      </c>
      <c r="AV11" t="s">
        <v>568</v>
      </c>
      <c r="AW11" t="s">
        <v>2080</v>
      </c>
      <c r="AX11" t="s">
        <v>568</v>
      </c>
      <c r="AY11" t="s">
        <v>568</v>
      </c>
      <c r="AZ11" t="s">
        <v>568</v>
      </c>
      <c r="BA11" t="s">
        <v>568</v>
      </c>
      <c r="BB11" t="s">
        <v>568</v>
      </c>
      <c r="BC11" t="s">
        <v>568</v>
      </c>
      <c r="BD11" t="s">
        <v>568</v>
      </c>
      <c r="BE11" t="s">
        <v>568</v>
      </c>
      <c r="BF11" t="s">
        <v>568</v>
      </c>
    </row>
    <row r="12" spans="2:58" x14ac:dyDescent="0.25">
      <c r="B12" t="s">
        <v>17712</v>
      </c>
      <c r="C12" t="s">
        <v>10457</v>
      </c>
      <c r="D12" t="s">
        <v>17716</v>
      </c>
      <c r="E12" t="s">
        <v>568</v>
      </c>
      <c r="F12" t="s">
        <v>568</v>
      </c>
      <c r="G12" t="s">
        <v>568</v>
      </c>
      <c r="H12" t="s">
        <v>568</v>
      </c>
      <c r="I12" t="s">
        <v>568</v>
      </c>
      <c r="J12" t="s">
        <v>568</v>
      </c>
      <c r="K12" t="s">
        <v>568</v>
      </c>
      <c r="L12" t="s">
        <v>2080</v>
      </c>
      <c r="M12" t="s">
        <v>2080</v>
      </c>
      <c r="N12" t="s">
        <v>568</v>
      </c>
      <c r="O12" t="s">
        <v>568</v>
      </c>
      <c r="P12" t="s">
        <v>568</v>
      </c>
      <c r="Q12" t="s">
        <v>2117</v>
      </c>
      <c r="R12" t="s">
        <v>9864</v>
      </c>
      <c r="S12" t="s">
        <v>2159</v>
      </c>
      <c r="T12" t="s">
        <v>2125</v>
      </c>
      <c r="U12" t="s">
        <v>10219</v>
      </c>
      <c r="V12" t="s">
        <v>2123</v>
      </c>
      <c r="W12" t="s">
        <v>568</v>
      </c>
      <c r="X12" t="s">
        <v>568</v>
      </c>
      <c r="Y12" t="s">
        <v>2080</v>
      </c>
      <c r="Z12" t="s">
        <v>2106</v>
      </c>
      <c r="AA12" t="s">
        <v>2159</v>
      </c>
      <c r="AB12" t="s">
        <v>2159</v>
      </c>
      <c r="AC12" t="s">
        <v>2159</v>
      </c>
      <c r="AD12" t="s">
        <v>2159</v>
      </c>
      <c r="AE12" t="s">
        <v>2159</v>
      </c>
      <c r="AF12" t="s">
        <v>568</v>
      </c>
      <c r="AG12" t="s">
        <v>568</v>
      </c>
      <c r="AH12" t="s">
        <v>2079</v>
      </c>
      <c r="AI12" t="s">
        <v>2079</v>
      </c>
      <c r="AJ12" t="s">
        <v>2079</v>
      </c>
      <c r="AK12" t="s">
        <v>2079</v>
      </c>
      <c r="AL12" t="s">
        <v>2079</v>
      </c>
      <c r="AM12" t="s">
        <v>2079</v>
      </c>
      <c r="AN12" t="s">
        <v>2079</v>
      </c>
      <c r="AO12" t="s">
        <v>568</v>
      </c>
      <c r="AP12" t="s">
        <v>568</v>
      </c>
      <c r="AQ12" t="s">
        <v>568</v>
      </c>
      <c r="AR12" t="s">
        <v>568</v>
      </c>
      <c r="AS12" t="s">
        <v>2079</v>
      </c>
      <c r="AT12" t="s">
        <v>2117</v>
      </c>
      <c r="AU12" t="s">
        <v>2083</v>
      </c>
      <c r="AV12" t="s">
        <v>9955</v>
      </c>
      <c r="AW12" t="s">
        <v>9843</v>
      </c>
      <c r="AX12" t="s">
        <v>568</v>
      </c>
      <c r="AY12" t="s">
        <v>568</v>
      </c>
      <c r="AZ12" t="s">
        <v>568</v>
      </c>
      <c r="BA12" t="s">
        <v>2078</v>
      </c>
      <c r="BB12" t="s">
        <v>10182</v>
      </c>
      <c r="BC12" t="s">
        <v>2163</v>
      </c>
      <c r="BD12" t="s">
        <v>2175</v>
      </c>
      <c r="BE12" t="s">
        <v>10155</v>
      </c>
      <c r="BF12" t="s">
        <v>2153</v>
      </c>
    </row>
    <row r="13" spans="2:58" x14ac:dyDescent="0.25">
      <c r="B13" t="s">
        <v>17712</v>
      </c>
      <c r="C13" t="s">
        <v>10457</v>
      </c>
      <c r="D13" t="s">
        <v>17717</v>
      </c>
      <c r="E13" t="s">
        <v>568</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2080</v>
      </c>
      <c r="AR13" t="s">
        <v>2106</v>
      </c>
      <c r="AS13" t="s">
        <v>2106</v>
      </c>
      <c r="AT13" t="s">
        <v>2106</v>
      </c>
      <c r="AU13" t="s">
        <v>2106</v>
      </c>
      <c r="AV13" t="s">
        <v>2106</v>
      </c>
      <c r="AW13" t="s">
        <v>2106</v>
      </c>
      <c r="AX13" t="s">
        <v>568</v>
      </c>
      <c r="AY13" t="s">
        <v>568</v>
      </c>
      <c r="AZ13" t="s">
        <v>568</v>
      </c>
      <c r="BA13" t="s">
        <v>568</v>
      </c>
      <c r="BB13" t="s">
        <v>568</v>
      </c>
      <c r="BC13" t="s">
        <v>568</v>
      </c>
      <c r="BD13" t="s">
        <v>568</v>
      </c>
      <c r="BE13" t="s">
        <v>2080</v>
      </c>
      <c r="BF13" t="s">
        <v>2080</v>
      </c>
    </row>
    <row r="14" spans="2:58" x14ac:dyDescent="0.25">
      <c r="B14" t="s">
        <v>17712</v>
      </c>
      <c r="C14" t="s">
        <v>10457</v>
      </c>
      <c r="D14" t="s">
        <v>17718</v>
      </c>
      <c r="E14" t="s">
        <v>568</v>
      </c>
      <c r="F14" t="s">
        <v>568</v>
      </c>
      <c r="G14" t="s">
        <v>568</v>
      </c>
      <c r="H14" t="s">
        <v>568</v>
      </c>
      <c r="I14" t="s">
        <v>568</v>
      </c>
      <c r="J14" t="s">
        <v>568</v>
      </c>
      <c r="K14" t="s">
        <v>568</v>
      </c>
      <c r="L14" t="s">
        <v>568</v>
      </c>
      <c r="M14" t="s">
        <v>568</v>
      </c>
      <c r="N14" t="s">
        <v>568</v>
      </c>
      <c r="O14" t="s">
        <v>568</v>
      </c>
      <c r="P14" t="s">
        <v>568</v>
      </c>
      <c r="Q14" t="s">
        <v>568</v>
      </c>
      <c r="R14" t="s">
        <v>568</v>
      </c>
      <c r="S14" t="s">
        <v>2080</v>
      </c>
      <c r="T14" t="s">
        <v>2080</v>
      </c>
      <c r="U14" t="s">
        <v>2080</v>
      </c>
      <c r="V14" t="s">
        <v>2079</v>
      </c>
      <c r="W14" t="s">
        <v>568</v>
      </c>
      <c r="X14" t="s">
        <v>568</v>
      </c>
      <c r="Y14" t="s">
        <v>568</v>
      </c>
      <c r="Z14" t="s">
        <v>2078</v>
      </c>
      <c r="AA14" t="s">
        <v>2106</v>
      </c>
      <c r="AB14" t="s">
        <v>2106</v>
      </c>
      <c r="AC14" t="s">
        <v>2106</v>
      </c>
      <c r="AD14" t="s">
        <v>2106</v>
      </c>
      <c r="AE14" t="s">
        <v>2106</v>
      </c>
      <c r="AF14" t="s">
        <v>568</v>
      </c>
      <c r="AG14" t="s">
        <v>568</v>
      </c>
      <c r="AH14" t="s">
        <v>2079</v>
      </c>
      <c r="AI14" t="s">
        <v>2079</v>
      </c>
      <c r="AJ14" t="s">
        <v>2079</v>
      </c>
      <c r="AK14" t="s">
        <v>2079</v>
      </c>
      <c r="AL14" t="s">
        <v>2079</v>
      </c>
      <c r="AM14" t="s">
        <v>2079</v>
      </c>
      <c r="AN14" t="s">
        <v>2079</v>
      </c>
      <c r="AO14" t="s">
        <v>568</v>
      </c>
      <c r="AP14" t="s">
        <v>568</v>
      </c>
      <c r="AQ14" t="s">
        <v>2080</v>
      </c>
      <c r="AR14" t="s">
        <v>2079</v>
      </c>
      <c r="AS14" t="s">
        <v>2079</v>
      </c>
      <c r="AT14" t="s">
        <v>2079</v>
      </c>
      <c r="AU14" t="s">
        <v>2079</v>
      </c>
      <c r="AV14" t="s">
        <v>2079</v>
      </c>
      <c r="AW14" t="s">
        <v>2079</v>
      </c>
      <c r="AX14" t="s">
        <v>568</v>
      </c>
      <c r="AY14" t="s">
        <v>568</v>
      </c>
      <c r="AZ14" t="s">
        <v>568</v>
      </c>
      <c r="BA14" t="s">
        <v>2078</v>
      </c>
      <c r="BB14" t="s">
        <v>2078</v>
      </c>
      <c r="BC14" t="s">
        <v>2078</v>
      </c>
      <c r="BD14" t="s">
        <v>2078</v>
      </c>
      <c r="BE14" t="s">
        <v>2078</v>
      </c>
      <c r="BF14" t="s">
        <v>2078</v>
      </c>
    </row>
    <row r="15" spans="2:58" x14ac:dyDescent="0.25">
      <c r="B15" t="s">
        <v>17712</v>
      </c>
      <c r="C15" t="s">
        <v>10457</v>
      </c>
      <c r="D15" t="s">
        <v>17719</v>
      </c>
      <c r="E15" t="s">
        <v>568</v>
      </c>
      <c r="F15" t="s">
        <v>568</v>
      </c>
      <c r="G15" t="s">
        <v>568</v>
      </c>
      <c r="H15" t="s">
        <v>568</v>
      </c>
      <c r="I15" t="s">
        <v>568</v>
      </c>
      <c r="J15" t="s">
        <v>568</v>
      </c>
      <c r="K15" t="s">
        <v>568</v>
      </c>
      <c r="L15" t="s">
        <v>568</v>
      </c>
      <c r="M15" t="s">
        <v>568</v>
      </c>
      <c r="N15" t="s">
        <v>568</v>
      </c>
      <c r="O15" t="s">
        <v>568</v>
      </c>
      <c r="P15" t="s">
        <v>2080</v>
      </c>
      <c r="Q15" t="s">
        <v>2082</v>
      </c>
      <c r="R15" t="s">
        <v>2083</v>
      </c>
      <c r="S15" t="s">
        <v>2083</v>
      </c>
      <c r="T15" t="s">
        <v>2083</v>
      </c>
      <c r="U15" t="s">
        <v>2083</v>
      </c>
      <c r="V15" t="s">
        <v>2083</v>
      </c>
      <c r="W15" t="s">
        <v>568</v>
      </c>
      <c r="X15" t="s">
        <v>568</v>
      </c>
      <c r="Y15" t="s">
        <v>2106</v>
      </c>
      <c r="Z15" t="s">
        <v>2106</v>
      </c>
      <c r="AA15" t="s">
        <v>2106</v>
      </c>
      <c r="AB15" t="s">
        <v>2106</v>
      </c>
      <c r="AC15" t="s">
        <v>2106</v>
      </c>
      <c r="AD15" t="s">
        <v>2106</v>
      </c>
      <c r="AE15" t="s">
        <v>2106</v>
      </c>
      <c r="AF15" t="s">
        <v>568</v>
      </c>
      <c r="AG15" t="s">
        <v>568</v>
      </c>
      <c r="AH15" t="s">
        <v>2117</v>
      </c>
      <c r="AI15" t="s">
        <v>9955</v>
      </c>
      <c r="AJ15" t="s">
        <v>9955</v>
      </c>
      <c r="AK15" t="s">
        <v>10182</v>
      </c>
      <c r="AL15" t="s">
        <v>2153</v>
      </c>
      <c r="AM15" t="s">
        <v>9792</v>
      </c>
      <c r="AN15" t="s">
        <v>9792</v>
      </c>
      <c r="AO15" t="s">
        <v>568</v>
      </c>
      <c r="AP15" t="s">
        <v>568</v>
      </c>
      <c r="AQ15" t="s">
        <v>2106</v>
      </c>
      <c r="AR15" t="s">
        <v>2122</v>
      </c>
      <c r="AS15" t="s">
        <v>2122</v>
      </c>
      <c r="AT15" t="s">
        <v>2122</v>
      </c>
      <c r="AU15" t="s">
        <v>2122</v>
      </c>
      <c r="AV15" t="s">
        <v>2122</v>
      </c>
      <c r="AW15" t="s">
        <v>2122</v>
      </c>
      <c r="AX15" t="s">
        <v>568</v>
      </c>
      <c r="AY15" t="s">
        <v>568</v>
      </c>
      <c r="AZ15" t="s">
        <v>2080</v>
      </c>
      <c r="BA15" t="s">
        <v>9891</v>
      </c>
      <c r="BB15" t="s">
        <v>9891</v>
      </c>
      <c r="BC15" t="s">
        <v>9891</v>
      </c>
      <c r="BD15" t="s">
        <v>9891</v>
      </c>
      <c r="BE15" t="s">
        <v>9891</v>
      </c>
      <c r="BF15" t="s">
        <v>9891</v>
      </c>
    </row>
    <row r="16" spans="2:58" x14ac:dyDescent="0.25">
      <c r="B16" t="s">
        <v>17712</v>
      </c>
      <c r="C16" t="s">
        <v>10457</v>
      </c>
      <c r="D16" t="s">
        <v>17720</v>
      </c>
      <c r="E16" t="s">
        <v>568</v>
      </c>
      <c r="F16" t="s">
        <v>568</v>
      </c>
      <c r="G16" t="s">
        <v>568</v>
      </c>
      <c r="H16" t="s">
        <v>568</v>
      </c>
      <c r="I16" t="s">
        <v>568</v>
      </c>
      <c r="J16" t="s">
        <v>568</v>
      </c>
      <c r="K16" t="s">
        <v>568</v>
      </c>
      <c r="L16" t="s">
        <v>568</v>
      </c>
      <c r="M16" t="s">
        <v>2080</v>
      </c>
      <c r="N16" t="s">
        <v>568</v>
      </c>
      <c r="O16" t="s">
        <v>568</v>
      </c>
      <c r="P16" t="s">
        <v>568</v>
      </c>
      <c r="Q16" t="s">
        <v>568</v>
      </c>
      <c r="R16" t="s">
        <v>568</v>
      </c>
      <c r="S16" t="s">
        <v>568</v>
      </c>
      <c r="T16" t="s">
        <v>568</v>
      </c>
      <c r="U16" t="s">
        <v>568</v>
      </c>
      <c r="V16" t="s">
        <v>2082</v>
      </c>
      <c r="W16" t="s">
        <v>568</v>
      </c>
      <c r="X16" t="s">
        <v>568</v>
      </c>
      <c r="Y16" t="s">
        <v>568</v>
      </c>
      <c r="Z16" t="s">
        <v>2079</v>
      </c>
      <c r="AA16" t="s">
        <v>2078</v>
      </c>
      <c r="AB16" t="s">
        <v>2078</v>
      </c>
      <c r="AC16" t="s">
        <v>2078</v>
      </c>
      <c r="AD16" t="s">
        <v>2078</v>
      </c>
      <c r="AE16" t="s">
        <v>2078</v>
      </c>
      <c r="AF16" t="s">
        <v>568</v>
      </c>
      <c r="AG16" t="s">
        <v>568</v>
      </c>
      <c r="AH16" t="s">
        <v>568</v>
      </c>
      <c r="AI16" t="s">
        <v>568</v>
      </c>
      <c r="AJ16" t="s">
        <v>568</v>
      </c>
      <c r="AK16" t="s">
        <v>568</v>
      </c>
      <c r="AL16" t="s">
        <v>568</v>
      </c>
      <c r="AM16" t="s">
        <v>568</v>
      </c>
      <c r="AN16" t="s">
        <v>2117</v>
      </c>
      <c r="AO16" t="s">
        <v>568</v>
      </c>
      <c r="AP16" t="s">
        <v>568</v>
      </c>
      <c r="AQ16" t="s">
        <v>2080</v>
      </c>
      <c r="AR16" t="s">
        <v>2080</v>
      </c>
      <c r="AS16" t="s">
        <v>2080</v>
      </c>
      <c r="AT16" t="s">
        <v>2080</v>
      </c>
      <c r="AU16" t="s">
        <v>2080</v>
      </c>
      <c r="AV16" t="s">
        <v>2080</v>
      </c>
      <c r="AW16" t="s">
        <v>2079</v>
      </c>
      <c r="AX16" t="s">
        <v>568</v>
      </c>
      <c r="AY16" t="s">
        <v>568</v>
      </c>
      <c r="AZ16" t="s">
        <v>568</v>
      </c>
      <c r="BA16" t="s">
        <v>568</v>
      </c>
      <c r="BB16" t="s">
        <v>2080</v>
      </c>
      <c r="BC16" t="s">
        <v>2080</v>
      </c>
      <c r="BD16" t="s">
        <v>2080</v>
      </c>
      <c r="BE16" t="s">
        <v>2080</v>
      </c>
      <c r="BF16" t="s">
        <v>2079</v>
      </c>
    </row>
    <row r="17" spans="2:58" x14ac:dyDescent="0.25">
      <c r="B17" t="s">
        <v>17712</v>
      </c>
      <c r="C17" t="s">
        <v>10457</v>
      </c>
      <c r="D17" t="s">
        <v>17721</v>
      </c>
      <c r="E17" t="s">
        <v>568</v>
      </c>
      <c r="F17" t="s">
        <v>568</v>
      </c>
      <c r="G17" t="s">
        <v>568</v>
      </c>
      <c r="H17" t="s">
        <v>568</v>
      </c>
      <c r="I17" t="s">
        <v>568</v>
      </c>
      <c r="J17" t="s">
        <v>568</v>
      </c>
      <c r="K17" t="s">
        <v>568</v>
      </c>
      <c r="L17" t="s">
        <v>568</v>
      </c>
      <c r="M17" t="s">
        <v>568</v>
      </c>
      <c r="N17" t="s">
        <v>568</v>
      </c>
      <c r="O17" t="s">
        <v>568</v>
      </c>
      <c r="P17" t="s">
        <v>568</v>
      </c>
      <c r="Q17" t="s">
        <v>568</v>
      </c>
      <c r="R17" t="s">
        <v>568</v>
      </c>
      <c r="S17" t="s">
        <v>568</v>
      </c>
      <c r="T17" t="s">
        <v>568</v>
      </c>
      <c r="U17" t="s">
        <v>568</v>
      </c>
      <c r="V17" t="s">
        <v>568</v>
      </c>
      <c r="W17" t="s">
        <v>568</v>
      </c>
      <c r="X17" t="s">
        <v>568</v>
      </c>
      <c r="Y17" t="s">
        <v>568</v>
      </c>
      <c r="Z17" t="s">
        <v>568</v>
      </c>
      <c r="AA17" t="s">
        <v>568</v>
      </c>
      <c r="AB17" t="s">
        <v>2080</v>
      </c>
      <c r="AC17" t="s">
        <v>2080</v>
      </c>
      <c r="AD17" t="s">
        <v>2080</v>
      </c>
      <c r="AE17" t="s">
        <v>2080</v>
      </c>
      <c r="AF17" t="s">
        <v>568</v>
      </c>
      <c r="AG17" t="s">
        <v>568</v>
      </c>
      <c r="AH17" t="s">
        <v>568</v>
      </c>
      <c r="AI17" t="s">
        <v>2079</v>
      </c>
      <c r="AJ17" t="s">
        <v>2082</v>
      </c>
      <c r="AK17" t="s">
        <v>2082</v>
      </c>
      <c r="AL17" t="s">
        <v>2082</v>
      </c>
      <c r="AM17" t="s">
        <v>2082</v>
      </c>
      <c r="AN17" t="s">
        <v>2082</v>
      </c>
      <c r="AO17" t="s">
        <v>568</v>
      </c>
      <c r="AP17" t="s">
        <v>568</v>
      </c>
      <c r="AQ17" t="s">
        <v>568</v>
      </c>
      <c r="AR17" t="s">
        <v>568</v>
      </c>
      <c r="AS17" t="s">
        <v>568</v>
      </c>
      <c r="AT17" t="s">
        <v>568</v>
      </c>
      <c r="AU17" t="s">
        <v>568</v>
      </c>
      <c r="AV17" t="s">
        <v>568</v>
      </c>
      <c r="AW17" t="s">
        <v>2080</v>
      </c>
      <c r="AX17" t="s">
        <v>568</v>
      </c>
      <c r="AY17" t="s">
        <v>568</v>
      </c>
      <c r="AZ17" t="s">
        <v>568</v>
      </c>
      <c r="BA17" t="s">
        <v>568</v>
      </c>
      <c r="BB17" t="s">
        <v>568</v>
      </c>
      <c r="BC17" t="s">
        <v>568</v>
      </c>
      <c r="BD17" t="s">
        <v>568</v>
      </c>
      <c r="BE17" t="s">
        <v>568</v>
      </c>
      <c r="BF17" t="s">
        <v>568</v>
      </c>
    </row>
    <row r="18" spans="2:58" x14ac:dyDescent="0.25">
      <c r="B18" t="s">
        <v>17712</v>
      </c>
      <c r="C18" t="s">
        <v>10457</v>
      </c>
      <c r="D18" t="s">
        <v>17722</v>
      </c>
      <c r="E18" t="s">
        <v>568</v>
      </c>
      <c r="F18" t="s">
        <v>568</v>
      </c>
      <c r="G18" t="s">
        <v>568</v>
      </c>
      <c r="H18" t="s">
        <v>568</v>
      </c>
      <c r="I18" t="s">
        <v>568</v>
      </c>
      <c r="J18" t="s">
        <v>568</v>
      </c>
      <c r="K18" t="s">
        <v>568</v>
      </c>
      <c r="L18" t="s">
        <v>568</v>
      </c>
      <c r="M18" t="s">
        <v>568</v>
      </c>
      <c r="N18" t="s">
        <v>568</v>
      </c>
      <c r="O18" t="s">
        <v>568</v>
      </c>
      <c r="P18" t="s">
        <v>568</v>
      </c>
      <c r="Q18" t="s">
        <v>568</v>
      </c>
      <c r="R18" t="s">
        <v>568</v>
      </c>
      <c r="S18" t="s">
        <v>568</v>
      </c>
      <c r="T18" t="s">
        <v>568</v>
      </c>
      <c r="U18" t="s">
        <v>568</v>
      </c>
      <c r="V18" t="s">
        <v>568</v>
      </c>
      <c r="W18" t="s">
        <v>568</v>
      </c>
      <c r="X18" t="s">
        <v>568</v>
      </c>
      <c r="Y18" t="s">
        <v>568</v>
      </c>
      <c r="Z18" t="s">
        <v>2080</v>
      </c>
      <c r="AA18" t="s">
        <v>2080</v>
      </c>
      <c r="AB18" t="s">
        <v>2080</v>
      </c>
      <c r="AC18" t="s">
        <v>2080</v>
      </c>
      <c r="AD18" t="s">
        <v>2080</v>
      </c>
      <c r="AE18" t="s">
        <v>2080</v>
      </c>
      <c r="AF18" t="s">
        <v>568</v>
      </c>
      <c r="AG18" t="s">
        <v>568</v>
      </c>
      <c r="AH18" t="s">
        <v>568</v>
      </c>
      <c r="AI18" t="s">
        <v>568</v>
      </c>
      <c r="AJ18" t="s">
        <v>2106</v>
      </c>
      <c r="AK18" t="s">
        <v>2106</v>
      </c>
      <c r="AL18" t="s">
        <v>2106</v>
      </c>
      <c r="AM18" t="s">
        <v>2106</v>
      </c>
      <c r="AN18" t="s">
        <v>2106</v>
      </c>
      <c r="AO18" t="s">
        <v>568</v>
      </c>
      <c r="AP18" t="s">
        <v>568</v>
      </c>
      <c r="AQ18" t="s">
        <v>568</v>
      </c>
      <c r="AR18" t="s">
        <v>568</v>
      </c>
      <c r="AS18" t="s">
        <v>568</v>
      </c>
      <c r="AT18" t="s">
        <v>568</v>
      </c>
      <c r="AU18" t="s">
        <v>568</v>
      </c>
      <c r="AV18" t="s">
        <v>2080</v>
      </c>
      <c r="AW18" t="s">
        <v>2080</v>
      </c>
      <c r="AX18" t="s">
        <v>568</v>
      </c>
      <c r="AY18" t="s">
        <v>568</v>
      </c>
      <c r="AZ18" t="s">
        <v>568</v>
      </c>
      <c r="BA18" t="s">
        <v>568</v>
      </c>
      <c r="BB18" t="s">
        <v>568</v>
      </c>
      <c r="BC18" t="s">
        <v>2080</v>
      </c>
      <c r="BD18" t="s">
        <v>2080</v>
      </c>
      <c r="BE18" t="s">
        <v>2080</v>
      </c>
      <c r="BF18" t="s">
        <v>2080</v>
      </c>
    </row>
    <row r="19" spans="2:58" x14ac:dyDescent="0.25">
      <c r="B19" t="s">
        <v>17712</v>
      </c>
      <c r="C19" t="s">
        <v>10457</v>
      </c>
      <c r="D19" t="s">
        <v>17723</v>
      </c>
      <c r="E19" t="s">
        <v>568</v>
      </c>
      <c r="F19" t="s">
        <v>568</v>
      </c>
      <c r="G19" t="s">
        <v>568</v>
      </c>
      <c r="H19" t="s">
        <v>568</v>
      </c>
      <c r="I19" t="s">
        <v>568</v>
      </c>
      <c r="J19" t="s">
        <v>568</v>
      </c>
      <c r="K19" t="s">
        <v>568</v>
      </c>
      <c r="L19" t="s">
        <v>568</v>
      </c>
      <c r="M19" t="s">
        <v>568</v>
      </c>
      <c r="N19" t="s">
        <v>568</v>
      </c>
      <c r="O19" t="s">
        <v>568</v>
      </c>
      <c r="P19" t="s">
        <v>568</v>
      </c>
      <c r="Q19" t="s">
        <v>2080</v>
      </c>
      <c r="R19" t="s">
        <v>2079</v>
      </c>
      <c r="S19" t="s">
        <v>2151</v>
      </c>
      <c r="T19" t="s">
        <v>9891</v>
      </c>
      <c r="U19" t="s">
        <v>9891</v>
      </c>
      <c r="V19" t="s">
        <v>10207</v>
      </c>
      <c r="W19" t="s">
        <v>568</v>
      </c>
      <c r="X19" t="s">
        <v>568</v>
      </c>
      <c r="Y19" t="s">
        <v>568</v>
      </c>
      <c r="Z19" t="s">
        <v>568</v>
      </c>
      <c r="AA19" t="s">
        <v>2081</v>
      </c>
      <c r="AB19" t="s">
        <v>2098</v>
      </c>
      <c r="AC19" t="s">
        <v>2098</v>
      </c>
      <c r="AD19" t="s">
        <v>2162</v>
      </c>
      <c r="AE19" t="s">
        <v>9843</v>
      </c>
      <c r="AF19" t="s">
        <v>568</v>
      </c>
      <c r="AG19" t="s">
        <v>568</v>
      </c>
      <c r="AH19" t="s">
        <v>568</v>
      </c>
      <c r="AI19" t="s">
        <v>568</v>
      </c>
      <c r="AJ19" t="s">
        <v>568</v>
      </c>
      <c r="AK19" t="s">
        <v>568</v>
      </c>
      <c r="AL19" t="s">
        <v>568</v>
      </c>
      <c r="AM19" t="s">
        <v>568</v>
      </c>
      <c r="AN19" t="s">
        <v>568</v>
      </c>
      <c r="AO19" t="s">
        <v>568</v>
      </c>
      <c r="AP19" t="s">
        <v>568</v>
      </c>
      <c r="AQ19" t="s">
        <v>568</v>
      </c>
      <c r="AR19" t="s">
        <v>2083</v>
      </c>
      <c r="AS19" t="s">
        <v>2099</v>
      </c>
      <c r="AT19" t="s">
        <v>2162</v>
      </c>
      <c r="AU19" t="s">
        <v>2157</v>
      </c>
      <c r="AV19" t="s">
        <v>10099</v>
      </c>
      <c r="AW19" t="s">
        <v>10099</v>
      </c>
      <c r="AX19" t="s">
        <v>568</v>
      </c>
      <c r="AY19" t="s">
        <v>568</v>
      </c>
      <c r="AZ19" t="s">
        <v>568</v>
      </c>
      <c r="BA19" t="s">
        <v>568</v>
      </c>
      <c r="BB19" t="s">
        <v>2082</v>
      </c>
      <c r="BC19" t="s">
        <v>2117</v>
      </c>
      <c r="BD19" t="s">
        <v>2083</v>
      </c>
      <c r="BE19" t="s">
        <v>2157</v>
      </c>
      <c r="BF19" t="s">
        <v>9843</v>
      </c>
    </row>
    <row r="20" spans="2:58" x14ac:dyDescent="0.25">
      <c r="B20" t="s">
        <v>17712</v>
      </c>
      <c r="C20" t="s">
        <v>10457</v>
      </c>
      <c r="D20" t="s">
        <v>17724</v>
      </c>
      <c r="E20" t="s">
        <v>568</v>
      </c>
      <c r="F20" t="s">
        <v>568</v>
      </c>
      <c r="G20" t="s">
        <v>568</v>
      </c>
      <c r="H20" t="s">
        <v>568</v>
      </c>
      <c r="I20" t="s">
        <v>568</v>
      </c>
      <c r="J20" t="s">
        <v>568</v>
      </c>
      <c r="K20" t="s">
        <v>568</v>
      </c>
      <c r="L20" t="s">
        <v>568</v>
      </c>
      <c r="M20" t="s">
        <v>568</v>
      </c>
      <c r="N20" t="s">
        <v>568</v>
      </c>
      <c r="O20" t="s">
        <v>568</v>
      </c>
      <c r="P20" t="s">
        <v>568</v>
      </c>
      <c r="Q20" t="s">
        <v>2080</v>
      </c>
      <c r="R20" t="s">
        <v>2080</v>
      </c>
      <c r="S20" t="s">
        <v>2080</v>
      </c>
      <c r="T20" t="s">
        <v>2080</v>
      </c>
      <c r="U20" t="s">
        <v>2080</v>
      </c>
      <c r="V20" t="s">
        <v>2080</v>
      </c>
      <c r="W20" t="s">
        <v>568</v>
      </c>
      <c r="X20" t="s">
        <v>568</v>
      </c>
      <c r="Y20" t="s">
        <v>568</v>
      </c>
      <c r="Z20" t="s">
        <v>568</v>
      </c>
      <c r="AA20" t="s">
        <v>568</v>
      </c>
      <c r="AB20" t="s">
        <v>568</v>
      </c>
      <c r="AC20" t="s">
        <v>568</v>
      </c>
      <c r="AD20" t="s">
        <v>568</v>
      </c>
      <c r="AE20" t="s">
        <v>568</v>
      </c>
      <c r="AF20" t="s">
        <v>568</v>
      </c>
      <c r="AG20" t="s">
        <v>568</v>
      </c>
      <c r="AH20" t="s">
        <v>568</v>
      </c>
      <c r="AI20" t="s">
        <v>2080</v>
      </c>
      <c r="AJ20" t="s">
        <v>2079</v>
      </c>
      <c r="AK20" t="s">
        <v>2079</v>
      </c>
      <c r="AL20" t="s">
        <v>2079</v>
      </c>
      <c r="AM20" t="s">
        <v>2082</v>
      </c>
      <c r="AN20" t="s">
        <v>2151</v>
      </c>
      <c r="AO20" t="s">
        <v>568</v>
      </c>
      <c r="AP20" t="s">
        <v>568</v>
      </c>
      <c r="AQ20" t="s">
        <v>568</v>
      </c>
      <c r="AR20" t="s">
        <v>2079</v>
      </c>
      <c r="AS20" t="s">
        <v>2079</v>
      </c>
      <c r="AT20" t="s">
        <v>2079</v>
      </c>
      <c r="AU20" t="s">
        <v>2079</v>
      </c>
      <c r="AV20" t="s">
        <v>2079</v>
      </c>
      <c r="AW20" t="s">
        <v>2079</v>
      </c>
      <c r="AX20" t="s">
        <v>568</v>
      </c>
      <c r="AY20" t="s">
        <v>568</v>
      </c>
      <c r="AZ20" t="s">
        <v>568</v>
      </c>
      <c r="BA20" t="s">
        <v>2080</v>
      </c>
      <c r="BB20" t="s">
        <v>2080</v>
      </c>
      <c r="BC20" t="s">
        <v>2080</v>
      </c>
      <c r="BD20" t="s">
        <v>2080</v>
      </c>
      <c r="BE20" t="s">
        <v>2080</v>
      </c>
      <c r="BF20" t="s">
        <v>2080</v>
      </c>
    </row>
    <row r="21" spans="2:58" x14ac:dyDescent="0.25">
      <c r="B21" t="s">
        <v>17712</v>
      </c>
      <c r="C21" t="s">
        <v>10457</v>
      </c>
      <c r="D21" t="s">
        <v>17725</v>
      </c>
      <c r="E21" t="s">
        <v>568</v>
      </c>
      <c r="F21" t="s">
        <v>568</v>
      </c>
      <c r="G21" t="s">
        <v>568</v>
      </c>
      <c r="H21" t="s">
        <v>568</v>
      </c>
      <c r="I21" t="s">
        <v>568</v>
      </c>
      <c r="J21" t="s">
        <v>2080</v>
      </c>
      <c r="K21" t="s">
        <v>2079</v>
      </c>
      <c r="L21" t="s">
        <v>2082</v>
      </c>
      <c r="M21" t="s">
        <v>2082</v>
      </c>
      <c r="N21" t="s">
        <v>568</v>
      </c>
      <c r="O21" t="s">
        <v>568</v>
      </c>
      <c r="P21" t="s">
        <v>568</v>
      </c>
      <c r="Q21" t="s">
        <v>2117</v>
      </c>
      <c r="R21" t="s">
        <v>2147</v>
      </c>
      <c r="S21" t="s">
        <v>2147</v>
      </c>
      <c r="T21" t="s">
        <v>2152</v>
      </c>
      <c r="U21" t="s">
        <v>2152</v>
      </c>
      <c r="V21" t="s">
        <v>2152</v>
      </c>
      <c r="W21" t="s">
        <v>568</v>
      </c>
      <c r="X21" t="s">
        <v>568</v>
      </c>
      <c r="Y21" t="s">
        <v>568</v>
      </c>
      <c r="Z21" t="s">
        <v>2081</v>
      </c>
      <c r="AA21" t="s">
        <v>9864</v>
      </c>
      <c r="AB21" t="s">
        <v>9864</v>
      </c>
      <c r="AC21" t="s">
        <v>9864</v>
      </c>
      <c r="AD21" t="s">
        <v>9864</v>
      </c>
      <c r="AE21" t="s">
        <v>9864</v>
      </c>
      <c r="AF21" t="s">
        <v>568</v>
      </c>
      <c r="AG21" t="s">
        <v>568</v>
      </c>
      <c r="AH21" t="s">
        <v>2080</v>
      </c>
      <c r="AI21" t="s">
        <v>2080</v>
      </c>
      <c r="AJ21" t="s">
        <v>2106</v>
      </c>
      <c r="AK21" t="s">
        <v>2099</v>
      </c>
      <c r="AL21" t="s">
        <v>2150</v>
      </c>
      <c r="AM21" t="s">
        <v>2123</v>
      </c>
      <c r="AN21" t="s">
        <v>2137</v>
      </c>
      <c r="AO21" t="s">
        <v>568</v>
      </c>
      <c r="AP21" t="s">
        <v>568</v>
      </c>
      <c r="AQ21" t="s">
        <v>568</v>
      </c>
      <c r="AR21" t="s">
        <v>2106</v>
      </c>
      <c r="AS21" t="s">
        <v>2083</v>
      </c>
      <c r="AT21" t="s">
        <v>2098</v>
      </c>
      <c r="AU21" t="s">
        <v>2150</v>
      </c>
      <c r="AV21" t="s">
        <v>2150</v>
      </c>
      <c r="AW21" t="s">
        <v>2150</v>
      </c>
      <c r="AX21" t="s">
        <v>568</v>
      </c>
      <c r="AY21" t="s">
        <v>568</v>
      </c>
      <c r="AZ21" t="s">
        <v>2080</v>
      </c>
      <c r="BA21" t="s">
        <v>2080</v>
      </c>
      <c r="BB21" t="s">
        <v>10099</v>
      </c>
      <c r="BC21" t="s">
        <v>10099</v>
      </c>
      <c r="BD21" t="s">
        <v>10182</v>
      </c>
      <c r="BE21" t="s">
        <v>9843</v>
      </c>
      <c r="BF21" t="s">
        <v>2158</v>
      </c>
    </row>
    <row r="22" spans="2:58" x14ac:dyDescent="0.25">
      <c r="B22" t="s">
        <v>17712</v>
      </c>
      <c r="C22" t="s">
        <v>10457</v>
      </c>
      <c r="D22" t="s">
        <v>17726</v>
      </c>
      <c r="E22" t="s">
        <v>568</v>
      </c>
      <c r="F22" t="s">
        <v>568</v>
      </c>
      <c r="G22" t="s">
        <v>568</v>
      </c>
      <c r="H22" t="s">
        <v>568</v>
      </c>
      <c r="I22" t="s">
        <v>568</v>
      </c>
      <c r="J22" t="s">
        <v>568</v>
      </c>
      <c r="K22" t="s">
        <v>568</v>
      </c>
      <c r="L22" t="s">
        <v>568</v>
      </c>
      <c r="M22" t="s">
        <v>2080</v>
      </c>
      <c r="N22" t="s">
        <v>568</v>
      </c>
      <c r="O22" t="s">
        <v>568</v>
      </c>
      <c r="P22" t="s">
        <v>568</v>
      </c>
      <c r="Q22" t="s">
        <v>2106</v>
      </c>
      <c r="R22" t="s">
        <v>2157</v>
      </c>
      <c r="S22" t="s">
        <v>2152</v>
      </c>
      <c r="T22" t="s">
        <v>10207</v>
      </c>
      <c r="U22" t="s">
        <v>10208</v>
      </c>
      <c r="V22" t="s">
        <v>10208</v>
      </c>
      <c r="W22" t="s">
        <v>568</v>
      </c>
      <c r="X22" t="s">
        <v>568</v>
      </c>
      <c r="Y22" t="s">
        <v>568</v>
      </c>
      <c r="Z22" t="s">
        <v>2080</v>
      </c>
      <c r="AA22" t="s">
        <v>2099</v>
      </c>
      <c r="AB22" t="s">
        <v>2099</v>
      </c>
      <c r="AC22" t="s">
        <v>2099</v>
      </c>
      <c r="AD22" t="s">
        <v>2099</v>
      </c>
      <c r="AE22" t="s">
        <v>2099</v>
      </c>
      <c r="AF22" t="s">
        <v>568</v>
      </c>
      <c r="AG22" t="s">
        <v>568</v>
      </c>
      <c r="AH22" t="s">
        <v>568</v>
      </c>
      <c r="AI22" t="s">
        <v>568</v>
      </c>
      <c r="AJ22" t="s">
        <v>2080</v>
      </c>
      <c r="AK22" t="s">
        <v>2080</v>
      </c>
      <c r="AL22" t="s">
        <v>2080</v>
      </c>
      <c r="AM22" t="s">
        <v>2080</v>
      </c>
      <c r="AN22" t="s">
        <v>2080</v>
      </c>
      <c r="AO22" t="s">
        <v>568</v>
      </c>
      <c r="AP22" t="s">
        <v>568</v>
      </c>
      <c r="AQ22" t="s">
        <v>568</v>
      </c>
      <c r="AR22" t="s">
        <v>2080</v>
      </c>
      <c r="AS22" t="s">
        <v>2080</v>
      </c>
      <c r="AT22" t="s">
        <v>2078</v>
      </c>
      <c r="AU22" t="s">
        <v>2106</v>
      </c>
      <c r="AV22" t="s">
        <v>2071</v>
      </c>
      <c r="AW22" t="s">
        <v>2099</v>
      </c>
      <c r="AX22" t="s">
        <v>568</v>
      </c>
      <c r="AY22" t="s">
        <v>568</v>
      </c>
      <c r="AZ22" t="s">
        <v>568</v>
      </c>
      <c r="BA22" t="s">
        <v>568</v>
      </c>
      <c r="BB22" t="s">
        <v>2161</v>
      </c>
      <c r="BC22" t="s">
        <v>2072</v>
      </c>
      <c r="BD22" t="s">
        <v>10219</v>
      </c>
      <c r="BE22" t="s">
        <v>10219</v>
      </c>
      <c r="BF22" t="s">
        <v>10219</v>
      </c>
    </row>
    <row r="23" spans="2:58" x14ac:dyDescent="0.25">
      <c r="B23" t="s">
        <v>17712</v>
      </c>
      <c r="C23" t="s">
        <v>10457</v>
      </c>
      <c r="D23" t="s">
        <v>17727</v>
      </c>
      <c r="E23" t="s">
        <v>568</v>
      </c>
      <c r="F23" t="s">
        <v>568</v>
      </c>
      <c r="G23" t="s">
        <v>568</v>
      </c>
      <c r="H23" t="s">
        <v>568</v>
      </c>
      <c r="I23" t="s">
        <v>568</v>
      </c>
      <c r="J23" t="s">
        <v>568</v>
      </c>
      <c r="K23" t="s">
        <v>568</v>
      </c>
      <c r="L23" t="s">
        <v>568</v>
      </c>
      <c r="M23" t="s">
        <v>568</v>
      </c>
      <c r="N23" t="s">
        <v>568</v>
      </c>
      <c r="O23" t="s">
        <v>568</v>
      </c>
      <c r="P23" t="s">
        <v>568</v>
      </c>
      <c r="Q23" t="s">
        <v>568</v>
      </c>
      <c r="R23" t="s">
        <v>568</v>
      </c>
      <c r="S23" t="s">
        <v>568</v>
      </c>
      <c r="T23" t="s">
        <v>2082</v>
      </c>
      <c r="U23" t="s">
        <v>2082</v>
      </c>
      <c r="V23" t="s">
        <v>2082</v>
      </c>
      <c r="W23" t="s">
        <v>568</v>
      </c>
      <c r="X23" t="s">
        <v>568</v>
      </c>
      <c r="Y23" t="s">
        <v>568</v>
      </c>
      <c r="Z23" t="s">
        <v>568</v>
      </c>
      <c r="AA23" t="s">
        <v>568</v>
      </c>
      <c r="AB23" t="s">
        <v>568</v>
      </c>
      <c r="AC23" t="s">
        <v>568</v>
      </c>
      <c r="AD23" t="s">
        <v>568</v>
      </c>
      <c r="AE23" t="s">
        <v>568</v>
      </c>
      <c r="AF23" t="s">
        <v>568</v>
      </c>
      <c r="AG23" t="s">
        <v>568</v>
      </c>
      <c r="AH23" t="s">
        <v>568</v>
      </c>
      <c r="AI23" t="s">
        <v>568</v>
      </c>
      <c r="AJ23" t="s">
        <v>568</v>
      </c>
      <c r="AK23" t="s">
        <v>568</v>
      </c>
      <c r="AL23" t="s">
        <v>568</v>
      </c>
      <c r="AM23" t="s">
        <v>568</v>
      </c>
      <c r="AN23" t="s">
        <v>568</v>
      </c>
      <c r="AO23" t="s">
        <v>568</v>
      </c>
      <c r="AP23" t="s">
        <v>568</v>
      </c>
      <c r="AQ23" t="s">
        <v>568</v>
      </c>
      <c r="AR23" t="s">
        <v>568</v>
      </c>
      <c r="AS23" t="s">
        <v>568</v>
      </c>
      <c r="AT23" t="s">
        <v>568</v>
      </c>
      <c r="AU23" t="s">
        <v>568</v>
      </c>
      <c r="AV23" t="s">
        <v>2080</v>
      </c>
      <c r="AW23" t="s">
        <v>2082</v>
      </c>
      <c r="AX23" t="s">
        <v>568</v>
      </c>
      <c r="AY23" t="s">
        <v>568</v>
      </c>
      <c r="AZ23" t="s">
        <v>568</v>
      </c>
      <c r="BA23" t="s">
        <v>568</v>
      </c>
      <c r="BB23" t="s">
        <v>568</v>
      </c>
      <c r="BC23" t="s">
        <v>568</v>
      </c>
      <c r="BD23" t="s">
        <v>568</v>
      </c>
      <c r="BE23" t="s">
        <v>568</v>
      </c>
      <c r="BF23" t="s">
        <v>2083</v>
      </c>
    </row>
    <row r="24" spans="2:58" x14ac:dyDescent="0.25">
      <c r="B24" t="s">
        <v>17712</v>
      </c>
      <c r="C24" t="s">
        <v>10457</v>
      </c>
      <c r="D24" t="s">
        <v>17728</v>
      </c>
      <c r="E24" t="s">
        <v>568</v>
      </c>
      <c r="F24" t="s">
        <v>568</v>
      </c>
      <c r="G24" t="s">
        <v>568</v>
      </c>
      <c r="H24" t="s">
        <v>568</v>
      </c>
      <c r="I24" t="s">
        <v>568</v>
      </c>
      <c r="J24" t="s">
        <v>568</v>
      </c>
      <c r="K24" t="s">
        <v>568</v>
      </c>
      <c r="L24" t="s">
        <v>568</v>
      </c>
      <c r="M24" t="s">
        <v>568</v>
      </c>
      <c r="N24" t="s">
        <v>568</v>
      </c>
      <c r="O24" t="s">
        <v>568</v>
      </c>
      <c r="P24" t="s">
        <v>568</v>
      </c>
      <c r="Q24" t="s">
        <v>2080</v>
      </c>
      <c r="R24" t="s">
        <v>2079</v>
      </c>
      <c r="S24" t="s">
        <v>2082</v>
      </c>
      <c r="T24" t="s">
        <v>2082</v>
      </c>
      <c r="U24" t="s">
        <v>2099</v>
      </c>
      <c r="V24" t="s">
        <v>9955</v>
      </c>
      <c r="W24" t="s">
        <v>568</v>
      </c>
      <c r="X24" t="s">
        <v>568</v>
      </c>
      <c r="Y24" t="s">
        <v>568</v>
      </c>
      <c r="Z24" t="s">
        <v>2082</v>
      </c>
      <c r="AA24" t="s">
        <v>2078</v>
      </c>
      <c r="AB24" t="s">
        <v>2106</v>
      </c>
      <c r="AC24" t="s">
        <v>2106</v>
      </c>
      <c r="AD24" t="s">
        <v>2117</v>
      </c>
      <c r="AE24" t="s">
        <v>2117</v>
      </c>
      <c r="AF24" t="s">
        <v>568</v>
      </c>
      <c r="AG24" t="s">
        <v>568</v>
      </c>
      <c r="AH24" t="s">
        <v>568</v>
      </c>
      <c r="AI24" t="s">
        <v>568</v>
      </c>
      <c r="AJ24" t="s">
        <v>2078</v>
      </c>
      <c r="AK24" t="s">
        <v>2078</v>
      </c>
      <c r="AL24" t="s">
        <v>2106</v>
      </c>
      <c r="AM24" t="s">
        <v>2106</v>
      </c>
      <c r="AN24" t="s">
        <v>2151</v>
      </c>
      <c r="AO24" t="s">
        <v>568</v>
      </c>
      <c r="AP24" t="s">
        <v>568</v>
      </c>
      <c r="AQ24" t="s">
        <v>568</v>
      </c>
      <c r="AR24" t="s">
        <v>2117</v>
      </c>
      <c r="AS24" t="s">
        <v>2099</v>
      </c>
      <c r="AT24" t="s">
        <v>2099</v>
      </c>
      <c r="AU24" t="s">
        <v>2098</v>
      </c>
      <c r="AV24" t="s">
        <v>2098</v>
      </c>
      <c r="AW24" t="s">
        <v>2098</v>
      </c>
      <c r="AX24" t="s">
        <v>568</v>
      </c>
      <c r="AY24" t="s">
        <v>568</v>
      </c>
      <c r="AZ24" t="s">
        <v>568</v>
      </c>
      <c r="BA24" t="s">
        <v>568</v>
      </c>
      <c r="BB24" t="s">
        <v>568</v>
      </c>
      <c r="BC24" t="s">
        <v>2079</v>
      </c>
      <c r="BD24" t="s">
        <v>2079</v>
      </c>
      <c r="BE24" t="s">
        <v>2071</v>
      </c>
      <c r="BF24" t="s">
        <v>10182</v>
      </c>
    </row>
    <row r="25" spans="2:58" x14ac:dyDescent="0.25">
      <c r="B25" t="s">
        <v>17712</v>
      </c>
      <c r="C25" t="s">
        <v>10457</v>
      </c>
      <c r="D25" t="s">
        <v>17729</v>
      </c>
      <c r="E25" t="s">
        <v>568</v>
      </c>
      <c r="F25" t="s">
        <v>568</v>
      </c>
      <c r="G25" t="s">
        <v>568</v>
      </c>
      <c r="H25" t="s">
        <v>568</v>
      </c>
      <c r="I25" t="s">
        <v>568</v>
      </c>
      <c r="J25" t="s">
        <v>568</v>
      </c>
      <c r="K25" t="s">
        <v>568</v>
      </c>
      <c r="L25" t="s">
        <v>2080</v>
      </c>
      <c r="M25" t="s">
        <v>2080</v>
      </c>
      <c r="N25" t="s">
        <v>568</v>
      </c>
      <c r="O25" t="s">
        <v>568</v>
      </c>
      <c r="P25" t="s">
        <v>568</v>
      </c>
      <c r="Q25" t="s">
        <v>2161</v>
      </c>
      <c r="R25" t="s">
        <v>2161</v>
      </c>
      <c r="S25" t="s">
        <v>2161</v>
      </c>
      <c r="T25" t="s">
        <v>2161</v>
      </c>
      <c r="U25" t="s">
        <v>2161</v>
      </c>
      <c r="V25" t="s">
        <v>9955</v>
      </c>
      <c r="W25" t="s">
        <v>568</v>
      </c>
      <c r="X25" t="s">
        <v>568</v>
      </c>
      <c r="Y25" t="s">
        <v>2071</v>
      </c>
      <c r="Z25" t="s">
        <v>9977</v>
      </c>
      <c r="AA25" t="s">
        <v>9977</v>
      </c>
      <c r="AB25" t="s">
        <v>9977</v>
      </c>
      <c r="AC25" t="s">
        <v>9977</v>
      </c>
      <c r="AD25" t="s">
        <v>9977</v>
      </c>
      <c r="AE25" t="s">
        <v>9977</v>
      </c>
      <c r="AF25" t="s">
        <v>568</v>
      </c>
      <c r="AG25" t="s">
        <v>568</v>
      </c>
      <c r="AH25" t="s">
        <v>2071</v>
      </c>
      <c r="AI25" t="s">
        <v>2071</v>
      </c>
      <c r="AJ25" t="s">
        <v>9955</v>
      </c>
      <c r="AK25" t="s">
        <v>9955</v>
      </c>
      <c r="AL25" t="s">
        <v>10182</v>
      </c>
      <c r="AM25" t="s">
        <v>9843</v>
      </c>
      <c r="AN25" t="s">
        <v>9864</v>
      </c>
      <c r="AO25" t="s">
        <v>568</v>
      </c>
      <c r="AP25" t="s">
        <v>568</v>
      </c>
      <c r="AQ25" t="s">
        <v>2080</v>
      </c>
      <c r="AR25" t="s">
        <v>9891</v>
      </c>
      <c r="AS25" t="s">
        <v>9891</v>
      </c>
      <c r="AT25" t="s">
        <v>9891</v>
      </c>
      <c r="AU25" t="s">
        <v>9891</v>
      </c>
      <c r="AV25" t="s">
        <v>9891</v>
      </c>
      <c r="AW25" t="s">
        <v>9891</v>
      </c>
      <c r="AX25" t="s">
        <v>568</v>
      </c>
      <c r="AY25" t="s">
        <v>568</v>
      </c>
      <c r="AZ25" t="s">
        <v>2079</v>
      </c>
      <c r="BA25" t="s">
        <v>9955</v>
      </c>
      <c r="BB25" t="s">
        <v>2150</v>
      </c>
      <c r="BC25" t="s">
        <v>2150</v>
      </c>
      <c r="BD25" t="s">
        <v>2150</v>
      </c>
      <c r="BE25" t="s">
        <v>2150</v>
      </c>
      <c r="BF25" t="s">
        <v>2150</v>
      </c>
    </row>
    <row r="26" spans="2:58" x14ac:dyDescent="0.25">
      <c r="B26" t="s">
        <v>17712</v>
      </c>
      <c r="C26" t="s">
        <v>10457</v>
      </c>
      <c r="D26" t="s">
        <v>17730</v>
      </c>
      <c r="E26" t="s">
        <v>568</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2080</v>
      </c>
      <c r="AR26" t="s">
        <v>2080</v>
      </c>
      <c r="AS26" t="s">
        <v>2080</v>
      </c>
      <c r="AT26" t="s">
        <v>2080</v>
      </c>
      <c r="AU26" t="s">
        <v>2080</v>
      </c>
      <c r="AV26" t="s">
        <v>2080</v>
      </c>
      <c r="AW26" t="s">
        <v>2080</v>
      </c>
      <c r="AX26" t="s">
        <v>568</v>
      </c>
      <c r="AY26" t="s">
        <v>568</v>
      </c>
      <c r="AZ26" t="s">
        <v>568</v>
      </c>
      <c r="BA26" t="s">
        <v>568</v>
      </c>
      <c r="BB26" t="s">
        <v>568</v>
      </c>
      <c r="BC26" t="s">
        <v>568</v>
      </c>
      <c r="BD26" t="s">
        <v>568</v>
      </c>
      <c r="BE26" t="s">
        <v>568</v>
      </c>
      <c r="BF26" t="s">
        <v>568</v>
      </c>
    </row>
    <row r="27" spans="2:58" x14ac:dyDescent="0.25">
      <c r="B27" t="s">
        <v>17712</v>
      </c>
      <c r="C27" t="s">
        <v>10457</v>
      </c>
      <c r="D27" t="s">
        <v>17731</v>
      </c>
      <c r="E27" t="s">
        <v>568</v>
      </c>
      <c r="F27" t="s">
        <v>568</v>
      </c>
      <c r="G27" t="s">
        <v>568</v>
      </c>
      <c r="H27" t="s">
        <v>568</v>
      </c>
      <c r="I27" t="s">
        <v>568</v>
      </c>
      <c r="J27" t="s">
        <v>568</v>
      </c>
      <c r="K27" t="s">
        <v>568</v>
      </c>
      <c r="L27" t="s">
        <v>568</v>
      </c>
      <c r="M27" t="s">
        <v>568</v>
      </c>
      <c r="N27" t="s">
        <v>568</v>
      </c>
      <c r="O27" t="s">
        <v>568</v>
      </c>
      <c r="P27" t="s">
        <v>568</v>
      </c>
      <c r="Q27" t="s">
        <v>2079</v>
      </c>
      <c r="R27" t="s">
        <v>2079</v>
      </c>
      <c r="S27" t="s">
        <v>2079</v>
      </c>
      <c r="T27" t="s">
        <v>2079</v>
      </c>
      <c r="U27" t="s">
        <v>2079</v>
      </c>
      <c r="V27" t="s">
        <v>2079</v>
      </c>
      <c r="W27" t="s">
        <v>568</v>
      </c>
      <c r="X27" t="s">
        <v>568</v>
      </c>
      <c r="Y27" t="s">
        <v>2079</v>
      </c>
      <c r="Z27" t="s">
        <v>2082</v>
      </c>
      <c r="AA27" t="s">
        <v>2082</v>
      </c>
      <c r="AB27" t="s">
        <v>2082</v>
      </c>
      <c r="AC27" t="s">
        <v>2082</v>
      </c>
      <c r="AD27" t="s">
        <v>2082</v>
      </c>
      <c r="AE27" t="s">
        <v>2082</v>
      </c>
      <c r="AF27" t="s">
        <v>568</v>
      </c>
      <c r="AG27" t="s">
        <v>568</v>
      </c>
      <c r="AH27" t="s">
        <v>2080</v>
      </c>
      <c r="AI27" t="s">
        <v>2080</v>
      </c>
      <c r="AJ27" t="s">
        <v>2080</v>
      </c>
      <c r="AK27" t="s">
        <v>2080</v>
      </c>
      <c r="AL27" t="s">
        <v>2080</v>
      </c>
      <c r="AM27" t="s">
        <v>2080</v>
      </c>
      <c r="AN27" t="s">
        <v>2080</v>
      </c>
      <c r="AO27" t="s">
        <v>568</v>
      </c>
      <c r="AP27" t="s">
        <v>568</v>
      </c>
      <c r="AQ27" t="s">
        <v>568</v>
      </c>
      <c r="AR27" t="s">
        <v>568</v>
      </c>
      <c r="AS27" t="s">
        <v>568</v>
      </c>
      <c r="AT27" t="s">
        <v>2080</v>
      </c>
      <c r="AU27" t="s">
        <v>2080</v>
      </c>
      <c r="AV27" t="s">
        <v>2080</v>
      </c>
      <c r="AW27" t="s">
        <v>2080</v>
      </c>
      <c r="AX27" t="s">
        <v>568</v>
      </c>
      <c r="AY27" t="s">
        <v>568</v>
      </c>
      <c r="AZ27" t="s">
        <v>568</v>
      </c>
      <c r="BA27" t="s">
        <v>2080</v>
      </c>
      <c r="BB27" t="s">
        <v>2080</v>
      </c>
      <c r="BC27" t="s">
        <v>2080</v>
      </c>
      <c r="BD27" t="s">
        <v>2080</v>
      </c>
      <c r="BE27" t="s">
        <v>2080</v>
      </c>
      <c r="BF27" t="s">
        <v>2080</v>
      </c>
    </row>
    <row r="28" spans="2:58" x14ac:dyDescent="0.25">
      <c r="B28" t="s">
        <v>17712</v>
      </c>
      <c r="C28" t="s">
        <v>10457</v>
      </c>
      <c r="D28" t="s">
        <v>17732</v>
      </c>
      <c r="E28" t="s">
        <v>568</v>
      </c>
      <c r="F28" t="s">
        <v>568</v>
      </c>
      <c r="G28" t="s">
        <v>568</v>
      </c>
      <c r="H28" t="s">
        <v>568</v>
      </c>
      <c r="I28" t="s">
        <v>568</v>
      </c>
      <c r="J28" t="s">
        <v>568</v>
      </c>
      <c r="K28" t="s">
        <v>568</v>
      </c>
      <c r="L28" t="s">
        <v>568</v>
      </c>
      <c r="M28" t="s">
        <v>568</v>
      </c>
      <c r="N28" t="s">
        <v>568</v>
      </c>
      <c r="O28" t="s">
        <v>568</v>
      </c>
      <c r="P28" t="s">
        <v>568</v>
      </c>
      <c r="Q28" t="s">
        <v>2080</v>
      </c>
      <c r="R28" t="s">
        <v>2080</v>
      </c>
      <c r="S28" t="s">
        <v>2079</v>
      </c>
      <c r="T28" t="s">
        <v>2079</v>
      </c>
      <c r="U28" t="s">
        <v>2079</v>
      </c>
      <c r="V28" t="s">
        <v>2078</v>
      </c>
      <c r="W28" t="s">
        <v>568</v>
      </c>
      <c r="X28" t="s">
        <v>568</v>
      </c>
      <c r="Y28" t="s">
        <v>2080</v>
      </c>
      <c r="Z28" t="s">
        <v>2080</v>
      </c>
      <c r="AA28" t="s">
        <v>2078</v>
      </c>
      <c r="AB28" t="s">
        <v>2078</v>
      </c>
      <c r="AC28" t="s">
        <v>2078</v>
      </c>
      <c r="AD28" t="s">
        <v>2078</v>
      </c>
      <c r="AE28" t="s">
        <v>2078</v>
      </c>
      <c r="AF28" t="s">
        <v>568</v>
      </c>
      <c r="AG28" t="s">
        <v>568</v>
      </c>
      <c r="AH28" t="s">
        <v>2080</v>
      </c>
      <c r="AI28" t="s">
        <v>2079</v>
      </c>
      <c r="AJ28" t="s">
        <v>2082</v>
      </c>
      <c r="AK28" t="s">
        <v>2162</v>
      </c>
      <c r="AL28" t="s">
        <v>10559</v>
      </c>
      <c r="AM28" t="s">
        <v>10691</v>
      </c>
      <c r="AN28" t="s">
        <v>17733</v>
      </c>
      <c r="AO28" t="s">
        <v>568</v>
      </c>
      <c r="AP28" t="s">
        <v>568</v>
      </c>
      <c r="AQ28" t="s">
        <v>2080</v>
      </c>
      <c r="AR28" t="s">
        <v>2079</v>
      </c>
      <c r="AS28" t="s">
        <v>2106</v>
      </c>
      <c r="AT28" t="s">
        <v>2106</v>
      </c>
      <c r="AU28" t="s">
        <v>2081</v>
      </c>
      <c r="AV28" t="s">
        <v>2081</v>
      </c>
      <c r="AW28" t="s">
        <v>2081</v>
      </c>
      <c r="AX28" t="s">
        <v>568</v>
      </c>
      <c r="AY28" t="s">
        <v>568</v>
      </c>
      <c r="AZ28" t="s">
        <v>2080</v>
      </c>
      <c r="BA28" t="s">
        <v>2082</v>
      </c>
      <c r="BB28" t="s">
        <v>2082</v>
      </c>
      <c r="BC28" t="s">
        <v>2082</v>
      </c>
      <c r="BD28" t="s">
        <v>2078</v>
      </c>
      <c r="BE28" t="s">
        <v>2078</v>
      </c>
      <c r="BF28" t="s">
        <v>2078</v>
      </c>
    </row>
    <row r="29" spans="2:58" x14ac:dyDescent="0.25">
      <c r="B29" t="s">
        <v>17712</v>
      </c>
      <c r="C29" t="s">
        <v>10457</v>
      </c>
      <c r="D29" t="s">
        <v>17734</v>
      </c>
      <c r="E29" t="s">
        <v>568</v>
      </c>
      <c r="F29" t="s">
        <v>568</v>
      </c>
      <c r="G29" t="s">
        <v>568</v>
      </c>
      <c r="H29" t="s">
        <v>568</v>
      </c>
      <c r="I29" t="s">
        <v>568</v>
      </c>
      <c r="J29" t="s">
        <v>568</v>
      </c>
      <c r="K29" t="s">
        <v>568</v>
      </c>
      <c r="L29" t="s">
        <v>568</v>
      </c>
      <c r="M29" t="s">
        <v>2080</v>
      </c>
      <c r="N29" t="s">
        <v>568</v>
      </c>
      <c r="O29" t="s">
        <v>568</v>
      </c>
      <c r="P29" t="s">
        <v>2081</v>
      </c>
      <c r="Q29" t="s">
        <v>9844</v>
      </c>
      <c r="R29" t="s">
        <v>9844</v>
      </c>
      <c r="S29" t="s">
        <v>2163</v>
      </c>
      <c r="T29" t="s">
        <v>2163</v>
      </c>
      <c r="U29" t="s">
        <v>2163</v>
      </c>
      <c r="V29" t="s">
        <v>2163</v>
      </c>
      <c r="W29" t="s">
        <v>568</v>
      </c>
      <c r="X29" t="s">
        <v>568</v>
      </c>
      <c r="Y29" t="s">
        <v>2080</v>
      </c>
      <c r="Z29" t="s">
        <v>2157</v>
      </c>
      <c r="AA29" t="s">
        <v>2157</v>
      </c>
      <c r="AB29" t="s">
        <v>2157</v>
      </c>
      <c r="AC29" t="s">
        <v>2157</v>
      </c>
      <c r="AD29" t="s">
        <v>2157</v>
      </c>
      <c r="AE29" t="s">
        <v>2157</v>
      </c>
      <c r="AF29" t="s">
        <v>568</v>
      </c>
      <c r="AG29" t="s">
        <v>568</v>
      </c>
      <c r="AH29" t="s">
        <v>568</v>
      </c>
      <c r="AI29" t="s">
        <v>2099</v>
      </c>
      <c r="AJ29" t="s">
        <v>9844</v>
      </c>
      <c r="AK29" t="s">
        <v>10209</v>
      </c>
      <c r="AL29" t="s">
        <v>17735</v>
      </c>
      <c r="AM29" t="s">
        <v>10157</v>
      </c>
      <c r="AN29" t="s">
        <v>10157</v>
      </c>
      <c r="AO29" t="s">
        <v>568</v>
      </c>
      <c r="AP29" t="s">
        <v>568</v>
      </c>
      <c r="AQ29" t="s">
        <v>2078</v>
      </c>
      <c r="AR29" t="s">
        <v>10029</v>
      </c>
      <c r="AS29" t="s">
        <v>2137</v>
      </c>
      <c r="AT29" t="s">
        <v>2137</v>
      </c>
      <c r="AU29" t="s">
        <v>2137</v>
      </c>
      <c r="AV29" t="s">
        <v>2137</v>
      </c>
      <c r="AW29" t="s">
        <v>2137</v>
      </c>
      <c r="AX29" t="s">
        <v>568</v>
      </c>
      <c r="AY29" t="s">
        <v>568</v>
      </c>
      <c r="AZ29" t="s">
        <v>2081</v>
      </c>
      <c r="BA29" t="s">
        <v>2098</v>
      </c>
      <c r="BB29" t="s">
        <v>10099</v>
      </c>
      <c r="BC29" t="s">
        <v>10099</v>
      </c>
      <c r="BD29" t="s">
        <v>10099</v>
      </c>
      <c r="BE29" t="s">
        <v>10099</v>
      </c>
      <c r="BF29" t="s">
        <v>10099</v>
      </c>
    </row>
    <row r="30" spans="2:58" x14ac:dyDescent="0.25">
      <c r="B30" t="s">
        <v>17712</v>
      </c>
      <c r="C30" t="s">
        <v>10457</v>
      </c>
      <c r="D30" t="s">
        <v>17736</v>
      </c>
      <c r="E30" t="s">
        <v>568</v>
      </c>
      <c r="F30" t="s">
        <v>568</v>
      </c>
      <c r="G30" t="s">
        <v>568</v>
      </c>
      <c r="H30" t="s">
        <v>568</v>
      </c>
      <c r="I30" t="s">
        <v>568</v>
      </c>
      <c r="J30" t="s">
        <v>568</v>
      </c>
      <c r="K30" t="s">
        <v>568</v>
      </c>
      <c r="L30" t="s">
        <v>568</v>
      </c>
      <c r="M30" t="s">
        <v>568</v>
      </c>
      <c r="N30" t="s">
        <v>568</v>
      </c>
      <c r="O30" t="s">
        <v>568</v>
      </c>
      <c r="P30" t="s">
        <v>568</v>
      </c>
      <c r="Q30" t="s">
        <v>9955</v>
      </c>
      <c r="R30" t="s">
        <v>9955</v>
      </c>
      <c r="S30" t="s">
        <v>2157</v>
      </c>
      <c r="T30" t="s">
        <v>10099</v>
      </c>
      <c r="U30" t="s">
        <v>10208</v>
      </c>
      <c r="V30" t="s">
        <v>10208</v>
      </c>
      <c r="W30" t="s">
        <v>568</v>
      </c>
      <c r="X30" t="s">
        <v>568</v>
      </c>
      <c r="Y30" t="s">
        <v>2078</v>
      </c>
      <c r="Z30" t="s">
        <v>2161</v>
      </c>
      <c r="AA30" t="s">
        <v>2161</v>
      </c>
      <c r="AB30" t="s">
        <v>2161</v>
      </c>
      <c r="AC30" t="s">
        <v>2161</v>
      </c>
      <c r="AD30" t="s">
        <v>2161</v>
      </c>
      <c r="AE30" t="s">
        <v>2161</v>
      </c>
      <c r="AF30" t="s">
        <v>568</v>
      </c>
      <c r="AG30" t="s">
        <v>568</v>
      </c>
      <c r="AH30" t="s">
        <v>2081</v>
      </c>
      <c r="AI30" t="s">
        <v>2071</v>
      </c>
      <c r="AJ30" t="s">
        <v>2071</v>
      </c>
      <c r="AK30" t="s">
        <v>2071</v>
      </c>
      <c r="AL30" t="s">
        <v>2071</v>
      </c>
      <c r="AM30" t="s">
        <v>2157</v>
      </c>
      <c r="AN30" t="s">
        <v>10099</v>
      </c>
      <c r="AO30" t="s">
        <v>568</v>
      </c>
      <c r="AP30" t="s">
        <v>568</v>
      </c>
      <c r="AQ30" t="s">
        <v>2079</v>
      </c>
      <c r="AR30" t="s">
        <v>9844</v>
      </c>
      <c r="AS30" t="s">
        <v>9844</v>
      </c>
      <c r="AT30" t="s">
        <v>9844</v>
      </c>
      <c r="AU30" t="s">
        <v>9844</v>
      </c>
      <c r="AV30" t="s">
        <v>2125</v>
      </c>
      <c r="AW30" t="s">
        <v>2125</v>
      </c>
      <c r="AX30" t="s">
        <v>568</v>
      </c>
      <c r="AY30" t="s">
        <v>568</v>
      </c>
      <c r="AZ30" t="s">
        <v>568</v>
      </c>
      <c r="BA30" t="s">
        <v>2106</v>
      </c>
      <c r="BB30" t="s">
        <v>2106</v>
      </c>
      <c r="BC30" t="s">
        <v>2151</v>
      </c>
      <c r="BD30" t="s">
        <v>2071</v>
      </c>
      <c r="BE30" t="s">
        <v>2157</v>
      </c>
      <c r="BF30" t="s">
        <v>10182</v>
      </c>
    </row>
    <row r="31" spans="2:58" x14ac:dyDescent="0.25">
      <c r="B31" t="s">
        <v>17712</v>
      </c>
      <c r="C31" t="s">
        <v>10457</v>
      </c>
      <c r="D31" t="s">
        <v>17737</v>
      </c>
      <c r="E31" t="s">
        <v>568</v>
      </c>
      <c r="F31" t="s">
        <v>568</v>
      </c>
      <c r="G31" t="s">
        <v>568</v>
      </c>
      <c r="H31" t="s">
        <v>568</v>
      </c>
      <c r="I31" t="s">
        <v>568</v>
      </c>
      <c r="J31" t="s">
        <v>568</v>
      </c>
      <c r="K31" t="s">
        <v>568</v>
      </c>
      <c r="L31" t="s">
        <v>568</v>
      </c>
      <c r="M31" t="s">
        <v>568</v>
      </c>
      <c r="N31" t="s">
        <v>568</v>
      </c>
      <c r="O31" t="s">
        <v>568</v>
      </c>
      <c r="P31" t="s">
        <v>568</v>
      </c>
      <c r="Q31" t="s">
        <v>2080</v>
      </c>
      <c r="R31" t="s">
        <v>2080</v>
      </c>
      <c r="S31" t="s">
        <v>2080</v>
      </c>
      <c r="T31" t="s">
        <v>2080</v>
      </c>
      <c r="U31" t="s">
        <v>2080</v>
      </c>
      <c r="V31" t="s">
        <v>2080</v>
      </c>
      <c r="W31" t="s">
        <v>568</v>
      </c>
      <c r="X31" t="s">
        <v>568</v>
      </c>
      <c r="Y31" t="s">
        <v>568</v>
      </c>
      <c r="Z31" t="s">
        <v>2079</v>
      </c>
      <c r="AA31" t="s">
        <v>2079</v>
      </c>
      <c r="AB31" t="s">
        <v>2079</v>
      </c>
      <c r="AC31" t="s">
        <v>2079</v>
      </c>
      <c r="AD31" t="s">
        <v>2079</v>
      </c>
      <c r="AE31" t="s">
        <v>2079</v>
      </c>
      <c r="AF31" t="s">
        <v>568</v>
      </c>
      <c r="AG31" t="s">
        <v>568</v>
      </c>
      <c r="AH31" t="s">
        <v>568</v>
      </c>
      <c r="AI31" t="s">
        <v>568</v>
      </c>
      <c r="AJ31" t="s">
        <v>568</v>
      </c>
      <c r="AK31" t="s">
        <v>568</v>
      </c>
      <c r="AL31" t="s">
        <v>568</v>
      </c>
      <c r="AM31" t="s">
        <v>568</v>
      </c>
      <c r="AN31" t="s">
        <v>568</v>
      </c>
      <c r="AO31" t="s">
        <v>568</v>
      </c>
      <c r="AP31" t="s">
        <v>568</v>
      </c>
      <c r="AQ31" t="s">
        <v>2080</v>
      </c>
      <c r="AR31" t="s">
        <v>2080</v>
      </c>
      <c r="AS31" t="s">
        <v>2080</v>
      </c>
      <c r="AT31" t="s">
        <v>2080</v>
      </c>
      <c r="AU31" t="s">
        <v>2080</v>
      </c>
      <c r="AV31" t="s">
        <v>2080</v>
      </c>
      <c r="AW31" t="s">
        <v>2079</v>
      </c>
      <c r="AX31" t="s">
        <v>568</v>
      </c>
      <c r="AY31" t="s">
        <v>568</v>
      </c>
      <c r="AZ31" t="s">
        <v>568</v>
      </c>
      <c r="BA31" t="s">
        <v>568</v>
      </c>
      <c r="BB31" t="s">
        <v>2079</v>
      </c>
      <c r="BC31" t="s">
        <v>2078</v>
      </c>
      <c r="BD31" t="s">
        <v>2106</v>
      </c>
      <c r="BE31" t="s">
        <v>2106</v>
      </c>
      <c r="BF31" t="s">
        <v>2106</v>
      </c>
    </row>
    <row r="32" spans="2:58" x14ac:dyDescent="0.25">
      <c r="B32" t="s">
        <v>17712</v>
      </c>
      <c r="C32" t="s">
        <v>10457</v>
      </c>
      <c r="D32" t="s">
        <v>17738</v>
      </c>
      <c r="E32" t="s">
        <v>568</v>
      </c>
      <c r="F32" t="s">
        <v>568</v>
      </c>
      <c r="G32" t="s">
        <v>568</v>
      </c>
      <c r="H32" t="s">
        <v>568</v>
      </c>
      <c r="I32" t="s">
        <v>568</v>
      </c>
      <c r="J32" t="s">
        <v>568</v>
      </c>
      <c r="K32" t="s">
        <v>568</v>
      </c>
      <c r="L32" t="s">
        <v>568</v>
      </c>
      <c r="M32" t="s">
        <v>568</v>
      </c>
      <c r="N32" t="s">
        <v>568</v>
      </c>
      <c r="O32" t="s">
        <v>568</v>
      </c>
      <c r="P32" t="s">
        <v>568</v>
      </c>
      <c r="Q32" t="s">
        <v>568</v>
      </c>
      <c r="R32" t="s">
        <v>2079</v>
      </c>
      <c r="S32" t="s">
        <v>2078</v>
      </c>
      <c r="T32" t="s">
        <v>2078</v>
      </c>
      <c r="U32" t="s">
        <v>2078</v>
      </c>
      <c r="V32" t="s">
        <v>2078</v>
      </c>
      <c r="W32" t="s">
        <v>568</v>
      </c>
      <c r="X32" t="s">
        <v>568</v>
      </c>
      <c r="Y32" t="s">
        <v>568</v>
      </c>
      <c r="Z32" t="s">
        <v>2082</v>
      </c>
      <c r="AA32" t="s">
        <v>2071</v>
      </c>
      <c r="AB32" t="s">
        <v>2083</v>
      </c>
      <c r="AC32" t="s">
        <v>2083</v>
      </c>
      <c r="AD32" t="s">
        <v>2083</v>
      </c>
      <c r="AE32" t="s">
        <v>2083</v>
      </c>
      <c r="AF32" t="s">
        <v>568</v>
      </c>
      <c r="AG32" t="s">
        <v>568</v>
      </c>
      <c r="AH32" t="s">
        <v>2080</v>
      </c>
      <c r="AI32" t="s">
        <v>2080</v>
      </c>
      <c r="AJ32" t="s">
        <v>2082</v>
      </c>
      <c r="AK32" t="s">
        <v>2106</v>
      </c>
      <c r="AL32" t="s">
        <v>2098</v>
      </c>
      <c r="AM32" t="s">
        <v>2162</v>
      </c>
      <c r="AN32" t="s">
        <v>2162</v>
      </c>
      <c r="AO32" t="s">
        <v>568</v>
      </c>
      <c r="AP32" t="s">
        <v>568</v>
      </c>
      <c r="AQ32" t="s">
        <v>568</v>
      </c>
      <c r="AR32" t="s">
        <v>568</v>
      </c>
      <c r="AS32" t="s">
        <v>568</v>
      </c>
      <c r="AT32" t="s">
        <v>568</v>
      </c>
      <c r="AU32" t="s">
        <v>2080</v>
      </c>
      <c r="AV32" t="s">
        <v>2080</v>
      </c>
      <c r="AW32" t="s">
        <v>2079</v>
      </c>
      <c r="AX32" t="s">
        <v>568</v>
      </c>
      <c r="AY32" t="s">
        <v>568</v>
      </c>
      <c r="AZ32" t="s">
        <v>568</v>
      </c>
      <c r="BA32" t="s">
        <v>2079</v>
      </c>
      <c r="BB32" t="s">
        <v>2083</v>
      </c>
      <c r="BC32" t="s">
        <v>2083</v>
      </c>
      <c r="BD32" t="s">
        <v>2083</v>
      </c>
      <c r="BE32" t="s">
        <v>2083</v>
      </c>
      <c r="BF32" t="s">
        <v>2083</v>
      </c>
    </row>
    <row r="33" spans="2:58" x14ac:dyDescent="0.25">
      <c r="B33" t="s">
        <v>17712</v>
      </c>
      <c r="C33" t="s">
        <v>10457</v>
      </c>
      <c r="D33" t="s">
        <v>17739</v>
      </c>
      <c r="E33" t="s">
        <v>568</v>
      </c>
      <c r="F33" t="s">
        <v>568</v>
      </c>
      <c r="G33" t="s">
        <v>568</v>
      </c>
      <c r="H33" t="s">
        <v>568</v>
      </c>
      <c r="I33" t="s">
        <v>568</v>
      </c>
      <c r="J33" t="s">
        <v>568</v>
      </c>
      <c r="K33" t="s">
        <v>568</v>
      </c>
      <c r="L33" t="s">
        <v>568</v>
      </c>
      <c r="M33" t="s">
        <v>568</v>
      </c>
      <c r="N33" t="s">
        <v>568</v>
      </c>
      <c r="O33" t="s">
        <v>568</v>
      </c>
      <c r="P33" t="s">
        <v>568</v>
      </c>
      <c r="Q33" t="s">
        <v>2106</v>
      </c>
      <c r="R33" t="s">
        <v>2106</v>
      </c>
      <c r="S33" t="s">
        <v>2106</v>
      </c>
      <c r="T33" t="s">
        <v>2106</v>
      </c>
      <c r="U33" t="s">
        <v>2106</v>
      </c>
      <c r="V33" t="s">
        <v>2162</v>
      </c>
      <c r="W33" t="s">
        <v>568</v>
      </c>
      <c r="X33" t="s">
        <v>568</v>
      </c>
      <c r="Y33" t="s">
        <v>568</v>
      </c>
      <c r="Z33" t="s">
        <v>568</v>
      </c>
      <c r="AA33" t="s">
        <v>568</v>
      </c>
      <c r="AB33" t="s">
        <v>568</v>
      </c>
      <c r="AC33" t="s">
        <v>568</v>
      </c>
      <c r="AD33" t="s">
        <v>568</v>
      </c>
      <c r="AE33" t="s">
        <v>568</v>
      </c>
      <c r="AF33" t="s">
        <v>568</v>
      </c>
      <c r="AG33" t="s">
        <v>568</v>
      </c>
      <c r="AH33" t="s">
        <v>568</v>
      </c>
      <c r="AI33" t="s">
        <v>568</v>
      </c>
      <c r="AJ33" t="s">
        <v>568</v>
      </c>
      <c r="AK33" t="s">
        <v>568</v>
      </c>
      <c r="AL33" t="s">
        <v>568</v>
      </c>
      <c r="AM33" t="s">
        <v>568</v>
      </c>
      <c r="AN33" t="s">
        <v>568</v>
      </c>
      <c r="AO33" t="s">
        <v>568</v>
      </c>
      <c r="AP33" t="s">
        <v>568</v>
      </c>
      <c r="AQ33" t="s">
        <v>568</v>
      </c>
      <c r="AR33" t="s">
        <v>2151</v>
      </c>
      <c r="AS33" t="s">
        <v>2151</v>
      </c>
      <c r="AT33" t="s">
        <v>2151</v>
      </c>
      <c r="AU33" t="s">
        <v>2151</v>
      </c>
      <c r="AV33" t="s">
        <v>2151</v>
      </c>
      <c r="AW33" t="s">
        <v>2151</v>
      </c>
      <c r="AX33" t="s">
        <v>568</v>
      </c>
      <c r="AY33" t="s">
        <v>568</v>
      </c>
      <c r="AZ33" t="s">
        <v>568</v>
      </c>
      <c r="BA33" t="s">
        <v>568</v>
      </c>
      <c r="BB33" t="s">
        <v>568</v>
      </c>
      <c r="BC33" t="s">
        <v>568</v>
      </c>
      <c r="BD33" t="s">
        <v>568</v>
      </c>
      <c r="BE33" t="s">
        <v>568</v>
      </c>
      <c r="BF33" t="s">
        <v>2081</v>
      </c>
    </row>
    <row r="34" spans="2:58" x14ac:dyDescent="0.25">
      <c r="B34" t="s">
        <v>17712</v>
      </c>
      <c r="C34" t="s">
        <v>10457</v>
      </c>
      <c r="D34" t="s">
        <v>17740</v>
      </c>
      <c r="E34" t="s">
        <v>568</v>
      </c>
      <c r="F34" t="s">
        <v>568</v>
      </c>
      <c r="G34" t="s">
        <v>568</v>
      </c>
      <c r="H34" t="s">
        <v>568</v>
      </c>
      <c r="I34" t="s">
        <v>568</v>
      </c>
      <c r="J34" t="s">
        <v>568</v>
      </c>
      <c r="K34" t="s">
        <v>568</v>
      </c>
      <c r="L34" t="s">
        <v>568</v>
      </c>
      <c r="M34" t="s">
        <v>568</v>
      </c>
      <c r="N34" t="s">
        <v>568</v>
      </c>
      <c r="O34" t="s">
        <v>568</v>
      </c>
      <c r="P34" t="s">
        <v>2071</v>
      </c>
      <c r="Q34" t="s">
        <v>9971</v>
      </c>
      <c r="R34" t="s">
        <v>9966</v>
      </c>
      <c r="S34" t="s">
        <v>10517</v>
      </c>
      <c r="T34" t="s">
        <v>2173</v>
      </c>
      <c r="U34" t="s">
        <v>2173</v>
      </c>
      <c r="V34" t="s">
        <v>10638</v>
      </c>
      <c r="W34" t="s">
        <v>568</v>
      </c>
      <c r="X34" t="s">
        <v>568</v>
      </c>
      <c r="Y34" t="s">
        <v>2080</v>
      </c>
      <c r="Z34" t="s">
        <v>10182</v>
      </c>
      <c r="AA34" t="s">
        <v>10219</v>
      </c>
      <c r="AB34" t="s">
        <v>9978</v>
      </c>
      <c r="AC34" t="s">
        <v>9978</v>
      </c>
      <c r="AD34" t="s">
        <v>9978</v>
      </c>
      <c r="AE34" t="s">
        <v>9978</v>
      </c>
      <c r="AF34" t="s">
        <v>568</v>
      </c>
      <c r="AG34" t="s">
        <v>568</v>
      </c>
      <c r="AH34" t="s">
        <v>2099</v>
      </c>
      <c r="AI34" t="s">
        <v>9796</v>
      </c>
      <c r="AJ34" t="s">
        <v>10032</v>
      </c>
      <c r="AK34" t="s">
        <v>2135</v>
      </c>
      <c r="AL34" t="s">
        <v>2135</v>
      </c>
      <c r="AM34" t="s">
        <v>2135</v>
      </c>
      <c r="AN34" t="s">
        <v>2135</v>
      </c>
      <c r="AO34" t="s">
        <v>568</v>
      </c>
      <c r="AP34" t="s">
        <v>568</v>
      </c>
      <c r="AQ34" t="s">
        <v>568</v>
      </c>
      <c r="AR34" t="s">
        <v>10099</v>
      </c>
      <c r="AS34" t="s">
        <v>10099</v>
      </c>
      <c r="AT34" t="s">
        <v>9864</v>
      </c>
      <c r="AU34" t="s">
        <v>2122</v>
      </c>
      <c r="AV34" t="s">
        <v>9844</v>
      </c>
      <c r="AW34" t="s">
        <v>10567</v>
      </c>
      <c r="AX34" t="s">
        <v>568</v>
      </c>
      <c r="AY34" t="s">
        <v>568</v>
      </c>
      <c r="AZ34" t="s">
        <v>568</v>
      </c>
      <c r="BA34" t="s">
        <v>2125</v>
      </c>
      <c r="BB34" t="s">
        <v>9971</v>
      </c>
      <c r="BC34" t="s">
        <v>9792</v>
      </c>
      <c r="BD34" t="s">
        <v>2172</v>
      </c>
      <c r="BE34" t="s">
        <v>2173</v>
      </c>
      <c r="BF34" t="s">
        <v>2170</v>
      </c>
    </row>
    <row r="35" spans="2:58" x14ac:dyDescent="0.25">
      <c r="B35" t="s">
        <v>17712</v>
      </c>
      <c r="C35" t="s">
        <v>10457</v>
      </c>
      <c r="D35" t="s">
        <v>17741</v>
      </c>
      <c r="E35" t="s">
        <v>568</v>
      </c>
      <c r="F35" t="s">
        <v>568</v>
      </c>
      <c r="G35" t="s">
        <v>568</v>
      </c>
      <c r="H35" t="s">
        <v>568</v>
      </c>
      <c r="I35" t="s">
        <v>568</v>
      </c>
      <c r="J35" t="s">
        <v>568</v>
      </c>
      <c r="K35" t="s">
        <v>568</v>
      </c>
      <c r="L35" t="s">
        <v>568</v>
      </c>
      <c r="M35" t="s">
        <v>568</v>
      </c>
      <c r="N35" t="s">
        <v>568</v>
      </c>
      <c r="O35" t="s">
        <v>568</v>
      </c>
      <c r="P35" t="s">
        <v>568</v>
      </c>
      <c r="Q35" t="s">
        <v>2080</v>
      </c>
      <c r="R35" t="s">
        <v>2080</v>
      </c>
      <c r="S35" t="s">
        <v>2080</v>
      </c>
      <c r="T35" t="s">
        <v>2080</v>
      </c>
      <c r="U35" t="s">
        <v>2080</v>
      </c>
      <c r="V35" t="s">
        <v>2080</v>
      </c>
      <c r="W35" t="s">
        <v>568</v>
      </c>
      <c r="X35" t="s">
        <v>568</v>
      </c>
      <c r="Y35" t="s">
        <v>568</v>
      </c>
      <c r="Z35" t="s">
        <v>568</v>
      </c>
      <c r="AA35" t="s">
        <v>568</v>
      </c>
      <c r="AB35" t="s">
        <v>2080</v>
      </c>
      <c r="AC35" t="s">
        <v>2080</v>
      </c>
      <c r="AD35" t="s">
        <v>2080</v>
      </c>
      <c r="AE35" t="s">
        <v>2080</v>
      </c>
      <c r="AF35" t="s">
        <v>568</v>
      </c>
      <c r="AG35" t="s">
        <v>568</v>
      </c>
      <c r="AH35" t="s">
        <v>568</v>
      </c>
      <c r="AI35" t="s">
        <v>2079</v>
      </c>
      <c r="AJ35" t="s">
        <v>2079</v>
      </c>
      <c r="AK35" t="s">
        <v>2079</v>
      </c>
      <c r="AL35" t="s">
        <v>2079</v>
      </c>
      <c r="AM35" t="s">
        <v>2079</v>
      </c>
      <c r="AN35" t="s">
        <v>2079</v>
      </c>
      <c r="AO35" t="s">
        <v>568</v>
      </c>
      <c r="AP35" t="s">
        <v>568</v>
      </c>
      <c r="AQ35" t="s">
        <v>568</v>
      </c>
      <c r="AR35" t="s">
        <v>2080</v>
      </c>
      <c r="AS35" t="s">
        <v>2080</v>
      </c>
      <c r="AT35" t="s">
        <v>2080</v>
      </c>
      <c r="AU35" t="s">
        <v>2080</v>
      </c>
      <c r="AV35" t="s">
        <v>2080</v>
      </c>
      <c r="AW35" t="s">
        <v>2080</v>
      </c>
      <c r="AX35" t="s">
        <v>568</v>
      </c>
      <c r="AY35" t="s">
        <v>568</v>
      </c>
      <c r="AZ35" t="s">
        <v>568</v>
      </c>
      <c r="BA35" t="s">
        <v>568</v>
      </c>
      <c r="BB35" t="s">
        <v>568</v>
      </c>
      <c r="BC35" t="s">
        <v>568</v>
      </c>
      <c r="BD35" t="s">
        <v>568</v>
      </c>
      <c r="BE35" t="s">
        <v>568</v>
      </c>
      <c r="BF35" t="s">
        <v>568</v>
      </c>
    </row>
    <row r="36" spans="2:58" x14ac:dyDescent="0.25">
      <c r="B36" t="s">
        <v>17712</v>
      </c>
      <c r="C36" t="s">
        <v>10457</v>
      </c>
      <c r="D36" t="s">
        <v>17742</v>
      </c>
      <c r="E36" t="s">
        <v>568</v>
      </c>
      <c r="F36" t="s">
        <v>568</v>
      </c>
      <c r="G36" t="s">
        <v>568</v>
      </c>
      <c r="H36" t="s">
        <v>568</v>
      </c>
      <c r="I36" t="s">
        <v>568</v>
      </c>
      <c r="J36" t="s">
        <v>568</v>
      </c>
      <c r="K36" t="s">
        <v>568</v>
      </c>
      <c r="L36" t="s">
        <v>568</v>
      </c>
      <c r="M36" t="s">
        <v>568</v>
      </c>
      <c r="N36" t="s">
        <v>568</v>
      </c>
      <c r="O36" t="s">
        <v>568</v>
      </c>
      <c r="P36" t="s">
        <v>2080</v>
      </c>
      <c r="Q36" t="s">
        <v>2080</v>
      </c>
      <c r="R36" t="s">
        <v>2080</v>
      </c>
      <c r="S36" t="s">
        <v>2081</v>
      </c>
      <c r="T36" t="s">
        <v>2081</v>
      </c>
      <c r="U36" t="s">
        <v>2081</v>
      </c>
      <c r="V36" t="s">
        <v>2081</v>
      </c>
      <c r="W36" t="s">
        <v>568</v>
      </c>
      <c r="X36" t="s">
        <v>568</v>
      </c>
      <c r="Y36" t="s">
        <v>2106</v>
      </c>
      <c r="Z36" t="s">
        <v>2117</v>
      </c>
      <c r="AA36" t="s">
        <v>2117</v>
      </c>
      <c r="AB36" t="s">
        <v>2117</v>
      </c>
      <c r="AC36" t="s">
        <v>2117</v>
      </c>
      <c r="AD36" t="s">
        <v>2117</v>
      </c>
      <c r="AE36" t="s">
        <v>2117</v>
      </c>
      <c r="AF36" t="s">
        <v>568</v>
      </c>
      <c r="AG36" t="s">
        <v>568</v>
      </c>
      <c r="AH36" t="s">
        <v>568</v>
      </c>
      <c r="AI36" t="s">
        <v>568</v>
      </c>
      <c r="AJ36" t="s">
        <v>568</v>
      </c>
      <c r="AK36" t="s">
        <v>568</v>
      </c>
      <c r="AL36" t="s">
        <v>568</v>
      </c>
      <c r="AM36" t="s">
        <v>568</v>
      </c>
      <c r="AN36" t="s">
        <v>568</v>
      </c>
      <c r="AO36" t="s">
        <v>568</v>
      </c>
      <c r="AP36" t="s">
        <v>568</v>
      </c>
      <c r="AQ36" t="s">
        <v>2080</v>
      </c>
      <c r="AR36" t="s">
        <v>2080</v>
      </c>
      <c r="AS36" t="s">
        <v>2080</v>
      </c>
      <c r="AT36" t="s">
        <v>2080</v>
      </c>
      <c r="AU36" t="s">
        <v>2080</v>
      </c>
      <c r="AV36" t="s">
        <v>2079</v>
      </c>
      <c r="AW36" t="s">
        <v>2079</v>
      </c>
      <c r="AX36" t="s">
        <v>568</v>
      </c>
      <c r="AY36" t="s">
        <v>568</v>
      </c>
      <c r="AZ36" t="s">
        <v>2071</v>
      </c>
      <c r="BA36" t="s">
        <v>2071</v>
      </c>
      <c r="BB36" t="s">
        <v>2071</v>
      </c>
      <c r="BC36" t="s">
        <v>2083</v>
      </c>
      <c r="BD36" t="s">
        <v>2083</v>
      </c>
      <c r="BE36" t="s">
        <v>2083</v>
      </c>
      <c r="BF36" t="s">
        <v>2083</v>
      </c>
    </row>
    <row r="37" spans="2:58" x14ac:dyDescent="0.25">
      <c r="B37" t="s">
        <v>17712</v>
      </c>
      <c r="C37" t="s">
        <v>10457</v>
      </c>
      <c r="D37" t="s">
        <v>17743</v>
      </c>
      <c r="E37" t="s">
        <v>568</v>
      </c>
      <c r="F37" t="s">
        <v>568</v>
      </c>
      <c r="G37" t="s">
        <v>568</v>
      </c>
      <c r="H37" t="s">
        <v>568</v>
      </c>
      <c r="I37" t="s">
        <v>568</v>
      </c>
      <c r="J37" t="s">
        <v>568</v>
      </c>
      <c r="K37" t="s">
        <v>568</v>
      </c>
      <c r="L37" t="s">
        <v>568</v>
      </c>
      <c r="M37" t="s">
        <v>568</v>
      </c>
      <c r="N37" t="s">
        <v>568</v>
      </c>
      <c r="O37" t="s">
        <v>568</v>
      </c>
      <c r="P37" t="s">
        <v>2071</v>
      </c>
      <c r="Q37" t="s">
        <v>9796</v>
      </c>
      <c r="R37" t="s">
        <v>9792</v>
      </c>
      <c r="S37" t="s">
        <v>10624</v>
      </c>
      <c r="T37" t="s">
        <v>10034</v>
      </c>
      <c r="U37" t="s">
        <v>10034</v>
      </c>
      <c r="V37" t="s">
        <v>2087</v>
      </c>
      <c r="W37" t="s">
        <v>568</v>
      </c>
      <c r="X37" t="s">
        <v>568</v>
      </c>
      <c r="Y37" t="s">
        <v>2106</v>
      </c>
      <c r="Z37" t="s">
        <v>2125</v>
      </c>
      <c r="AA37" t="s">
        <v>2134</v>
      </c>
      <c r="AB37" t="s">
        <v>10032</v>
      </c>
      <c r="AC37" t="s">
        <v>2174</v>
      </c>
      <c r="AD37" t="s">
        <v>2171</v>
      </c>
      <c r="AE37" t="s">
        <v>10479</v>
      </c>
      <c r="AF37" t="s">
        <v>568</v>
      </c>
      <c r="AG37" t="s">
        <v>568</v>
      </c>
      <c r="AH37" t="s">
        <v>2098</v>
      </c>
      <c r="AI37" t="s">
        <v>9796</v>
      </c>
      <c r="AJ37" t="s">
        <v>10530</v>
      </c>
      <c r="AK37" t="s">
        <v>2135</v>
      </c>
      <c r="AL37" t="s">
        <v>10765</v>
      </c>
      <c r="AM37" t="s">
        <v>10765</v>
      </c>
      <c r="AN37" t="s">
        <v>10765</v>
      </c>
      <c r="AO37" t="s">
        <v>568</v>
      </c>
      <c r="AP37" t="s">
        <v>568</v>
      </c>
      <c r="AQ37" t="s">
        <v>2080</v>
      </c>
      <c r="AR37" t="s">
        <v>2083</v>
      </c>
      <c r="AS37" t="s">
        <v>2162</v>
      </c>
      <c r="AT37" t="s">
        <v>9843</v>
      </c>
      <c r="AU37" t="s">
        <v>2159</v>
      </c>
      <c r="AV37" t="s">
        <v>2073</v>
      </c>
      <c r="AW37" t="s">
        <v>2074</v>
      </c>
      <c r="AX37" t="s">
        <v>568</v>
      </c>
      <c r="AY37" t="s">
        <v>568</v>
      </c>
      <c r="AZ37" t="s">
        <v>2080</v>
      </c>
      <c r="BA37" t="s">
        <v>2163</v>
      </c>
      <c r="BB37" t="s">
        <v>2107</v>
      </c>
      <c r="BC37" t="s">
        <v>2174</v>
      </c>
      <c r="BD37" t="s">
        <v>2116</v>
      </c>
      <c r="BE37" t="s">
        <v>2135</v>
      </c>
      <c r="BF37" t="s">
        <v>2087</v>
      </c>
    </row>
    <row r="38" spans="2:58" x14ac:dyDescent="0.25">
      <c r="B38" t="s">
        <v>17712</v>
      </c>
      <c r="C38" t="s">
        <v>10655</v>
      </c>
      <c r="D38" t="s">
        <v>17744</v>
      </c>
      <c r="E38" t="s">
        <v>568</v>
      </c>
      <c r="F38" t="s">
        <v>568</v>
      </c>
      <c r="G38" t="s">
        <v>568</v>
      </c>
      <c r="H38" t="s">
        <v>568</v>
      </c>
      <c r="I38" t="s">
        <v>568</v>
      </c>
      <c r="J38" t="s">
        <v>568</v>
      </c>
      <c r="K38" t="s">
        <v>568</v>
      </c>
      <c r="L38" t="s">
        <v>568</v>
      </c>
      <c r="M38" t="s">
        <v>568</v>
      </c>
      <c r="N38" t="s">
        <v>568</v>
      </c>
      <c r="O38" t="s">
        <v>568</v>
      </c>
      <c r="P38" t="s">
        <v>568</v>
      </c>
      <c r="Q38" t="s">
        <v>2080</v>
      </c>
      <c r="R38" t="s">
        <v>2082</v>
      </c>
      <c r="S38" t="s">
        <v>2081</v>
      </c>
      <c r="T38" t="s">
        <v>2151</v>
      </c>
      <c r="U38" t="s">
        <v>2151</v>
      </c>
      <c r="V38" t="s">
        <v>2151</v>
      </c>
      <c r="W38" t="s">
        <v>568</v>
      </c>
      <c r="X38" t="s">
        <v>568</v>
      </c>
      <c r="Y38" t="s">
        <v>568</v>
      </c>
      <c r="Z38" t="s">
        <v>2080</v>
      </c>
      <c r="AA38" t="s">
        <v>2082</v>
      </c>
      <c r="AB38" t="s">
        <v>2081</v>
      </c>
      <c r="AC38" t="s">
        <v>2151</v>
      </c>
      <c r="AD38" t="s">
        <v>2151</v>
      </c>
      <c r="AE38" t="s">
        <v>2151</v>
      </c>
      <c r="AF38" t="s">
        <v>568</v>
      </c>
      <c r="AG38" t="s">
        <v>568</v>
      </c>
      <c r="AH38" t="s">
        <v>568</v>
      </c>
      <c r="AI38" t="s">
        <v>2080</v>
      </c>
      <c r="AJ38" t="s">
        <v>2082</v>
      </c>
      <c r="AK38" t="s">
        <v>2106</v>
      </c>
      <c r="AL38" t="s">
        <v>2117</v>
      </c>
      <c r="AM38" t="s">
        <v>2117</v>
      </c>
      <c r="AN38" t="s">
        <v>2117</v>
      </c>
      <c r="AO38" t="s">
        <v>568</v>
      </c>
      <c r="AP38" t="s">
        <v>568</v>
      </c>
      <c r="AQ38" t="s">
        <v>568</v>
      </c>
      <c r="AR38" t="s">
        <v>2080</v>
      </c>
      <c r="AS38" t="s">
        <v>2079</v>
      </c>
      <c r="AT38" t="s">
        <v>2082</v>
      </c>
      <c r="AU38" t="s">
        <v>2106</v>
      </c>
      <c r="AV38" t="s">
        <v>2081</v>
      </c>
      <c r="AW38" t="s">
        <v>2117</v>
      </c>
      <c r="AX38" t="s">
        <v>568</v>
      </c>
      <c r="AY38" t="s">
        <v>568</v>
      </c>
      <c r="AZ38" t="s">
        <v>568</v>
      </c>
      <c r="BA38" t="s">
        <v>2080</v>
      </c>
      <c r="BB38" t="s">
        <v>2082</v>
      </c>
      <c r="BC38" t="s">
        <v>2081</v>
      </c>
      <c r="BD38" t="s">
        <v>2151</v>
      </c>
      <c r="BE38" t="s">
        <v>2151</v>
      </c>
      <c r="BF38" t="s">
        <v>2151</v>
      </c>
    </row>
    <row r="39" spans="2:58" x14ac:dyDescent="0.25">
      <c r="B39" t="s">
        <v>17712</v>
      </c>
      <c r="C39" t="s">
        <v>10655</v>
      </c>
      <c r="D39" t="s">
        <v>17745</v>
      </c>
      <c r="E39" t="s">
        <v>568</v>
      </c>
      <c r="F39" t="s">
        <v>568</v>
      </c>
      <c r="G39" t="s">
        <v>568</v>
      </c>
      <c r="H39" t="s">
        <v>568</v>
      </c>
      <c r="I39" t="s">
        <v>568</v>
      </c>
      <c r="J39" t="s">
        <v>568</v>
      </c>
      <c r="K39" t="s">
        <v>568</v>
      </c>
      <c r="L39" t="s">
        <v>568</v>
      </c>
      <c r="M39" t="s">
        <v>568</v>
      </c>
      <c r="N39" t="s">
        <v>568</v>
      </c>
      <c r="O39" t="s">
        <v>568</v>
      </c>
      <c r="P39" t="s">
        <v>568</v>
      </c>
      <c r="Q39" t="s">
        <v>10175</v>
      </c>
      <c r="R39" t="s">
        <v>17746</v>
      </c>
      <c r="S39" t="s">
        <v>17747</v>
      </c>
      <c r="T39" t="s">
        <v>17748</v>
      </c>
      <c r="U39" t="s">
        <v>17749</v>
      </c>
      <c r="V39" t="s">
        <v>17750</v>
      </c>
      <c r="W39" t="s">
        <v>568</v>
      </c>
      <c r="X39" t="s">
        <v>568</v>
      </c>
      <c r="Y39" t="s">
        <v>568</v>
      </c>
      <c r="Z39" t="s">
        <v>17751</v>
      </c>
      <c r="AA39" t="s">
        <v>17752</v>
      </c>
      <c r="AB39" t="s">
        <v>17753</v>
      </c>
      <c r="AC39" t="s">
        <v>17754</v>
      </c>
      <c r="AD39" t="s">
        <v>17755</v>
      </c>
      <c r="AE39" t="s">
        <v>17756</v>
      </c>
      <c r="AF39" t="s">
        <v>568</v>
      </c>
      <c r="AG39" t="s">
        <v>568</v>
      </c>
      <c r="AH39" t="s">
        <v>568</v>
      </c>
      <c r="AI39" t="s">
        <v>2106</v>
      </c>
      <c r="AJ39" t="s">
        <v>10219</v>
      </c>
      <c r="AK39" t="s">
        <v>10629</v>
      </c>
      <c r="AL39" t="s">
        <v>9890</v>
      </c>
      <c r="AM39" t="s">
        <v>17046</v>
      </c>
      <c r="AN39" t="s">
        <v>17757</v>
      </c>
      <c r="AO39" t="s">
        <v>568</v>
      </c>
      <c r="AP39" t="s">
        <v>568</v>
      </c>
      <c r="AQ39" t="s">
        <v>568</v>
      </c>
      <c r="AR39" t="s">
        <v>10790</v>
      </c>
      <c r="AS39" t="s">
        <v>17758</v>
      </c>
      <c r="AT39" t="s">
        <v>17759</v>
      </c>
      <c r="AU39" t="s">
        <v>17760</v>
      </c>
      <c r="AV39" t="s">
        <v>17761</v>
      </c>
      <c r="AW39" t="s">
        <v>17762</v>
      </c>
      <c r="AX39" t="s">
        <v>568</v>
      </c>
      <c r="AY39" t="s">
        <v>568</v>
      </c>
      <c r="AZ39" t="s">
        <v>568</v>
      </c>
      <c r="BA39" t="s">
        <v>568</v>
      </c>
      <c r="BB39" t="s">
        <v>10567</v>
      </c>
      <c r="BC39" t="s">
        <v>10608</v>
      </c>
      <c r="BD39" t="s">
        <v>9963</v>
      </c>
      <c r="BE39" t="s">
        <v>10538</v>
      </c>
      <c r="BF39" t="s">
        <v>17763</v>
      </c>
    </row>
    <row r="40" spans="2:58" x14ac:dyDescent="0.25">
      <c r="B40" t="s">
        <v>17712</v>
      </c>
      <c r="C40" t="s">
        <v>10655</v>
      </c>
      <c r="D40" t="s">
        <v>17764</v>
      </c>
      <c r="E40" t="s">
        <v>568</v>
      </c>
      <c r="F40" t="s">
        <v>568</v>
      </c>
      <c r="G40" t="s">
        <v>568</v>
      </c>
      <c r="H40" t="s">
        <v>568</v>
      </c>
      <c r="I40" t="s">
        <v>568</v>
      </c>
      <c r="J40" t="s">
        <v>568</v>
      </c>
      <c r="K40" t="s">
        <v>568</v>
      </c>
      <c r="L40" t="s">
        <v>568</v>
      </c>
      <c r="M40" t="s">
        <v>568</v>
      </c>
      <c r="N40" t="s">
        <v>568</v>
      </c>
      <c r="O40" t="s">
        <v>568</v>
      </c>
      <c r="P40" t="s">
        <v>568</v>
      </c>
      <c r="Q40" t="s">
        <v>2083</v>
      </c>
      <c r="R40" t="s">
        <v>2159</v>
      </c>
      <c r="S40" t="s">
        <v>10626</v>
      </c>
      <c r="T40" t="s">
        <v>17765</v>
      </c>
      <c r="U40" t="s">
        <v>17766</v>
      </c>
      <c r="V40" t="s">
        <v>17767</v>
      </c>
      <c r="W40" t="s">
        <v>568</v>
      </c>
      <c r="X40" t="s">
        <v>568</v>
      </c>
      <c r="Y40" t="s">
        <v>568</v>
      </c>
      <c r="Z40" t="s">
        <v>10219</v>
      </c>
      <c r="AA40" t="s">
        <v>9787</v>
      </c>
      <c r="AB40" t="s">
        <v>17768</v>
      </c>
      <c r="AC40" t="s">
        <v>17769</v>
      </c>
      <c r="AD40" t="s">
        <v>17770</v>
      </c>
      <c r="AE40" t="s">
        <v>17771</v>
      </c>
      <c r="AF40" t="s">
        <v>568</v>
      </c>
      <c r="AG40" t="s">
        <v>568</v>
      </c>
      <c r="AH40" t="s">
        <v>568</v>
      </c>
      <c r="AI40" t="s">
        <v>568</v>
      </c>
      <c r="AJ40" t="s">
        <v>2106</v>
      </c>
      <c r="AK40" t="s">
        <v>10567</v>
      </c>
      <c r="AL40" t="s">
        <v>17772</v>
      </c>
      <c r="AM40" t="s">
        <v>10191</v>
      </c>
      <c r="AN40" t="s">
        <v>17773</v>
      </c>
      <c r="AO40" t="s">
        <v>568</v>
      </c>
      <c r="AP40" t="s">
        <v>568</v>
      </c>
      <c r="AQ40" t="s">
        <v>568</v>
      </c>
      <c r="AR40" t="s">
        <v>2147</v>
      </c>
      <c r="AS40" t="s">
        <v>2172</v>
      </c>
      <c r="AT40" t="s">
        <v>10037</v>
      </c>
      <c r="AU40" t="s">
        <v>17774</v>
      </c>
      <c r="AV40" t="s">
        <v>17775</v>
      </c>
      <c r="AW40" t="s">
        <v>17776</v>
      </c>
      <c r="AX40" t="s">
        <v>568</v>
      </c>
      <c r="AY40" t="s">
        <v>568</v>
      </c>
      <c r="AZ40" t="s">
        <v>568</v>
      </c>
      <c r="BA40" t="s">
        <v>568</v>
      </c>
      <c r="BB40" t="s">
        <v>2078</v>
      </c>
      <c r="BC40" t="s">
        <v>2134</v>
      </c>
      <c r="BD40" t="s">
        <v>10174</v>
      </c>
      <c r="BE40" t="s">
        <v>17777</v>
      </c>
      <c r="BF40" t="s">
        <v>10040</v>
      </c>
    </row>
    <row r="41" spans="2:58" x14ac:dyDescent="0.25">
      <c r="B41" t="s">
        <v>17712</v>
      </c>
      <c r="C41" t="s">
        <v>10655</v>
      </c>
      <c r="D41" t="s">
        <v>17778</v>
      </c>
      <c r="E41" t="s">
        <v>568</v>
      </c>
      <c r="F41" t="s">
        <v>568</v>
      </c>
      <c r="G41" t="s">
        <v>568</v>
      </c>
      <c r="H41" t="s">
        <v>568</v>
      </c>
      <c r="I41" t="s">
        <v>568</v>
      </c>
      <c r="J41" t="s">
        <v>568</v>
      </c>
      <c r="K41" t="s">
        <v>568</v>
      </c>
      <c r="L41" t="s">
        <v>568</v>
      </c>
      <c r="M41" t="s">
        <v>568</v>
      </c>
      <c r="N41" t="s">
        <v>568</v>
      </c>
      <c r="O41" t="s">
        <v>568</v>
      </c>
      <c r="P41" t="s">
        <v>568</v>
      </c>
      <c r="Q41" t="s">
        <v>2080</v>
      </c>
      <c r="R41" t="s">
        <v>2079</v>
      </c>
      <c r="S41" t="s">
        <v>2079</v>
      </c>
      <c r="T41" t="s">
        <v>2079</v>
      </c>
      <c r="U41" t="s">
        <v>2079</v>
      </c>
      <c r="V41" t="s">
        <v>2079</v>
      </c>
      <c r="W41" t="s">
        <v>568</v>
      </c>
      <c r="X41" t="s">
        <v>568</v>
      </c>
      <c r="Y41" t="s">
        <v>568</v>
      </c>
      <c r="Z41" t="s">
        <v>568</v>
      </c>
      <c r="AA41" t="s">
        <v>568</v>
      </c>
      <c r="AB41" t="s">
        <v>568</v>
      </c>
      <c r="AC41" t="s">
        <v>2080</v>
      </c>
      <c r="AD41" t="s">
        <v>2080</v>
      </c>
      <c r="AE41" t="s">
        <v>2080</v>
      </c>
      <c r="AF41" t="s">
        <v>568</v>
      </c>
      <c r="AG41" t="s">
        <v>568</v>
      </c>
      <c r="AH41" t="s">
        <v>568</v>
      </c>
      <c r="AI41" t="s">
        <v>568</v>
      </c>
      <c r="AJ41" t="s">
        <v>568</v>
      </c>
      <c r="AK41" t="s">
        <v>2079</v>
      </c>
      <c r="AL41" t="s">
        <v>2079</v>
      </c>
      <c r="AM41" t="s">
        <v>2079</v>
      </c>
      <c r="AN41" t="s">
        <v>2079</v>
      </c>
      <c r="AO41" t="s">
        <v>568</v>
      </c>
      <c r="AP41" t="s">
        <v>568</v>
      </c>
      <c r="AQ41" t="s">
        <v>2080</v>
      </c>
      <c r="AR41" t="s">
        <v>2106</v>
      </c>
      <c r="AS41" t="s">
        <v>2161</v>
      </c>
      <c r="AT41" t="s">
        <v>2161</v>
      </c>
      <c r="AU41" t="s">
        <v>2161</v>
      </c>
      <c r="AV41" t="s">
        <v>2161</v>
      </c>
      <c r="AW41" t="s">
        <v>2161</v>
      </c>
      <c r="AX41" t="s">
        <v>568</v>
      </c>
      <c r="AY41" t="s">
        <v>568</v>
      </c>
      <c r="AZ41" t="s">
        <v>2080</v>
      </c>
      <c r="BA41" t="s">
        <v>2080</v>
      </c>
      <c r="BB41" t="s">
        <v>2080</v>
      </c>
      <c r="BC41" t="s">
        <v>2080</v>
      </c>
      <c r="BD41" t="s">
        <v>2080</v>
      </c>
      <c r="BE41" t="s">
        <v>2079</v>
      </c>
      <c r="BF41" t="s">
        <v>2079</v>
      </c>
    </row>
    <row r="42" spans="2:58" x14ac:dyDescent="0.25">
      <c r="B42" t="s">
        <v>17712</v>
      </c>
      <c r="C42" t="s">
        <v>10655</v>
      </c>
      <c r="D42" t="s">
        <v>17779</v>
      </c>
      <c r="E42" t="s">
        <v>568</v>
      </c>
      <c r="F42" t="s">
        <v>568</v>
      </c>
      <c r="G42" t="s">
        <v>568</v>
      </c>
      <c r="H42" t="s">
        <v>568</v>
      </c>
      <c r="I42" t="s">
        <v>568</v>
      </c>
      <c r="J42" t="s">
        <v>568</v>
      </c>
      <c r="K42" t="s">
        <v>568</v>
      </c>
      <c r="L42" t="s">
        <v>568</v>
      </c>
      <c r="M42" t="s">
        <v>568</v>
      </c>
      <c r="N42" t="s">
        <v>568</v>
      </c>
      <c r="O42" t="s">
        <v>568</v>
      </c>
      <c r="P42" t="s">
        <v>568</v>
      </c>
      <c r="Q42" t="s">
        <v>10597</v>
      </c>
      <c r="R42" t="s">
        <v>10816</v>
      </c>
      <c r="S42" t="s">
        <v>17780</v>
      </c>
      <c r="T42" t="s">
        <v>17781</v>
      </c>
      <c r="U42" t="s">
        <v>17782</v>
      </c>
      <c r="V42" t="s">
        <v>17783</v>
      </c>
      <c r="W42" t="s">
        <v>568</v>
      </c>
      <c r="X42" t="s">
        <v>568</v>
      </c>
      <c r="Y42" t="s">
        <v>568</v>
      </c>
      <c r="Z42" t="s">
        <v>2173</v>
      </c>
      <c r="AA42" t="s">
        <v>10532</v>
      </c>
      <c r="AB42" t="s">
        <v>10603</v>
      </c>
      <c r="AC42" t="s">
        <v>17784</v>
      </c>
      <c r="AD42" t="s">
        <v>17785</v>
      </c>
      <c r="AE42" t="s">
        <v>17786</v>
      </c>
      <c r="AF42" t="s">
        <v>568</v>
      </c>
      <c r="AG42" t="s">
        <v>568</v>
      </c>
      <c r="AH42" t="s">
        <v>568</v>
      </c>
      <c r="AI42" t="s">
        <v>2081</v>
      </c>
      <c r="AJ42" t="s">
        <v>2116</v>
      </c>
      <c r="AK42" t="s">
        <v>17787</v>
      </c>
      <c r="AL42" t="s">
        <v>17788</v>
      </c>
      <c r="AM42" t="s">
        <v>17008</v>
      </c>
      <c r="AN42" t="s">
        <v>17789</v>
      </c>
      <c r="AO42" t="s">
        <v>568</v>
      </c>
      <c r="AP42" t="s">
        <v>568</v>
      </c>
      <c r="AQ42" t="s">
        <v>2080</v>
      </c>
      <c r="AR42" t="s">
        <v>9809</v>
      </c>
      <c r="AS42" t="s">
        <v>17790</v>
      </c>
      <c r="AT42" t="s">
        <v>17791</v>
      </c>
      <c r="AU42" t="s">
        <v>17792</v>
      </c>
      <c r="AV42" t="s">
        <v>17793</v>
      </c>
      <c r="AW42" t="s">
        <v>17794</v>
      </c>
      <c r="AX42" t="s">
        <v>568</v>
      </c>
      <c r="AY42" t="s">
        <v>568</v>
      </c>
      <c r="AZ42" t="s">
        <v>2080</v>
      </c>
      <c r="BA42" t="s">
        <v>17795</v>
      </c>
      <c r="BB42" t="s">
        <v>17796</v>
      </c>
      <c r="BC42" t="s">
        <v>17797</v>
      </c>
      <c r="BD42" t="s">
        <v>9847</v>
      </c>
      <c r="BE42" t="s">
        <v>17798</v>
      </c>
      <c r="BF42" t="s">
        <v>17799</v>
      </c>
    </row>
  </sheetData>
  <pageMargins left="0.7" right="0.7" top="0.75" bottom="0.75" header="0.3" footer="0.3"/>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2:AV12"/>
  <sheetViews>
    <sheetView workbookViewId="0"/>
  </sheetViews>
  <sheetFormatPr defaultColWidth="11.42578125" defaultRowHeight="15" x14ac:dyDescent="0.25"/>
  <sheetData>
    <row r="2" spans="2:48" x14ac:dyDescent="0.25">
      <c r="B2" t="s">
        <v>1</v>
      </c>
      <c r="C2" t="s">
        <v>62</v>
      </c>
    </row>
    <row r="3" spans="2:48" x14ac:dyDescent="0.25">
      <c r="B3" t="s">
        <v>2</v>
      </c>
      <c r="C3" t="s">
        <v>71</v>
      </c>
    </row>
    <row r="4" spans="2:48" x14ac:dyDescent="0.25">
      <c r="B4" t="s">
        <v>3</v>
      </c>
      <c r="C4" t="s">
        <v>16</v>
      </c>
    </row>
    <row r="5" spans="2:48" x14ac:dyDescent="0.25">
      <c r="B5" s="4" t="str">
        <f>HYPERLINK("[NZAu_Publiclaunch_20231116.xlsx]'TOC'!A1","(Click to return to TOC)")</f>
        <v>(Click to return to TOC)</v>
      </c>
    </row>
    <row r="7" spans="2:48" x14ac:dyDescent="0.25">
      <c r="D7" t="s">
        <v>153</v>
      </c>
      <c r="E7" t="s">
        <v>153</v>
      </c>
      <c r="F7" t="s">
        <v>153</v>
      </c>
      <c r="G7" t="s">
        <v>153</v>
      </c>
      <c r="H7" t="s">
        <v>153</v>
      </c>
      <c r="I7" t="s">
        <v>153</v>
      </c>
      <c r="J7" t="s">
        <v>153</v>
      </c>
      <c r="K7" t="s">
        <v>153</v>
      </c>
      <c r="L7" t="s">
        <v>153</v>
      </c>
      <c r="M7" t="s">
        <v>154</v>
      </c>
      <c r="N7" t="s">
        <v>154</v>
      </c>
      <c r="O7" t="s">
        <v>154</v>
      </c>
      <c r="P7" t="s">
        <v>154</v>
      </c>
      <c r="Q7" t="s">
        <v>154</v>
      </c>
      <c r="R7" t="s">
        <v>154</v>
      </c>
      <c r="S7" t="s">
        <v>154</v>
      </c>
      <c r="T7" t="s">
        <v>154</v>
      </c>
      <c r="U7" t="s">
        <v>154</v>
      </c>
      <c r="V7" t="s">
        <v>155</v>
      </c>
      <c r="W7" t="s">
        <v>155</v>
      </c>
      <c r="X7" t="s">
        <v>155</v>
      </c>
      <c r="Y7" t="s">
        <v>155</v>
      </c>
      <c r="Z7" t="s">
        <v>155</v>
      </c>
      <c r="AA7" t="s">
        <v>155</v>
      </c>
      <c r="AB7" t="s">
        <v>155</v>
      </c>
      <c r="AC7" t="s">
        <v>155</v>
      </c>
      <c r="AD7" t="s">
        <v>155</v>
      </c>
      <c r="AE7" t="s">
        <v>156</v>
      </c>
      <c r="AF7" t="s">
        <v>156</v>
      </c>
      <c r="AG7" t="s">
        <v>156</v>
      </c>
      <c r="AH7" t="s">
        <v>156</v>
      </c>
      <c r="AI7" t="s">
        <v>156</v>
      </c>
      <c r="AJ7" t="s">
        <v>156</v>
      </c>
      <c r="AK7" t="s">
        <v>156</v>
      </c>
      <c r="AL7" t="s">
        <v>156</v>
      </c>
      <c r="AM7" t="s">
        <v>156</v>
      </c>
      <c r="AN7" t="s">
        <v>157</v>
      </c>
      <c r="AO7" t="s">
        <v>157</v>
      </c>
      <c r="AP7" t="s">
        <v>157</v>
      </c>
      <c r="AQ7" t="s">
        <v>157</v>
      </c>
      <c r="AR7" t="s">
        <v>157</v>
      </c>
      <c r="AS7" t="s">
        <v>157</v>
      </c>
      <c r="AT7" t="s">
        <v>157</v>
      </c>
      <c r="AU7" t="s">
        <v>157</v>
      </c>
      <c r="AV7" t="s">
        <v>157</v>
      </c>
    </row>
    <row r="8" spans="2:48"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row>
    <row r="9" spans="2:48" x14ac:dyDescent="0.25">
      <c r="B9" t="s">
        <v>17800</v>
      </c>
      <c r="C9" t="s">
        <v>17801</v>
      </c>
      <c r="D9" t="s">
        <v>568</v>
      </c>
      <c r="E9" t="s">
        <v>9711</v>
      </c>
      <c r="F9" t="s">
        <v>9711</v>
      </c>
      <c r="G9" t="s">
        <v>17802</v>
      </c>
      <c r="H9" t="s">
        <v>17803</v>
      </c>
      <c r="I9" t="s">
        <v>17804</v>
      </c>
      <c r="J9" t="s">
        <v>17805</v>
      </c>
      <c r="K9" t="s">
        <v>17806</v>
      </c>
      <c r="L9" t="s">
        <v>17807</v>
      </c>
      <c r="M9" t="s">
        <v>568</v>
      </c>
      <c r="N9" t="s">
        <v>10902</v>
      </c>
      <c r="O9" t="s">
        <v>10902</v>
      </c>
      <c r="P9" t="s">
        <v>17808</v>
      </c>
      <c r="Q9" t="s">
        <v>17808</v>
      </c>
      <c r="R9" t="s">
        <v>17809</v>
      </c>
      <c r="S9" t="s">
        <v>17810</v>
      </c>
      <c r="T9" t="s">
        <v>17811</v>
      </c>
      <c r="U9" t="s">
        <v>17812</v>
      </c>
      <c r="V9" t="s">
        <v>568</v>
      </c>
      <c r="W9" t="s">
        <v>9678</v>
      </c>
      <c r="X9" t="s">
        <v>9769</v>
      </c>
      <c r="Y9" t="s">
        <v>17813</v>
      </c>
      <c r="Z9" t="s">
        <v>17814</v>
      </c>
      <c r="AA9" t="s">
        <v>17815</v>
      </c>
      <c r="AB9" t="s">
        <v>17809</v>
      </c>
      <c r="AC9" t="s">
        <v>17816</v>
      </c>
      <c r="AD9" t="s">
        <v>17817</v>
      </c>
      <c r="AE9" t="s">
        <v>568</v>
      </c>
      <c r="AF9" t="s">
        <v>10392</v>
      </c>
      <c r="AG9" t="s">
        <v>9663</v>
      </c>
      <c r="AH9" t="s">
        <v>17818</v>
      </c>
      <c r="AI9" t="s">
        <v>17819</v>
      </c>
      <c r="AJ9" t="s">
        <v>17820</v>
      </c>
      <c r="AK9" t="s">
        <v>17821</v>
      </c>
      <c r="AL9" t="s">
        <v>17822</v>
      </c>
      <c r="AM9" t="s">
        <v>17823</v>
      </c>
      <c r="AN9" t="s">
        <v>568</v>
      </c>
      <c r="AO9" t="s">
        <v>568</v>
      </c>
      <c r="AP9" t="s">
        <v>9620</v>
      </c>
      <c r="AQ9" t="s">
        <v>17664</v>
      </c>
      <c r="AR9" t="s">
        <v>17824</v>
      </c>
      <c r="AS9" t="s">
        <v>17825</v>
      </c>
      <c r="AT9" t="s">
        <v>17826</v>
      </c>
      <c r="AU9" t="s">
        <v>10271</v>
      </c>
      <c r="AV9" t="s">
        <v>17827</v>
      </c>
    </row>
    <row r="10" spans="2:48" x14ac:dyDescent="0.25">
      <c r="B10" t="s">
        <v>17800</v>
      </c>
      <c r="C10" t="s">
        <v>17828</v>
      </c>
      <c r="D10" t="s">
        <v>568</v>
      </c>
      <c r="E10" t="s">
        <v>568</v>
      </c>
      <c r="F10" t="s">
        <v>17829</v>
      </c>
      <c r="G10" t="s">
        <v>17830</v>
      </c>
      <c r="H10" t="s">
        <v>17831</v>
      </c>
      <c r="I10" t="s">
        <v>17832</v>
      </c>
      <c r="J10" t="s">
        <v>17832</v>
      </c>
      <c r="K10" t="s">
        <v>17832</v>
      </c>
      <c r="L10" t="s">
        <v>17833</v>
      </c>
      <c r="M10" t="s">
        <v>568</v>
      </c>
      <c r="N10" t="s">
        <v>568</v>
      </c>
      <c r="O10" t="s">
        <v>568</v>
      </c>
      <c r="P10" t="s">
        <v>17834</v>
      </c>
      <c r="Q10" t="s">
        <v>17835</v>
      </c>
      <c r="R10" t="s">
        <v>17835</v>
      </c>
      <c r="S10" t="s">
        <v>568</v>
      </c>
      <c r="T10" t="s">
        <v>568</v>
      </c>
      <c r="U10" t="s">
        <v>568</v>
      </c>
      <c r="V10" t="s">
        <v>568</v>
      </c>
      <c r="W10" t="s">
        <v>568</v>
      </c>
      <c r="X10" t="s">
        <v>568</v>
      </c>
      <c r="Y10" t="s">
        <v>17836</v>
      </c>
      <c r="Z10" t="s">
        <v>17837</v>
      </c>
      <c r="AA10" t="s">
        <v>17838</v>
      </c>
      <c r="AB10" t="s">
        <v>17839</v>
      </c>
      <c r="AC10" t="s">
        <v>17839</v>
      </c>
      <c r="AD10" t="s">
        <v>17840</v>
      </c>
      <c r="AE10" t="s">
        <v>568</v>
      </c>
      <c r="AF10" t="s">
        <v>568</v>
      </c>
      <c r="AG10" t="s">
        <v>17841</v>
      </c>
      <c r="AH10" t="s">
        <v>17842</v>
      </c>
      <c r="AI10" t="s">
        <v>17843</v>
      </c>
      <c r="AJ10" t="s">
        <v>17844</v>
      </c>
      <c r="AK10" t="s">
        <v>17845</v>
      </c>
      <c r="AL10" t="s">
        <v>17846</v>
      </c>
      <c r="AM10" t="s">
        <v>10337</v>
      </c>
      <c r="AN10" t="s">
        <v>568</v>
      </c>
      <c r="AO10" t="s">
        <v>568</v>
      </c>
      <c r="AP10" t="s">
        <v>10282</v>
      </c>
      <c r="AQ10" t="s">
        <v>17847</v>
      </c>
      <c r="AR10" t="s">
        <v>17848</v>
      </c>
      <c r="AS10" t="s">
        <v>17849</v>
      </c>
      <c r="AT10" t="s">
        <v>17850</v>
      </c>
      <c r="AU10" t="s">
        <v>17851</v>
      </c>
      <c r="AV10" t="s">
        <v>10243</v>
      </c>
    </row>
    <row r="11" spans="2:48" x14ac:dyDescent="0.25">
      <c r="B11" t="s">
        <v>17800</v>
      </c>
      <c r="C11" t="s">
        <v>17852</v>
      </c>
      <c r="D11" t="s">
        <v>17853</v>
      </c>
      <c r="E11" t="s">
        <v>17854</v>
      </c>
      <c r="F11" t="s">
        <v>17855</v>
      </c>
      <c r="G11" t="s">
        <v>17856</v>
      </c>
      <c r="H11" t="s">
        <v>17857</v>
      </c>
      <c r="I11" t="s">
        <v>17858</v>
      </c>
      <c r="J11" t="s">
        <v>568</v>
      </c>
      <c r="K11" t="s">
        <v>568</v>
      </c>
      <c r="L11" t="s">
        <v>568</v>
      </c>
      <c r="M11" t="s">
        <v>17853</v>
      </c>
      <c r="N11" t="s">
        <v>17853</v>
      </c>
      <c r="O11" t="s">
        <v>17859</v>
      </c>
      <c r="P11" t="s">
        <v>17860</v>
      </c>
      <c r="Q11" t="s">
        <v>17861</v>
      </c>
      <c r="R11" t="s">
        <v>17862</v>
      </c>
      <c r="S11" t="s">
        <v>568</v>
      </c>
      <c r="T11" t="s">
        <v>568</v>
      </c>
      <c r="U11" t="s">
        <v>568</v>
      </c>
      <c r="V11" t="s">
        <v>17853</v>
      </c>
      <c r="W11" t="s">
        <v>17863</v>
      </c>
      <c r="X11" t="s">
        <v>17864</v>
      </c>
      <c r="Y11" t="s">
        <v>10398</v>
      </c>
      <c r="Z11" t="s">
        <v>17865</v>
      </c>
      <c r="AA11" t="s">
        <v>17866</v>
      </c>
      <c r="AB11" t="s">
        <v>568</v>
      </c>
      <c r="AC11" t="s">
        <v>568</v>
      </c>
      <c r="AD11" t="s">
        <v>568</v>
      </c>
      <c r="AE11" t="s">
        <v>17867</v>
      </c>
      <c r="AF11" t="s">
        <v>17868</v>
      </c>
      <c r="AG11" t="s">
        <v>17869</v>
      </c>
      <c r="AH11" t="s">
        <v>17870</v>
      </c>
      <c r="AI11" t="s">
        <v>17871</v>
      </c>
      <c r="AJ11" t="s">
        <v>10375</v>
      </c>
      <c r="AK11" t="s">
        <v>568</v>
      </c>
      <c r="AL11" t="s">
        <v>568</v>
      </c>
      <c r="AM11" t="s">
        <v>568</v>
      </c>
      <c r="AN11" t="s">
        <v>17853</v>
      </c>
      <c r="AO11" t="s">
        <v>17868</v>
      </c>
      <c r="AP11" t="s">
        <v>17872</v>
      </c>
      <c r="AQ11" t="s">
        <v>17873</v>
      </c>
      <c r="AR11" t="s">
        <v>17874</v>
      </c>
      <c r="AS11" t="s">
        <v>17875</v>
      </c>
      <c r="AT11" t="s">
        <v>568</v>
      </c>
      <c r="AU11" t="s">
        <v>568</v>
      </c>
      <c r="AV11" t="s">
        <v>568</v>
      </c>
    </row>
    <row r="12" spans="2:48" x14ac:dyDescent="0.25">
      <c r="B12" t="s">
        <v>17800</v>
      </c>
      <c r="C12" t="s">
        <v>17876</v>
      </c>
      <c r="D12" t="s">
        <v>17877</v>
      </c>
      <c r="E12" t="s">
        <v>17878</v>
      </c>
      <c r="F12" t="s">
        <v>17879</v>
      </c>
      <c r="G12" t="s">
        <v>17880</v>
      </c>
      <c r="H12" t="s">
        <v>17881</v>
      </c>
      <c r="I12" t="s">
        <v>17882</v>
      </c>
      <c r="J12" t="s">
        <v>17882</v>
      </c>
      <c r="K12" t="s">
        <v>17883</v>
      </c>
      <c r="L12" t="s">
        <v>17884</v>
      </c>
      <c r="M12" t="s">
        <v>17877</v>
      </c>
      <c r="N12" t="s">
        <v>17885</v>
      </c>
      <c r="O12" t="s">
        <v>17886</v>
      </c>
      <c r="P12" t="s">
        <v>10407</v>
      </c>
      <c r="Q12" t="s">
        <v>10400</v>
      </c>
      <c r="R12" t="s">
        <v>17887</v>
      </c>
      <c r="S12" t="s">
        <v>17887</v>
      </c>
      <c r="T12" t="s">
        <v>17887</v>
      </c>
      <c r="U12" t="s">
        <v>568</v>
      </c>
      <c r="V12" t="s">
        <v>17888</v>
      </c>
      <c r="W12" t="s">
        <v>17889</v>
      </c>
      <c r="X12" t="s">
        <v>17890</v>
      </c>
      <c r="Y12" t="s">
        <v>17891</v>
      </c>
      <c r="Z12" t="s">
        <v>17892</v>
      </c>
      <c r="AA12" t="s">
        <v>17893</v>
      </c>
      <c r="AB12" t="s">
        <v>17894</v>
      </c>
      <c r="AC12" t="s">
        <v>17895</v>
      </c>
      <c r="AD12" t="s">
        <v>17896</v>
      </c>
      <c r="AE12" t="s">
        <v>17877</v>
      </c>
      <c r="AF12" t="s">
        <v>17897</v>
      </c>
      <c r="AG12" t="s">
        <v>17898</v>
      </c>
      <c r="AH12" t="s">
        <v>17899</v>
      </c>
      <c r="AI12" t="s">
        <v>17900</v>
      </c>
      <c r="AJ12" t="s">
        <v>17901</v>
      </c>
      <c r="AK12" t="s">
        <v>17901</v>
      </c>
      <c r="AL12" t="s">
        <v>9683</v>
      </c>
      <c r="AM12" t="s">
        <v>17902</v>
      </c>
      <c r="AN12" t="s">
        <v>17877</v>
      </c>
      <c r="AO12" t="s">
        <v>17903</v>
      </c>
      <c r="AP12" t="s">
        <v>17904</v>
      </c>
      <c r="AQ12" t="s">
        <v>10236</v>
      </c>
      <c r="AR12" t="s">
        <v>10279</v>
      </c>
      <c r="AS12" t="s">
        <v>10358</v>
      </c>
      <c r="AT12" t="s">
        <v>10300</v>
      </c>
      <c r="AU12" t="s">
        <v>10300</v>
      </c>
      <c r="AV12" t="s">
        <v>17905</v>
      </c>
    </row>
  </sheetData>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2:AV15"/>
  <sheetViews>
    <sheetView workbookViewId="0"/>
  </sheetViews>
  <sheetFormatPr defaultColWidth="11.42578125" defaultRowHeight="15" x14ac:dyDescent="0.25"/>
  <sheetData>
    <row r="2" spans="2:48" x14ac:dyDescent="0.25">
      <c r="B2" t="s">
        <v>1</v>
      </c>
      <c r="C2" t="s">
        <v>62</v>
      </c>
    </row>
    <row r="3" spans="2:48" x14ac:dyDescent="0.25">
      <c r="B3" t="s">
        <v>2</v>
      </c>
      <c r="C3" t="s">
        <v>72</v>
      </c>
    </row>
    <row r="4" spans="2:48" x14ac:dyDescent="0.25">
      <c r="B4" t="s">
        <v>3</v>
      </c>
      <c r="C4" t="s">
        <v>16</v>
      </c>
    </row>
    <row r="5" spans="2:48" x14ac:dyDescent="0.25">
      <c r="B5" s="4" t="str">
        <f>HYPERLINK("[NZAu_Publiclaunch_20231116.xlsx]'TOC'!A1","(Click to return to TOC)")</f>
        <v>(Click to return to TOC)</v>
      </c>
    </row>
    <row r="7" spans="2:48" x14ac:dyDescent="0.25">
      <c r="D7" t="s">
        <v>153</v>
      </c>
      <c r="E7" t="s">
        <v>153</v>
      </c>
      <c r="F7" t="s">
        <v>153</v>
      </c>
      <c r="G7" t="s">
        <v>153</v>
      </c>
      <c r="H7" t="s">
        <v>153</v>
      </c>
      <c r="I7" t="s">
        <v>153</v>
      </c>
      <c r="J7" t="s">
        <v>153</v>
      </c>
      <c r="K7" t="s">
        <v>153</v>
      </c>
      <c r="L7" t="s">
        <v>153</v>
      </c>
      <c r="M7" t="s">
        <v>154</v>
      </c>
      <c r="N7" t="s">
        <v>154</v>
      </c>
      <c r="O7" t="s">
        <v>154</v>
      </c>
      <c r="P7" t="s">
        <v>154</v>
      </c>
      <c r="Q7" t="s">
        <v>154</v>
      </c>
      <c r="R7" t="s">
        <v>154</v>
      </c>
      <c r="S7" t="s">
        <v>154</v>
      </c>
      <c r="T7" t="s">
        <v>154</v>
      </c>
      <c r="U7" t="s">
        <v>154</v>
      </c>
      <c r="V7" t="s">
        <v>155</v>
      </c>
      <c r="W7" t="s">
        <v>155</v>
      </c>
      <c r="X7" t="s">
        <v>155</v>
      </c>
      <c r="Y7" t="s">
        <v>155</v>
      </c>
      <c r="Z7" t="s">
        <v>155</v>
      </c>
      <c r="AA7" t="s">
        <v>155</v>
      </c>
      <c r="AB7" t="s">
        <v>155</v>
      </c>
      <c r="AC7" t="s">
        <v>155</v>
      </c>
      <c r="AD7" t="s">
        <v>155</v>
      </c>
      <c r="AE7" t="s">
        <v>156</v>
      </c>
      <c r="AF7" t="s">
        <v>156</v>
      </c>
      <c r="AG7" t="s">
        <v>156</v>
      </c>
      <c r="AH7" t="s">
        <v>156</v>
      </c>
      <c r="AI7" t="s">
        <v>156</v>
      </c>
      <c r="AJ7" t="s">
        <v>156</v>
      </c>
      <c r="AK7" t="s">
        <v>156</v>
      </c>
      <c r="AL7" t="s">
        <v>156</v>
      </c>
      <c r="AM7" t="s">
        <v>156</v>
      </c>
      <c r="AN7" t="s">
        <v>157</v>
      </c>
      <c r="AO7" t="s">
        <v>157</v>
      </c>
      <c r="AP7" t="s">
        <v>157</v>
      </c>
      <c r="AQ7" t="s">
        <v>157</v>
      </c>
      <c r="AR7" t="s">
        <v>157</v>
      </c>
      <c r="AS7" t="s">
        <v>157</v>
      </c>
      <c r="AT7" t="s">
        <v>157</v>
      </c>
      <c r="AU7" t="s">
        <v>157</v>
      </c>
      <c r="AV7" t="s">
        <v>157</v>
      </c>
    </row>
    <row r="8" spans="2:48"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row>
    <row r="9" spans="2:48" x14ac:dyDescent="0.25">
      <c r="B9" t="s">
        <v>17906</v>
      </c>
      <c r="C9" t="s">
        <v>17566</v>
      </c>
      <c r="D9" t="s">
        <v>568</v>
      </c>
      <c r="E9" t="s">
        <v>568</v>
      </c>
      <c r="F9" t="s">
        <v>9711</v>
      </c>
      <c r="G9" t="s">
        <v>17907</v>
      </c>
      <c r="H9" t="s">
        <v>17908</v>
      </c>
      <c r="I9" t="s">
        <v>17909</v>
      </c>
      <c r="J9" t="s">
        <v>9732</v>
      </c>
      <c r="K9" t="s">
        <v>17910</v>
      </c>
      <c r="L9" t="s">
        <v>17911</v>
      </c>
      <c r="M9" t="s">
        <v>568</v>
      </c>
      <c r="N9" t="s">
        <v>568</v>
      </c>
      <c r="O9" t="s">
        <v>568</v>
      </c>
      <c r="P9" t="s">
        <v>568</v>
      </c>
      <c r="Q9" t="s">
        <v>568</v>
      </c>
      <c r="R9" t="s">
        <v>568</v>
      </c>
      <c r="S9" t="s">
        <v>568</v>
      </c>
      <c r="T9" t="s">
        <v>568</v>
      </c>
      <c r="U9" t="s">
        <v>568</v>
      </c>
      <c r="V9" t="s">
        <v>568</v>
      </c>
      <c r="W9" t="s">
        <v>568</v>
      </c>
      <c r="X9" t="s">
        <v>9620</v>
      </c>
      <c r="Y9" t="s">
        <v>17912</v>
      </c>
      <c r="Z9" t="s">
        <v>17913</v>
      </c>
      <c r="AA9" t="s">
        <v>17914</v>
      </c>
      <c r="AB9" t="s">
        <v>17915</v>
      </c>
      <c r="AC9" t="s">
        <v>17916</v>
      </c>
      <c r="AD9" t="s">
        <v>17917</v>
      </c>
      <c r="AE9" t="s">
        <v>568</v>
      </c>
      <c r="AF9" t="s">
        <v>568</v>
      </c>
      <c r="AG9" t="s">
        <v>568</v>
      </c>
      <c r="AH9" t="s">
        <v>10351</v>
      </c>
      <c r="AI9" t="s">
        <v>9701</v>
      </c>
      <c r="AJ9" t="s">
        <v>9664</v>
      </c>
      <c r="AK9" t="s">
        <v>9657</v>
      </c>
      <c r="AL9" t="s">
        <v>9713</v>
      </c>
      <c r="AM9" t="s">
        <v>9768</v>
      </c>
      <c r="AN9" t="s">
        <v>568</v>
      </c>
      <c r="AO9" t="s">
        <v>568</v>
      </c>
      <c r="AP9" t="s">
        <v>9674</v>
      </c>
      <c r="AQ9" t="s">
        <v>17918</v>
      </c>
      <c r="AR9" t="s">
        <v>17919</v>
      </c>
      <c r="AS9" t="s">
        <v>17920</v>
      </c>
      <c r="AT9" t="s">
        <v>9709</v>
      </c>
      <c r="AU9" t="s">
        <v>17921</v>
      </c>
      <c r="AV9" t="s">
        <v>17922</v>
      </c>
    </row>
    <row r="10" spans="2:48" x14ac:dyDescent="0.25">
      <c r="B10" t="s">
        <v>17906</v>
      </c>
      <c r="C10" t="s">
        <v>10419</v>
      </c>
      <c r="D10" t="s">
        <v>17923</v>
      </c>
      <c r="E10" t="s">
        <v>17923</v>
      </c>
      <c r="F10" t="s">
        <v>17923</v>
      </c>
      <c r="G10" t="s">
        <v>17924</v>
      </c>
      <c r="H10" t="s">
        <v>17925</v>
      </c>
      <c r="I10" t="s">
        <v>17926</v>
      </c>
      <c r="J10" t="s">
        <v>17927</v>
      </c>
      <c r="K10" t="s">
        <v>17928</v>
      </c>
      <c r="L10" t="s">
        <v>10293</v>
      </c>
      <c r="M10" t="s">
        <v>17923</v>
      </c>
      <c r="N10" t="s">
        <v>17923</v>
      </c>
      <c r="O10" t="s">
        <v>17923</v>
      </c>
      <c r="P10" t="s">
        <v>17929</v>
      </c>
      <c r="Q10" t="s">
        <v>17930</v>
      </c>
      <c r="R10" t="s">
        <v>17931</v>
      </c>
      <c r="S10" t="s">
        <v>17932</v>
      </c>
      <c r="T10" t="s">
        <v>17933</v>
      </c>
      <c r="U10" t="s">
        <v>17934</v>
      </c>
      <c r="V10" t="s">
        <v>17923</v>
      </c>
      <c r="W10" t="s">
        <v>17935</v>
      </c>
      <c r="X10" t="s">
        <v>17923</v>
      </c>
      <c r="Y10" t="s">
        <v>17936</v>
      </c>
      <c r="Z10" t="s">
        <v>17937</v>
      </c>
      <c r="AA10" t="s">
        <v>17929</v>
      </c>
      <c r="AB10" t="s">
        <v>17938</v>
      </c>
      <c r="AC10" t="s">
        <v>17925</v>
      </c>
      <c r="AD10" t="s">
        <v>9737</v>
      </c>
      <c r="AE10" t="s">
        <v>17923</v>
      </c>
      <c r="AF10" t="s">
        <v>17923</v>
      </c>
      <c r="AG10" t="s">
        <v>17923</v>
      </c>
      <c r="AH10" t="s">
        <v>17929</v>
      </c>
      <c r="AI10" t="s">
        <v>17939</v>
      </c>
      <c r="AJ10" t="s">
        <v>17940</v>
      </c>
      <c r="AK10" t="s">
        <v>9634</v>
      </c>
      <c r="AL10" t="s">
        <v>17941</v>
      </c>
      <c r="AM10" t="s">
        <v>17942</v>
      </c>
      <c r="AN10" t="s">
        <v>17923</v>
      </c>
      <c r="AO10" t="s">
        <v>17935</v>
      </c>
      <c r="AP10" t="s">
        <v>17943</v>
      </c>
      <c r="AQ10" t="s">
        <v>17944</v>
      </c>
      <c r="AR10" t="s">
        <v>17945</v>
      </c>
      <c r="AS10" t="s">
        <v>17946</v>
      </c>
      <c r="AT10" t="s">
        <v>17947</v>
      </c>
      <c r="AU10" t="s">
        <v>17948</v>
      </c>
      <c r="AV10" t="s">
        <v>17949</v>
      </c>
    </row>
    <row r="11" spans="2:48" x14ac:dyDescent="0.25">
      <c r="B11" t="s">
        <v>17906</v>
      </c>
      <c r="C11" t="s">
        <v>17577</v>
      </c>
      <c r="D11" t="s">
        <v>17950</v>
      </c>
      <c r="E11" t="s">
        <v>17951</v>
      </c>
      <c r="F11" t="s">
        <v>17952</v>
      </c>
      <c r="G11" t="s">
        <v>9702</v>
      </c>
      <c r="H11" t="s">
        <v>9708</v>
      </c>
      <c r="I11" t="s">
        <v>9785</v>
      </c>
      <c r="J11" t="s">
        <v>10345</v>
      </c>
      <c r="K11" t="s">
        <v>10346</v>
      </c>
      <c r="L11" t="s">
        <v>9785</v>
      </c>
      <c r="M11" t="s">
        <v>9649</v>
      </c>
      <c r="N11" t="s">
        <v>17953</v>
      </c>
      <c r="O11" t="s">
        <v>17901</v>
      </c>
      <c r="P11" t="s">
        <v>9759</v>
      </c>
      <c r="Q11" t="s">
        <v>10349</v>
      </c>
      <c r="R11" t="s">
        <v>10306</v>
      </c>
      <c r="S11" t="s">
        <v>2088</v>
      </c>
      <c r="T11" t="s">
        <v>9621</v>
      </c>
      <c r="U11" t="s">
        <v>9620</v>
      </c>
      <c r="V11" t="s">
        <v>10269</v>
      </c>
      <c r="W11" t="s">
        <v>17810</v>
      </c>
      <c r="X11" t="s">
        <v>9673</v>
      </c>
      <c r="Y11" t="s">
        <v>17954</v>
      </c>
      <c r="Z11" t="s">
        <v>17809</v>
      </c>
      <c r="AA11" t="s">
        <v>9647</v>
      </c>
      <c r="AB11" t="s">
        <v>10331</v>
      </c>
      <c r="AC11" t="s">
        <v>10420</v>
      </c>
      <c r="AD11" t="s">
        <v>17921</v>
      </c>
      <c r="AE11" t="s">
        <v>17950</v>
      </c>
      <c r="AF11" t="s">
        <v>10311</v>
      </c>
      <c r="AG11" t="s">
        <v>17955</v>
      </c>
      <c r="AH11" t="s">
        <v>9623</v>
      </c>
      <c r="AI11" t="s">
        <v>9721</v>
      </c>
      <c r="AJ11" t="s">
        <v>9779</v>
      </c>
      <c r="AK11" t="s">
        <v>9759</v>
      </c>
      <c r="AL11" t="s">
        <v>9627</v>
      </c>
      <c r="AM11" t="s">
        <v>9722</v>
      </c>
      <c r="AN11" t="s">
        <v>17950</v>
      </c>
      <c r="AO11" t="s">
        <v>9753</v>
      </c>
      <c r="AP11" t="s">
        <v>9677</v>
      </c>
      <c r="AQ11" t="s">
        <v>17956</v>
      </c>
      <c r="AR11" t="s">
        <v>10423</v>
      </c>
      <c r="AS11" t="s">
        <v>10343</v>
      </c>
      <c r="AT11" t="s">
        <v>10392</v>
      </c>
      <c r="AU11" t="s">
        <v>9678</v>
      </c>
      <c r="AV11" t="s">
        <v>9662</v>
      </c>
    </row>
    <row r="12" spans="2:48" x14ac:dyDescent="0.25">
      <c r="B12" t="s">
        <v>17906</v>
      </c>
      <c r="C12" t="s">
        <v>6193</v>
      </c>
      <c r="D12" t="s">
        <v>568</v>
      </c>
      <c r="E12" t="s">
        <v>568</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c r="AR12" t="s">
        <v>568</v>
      </c>
      <c r="AS12" t="s">
        <v>568</v>
      </c>
      <c r="AT12" t="s">
        <v>568</v>
      </c>
      <c r="AU12" t="s">
        <v>568</v>
      </c>
      <c r="AV12" t="s">
        <v>568</v>
      </c>
    </row>
    <row r="13" spans="2:48" x14ac:dyDescent="0.25">
      <c r="B13" t="s">
        <v>17906</v>
      </c>
      <c r="C13" t="s">
        <v>4971</v>
      </c>
      <c r="D13" t="s">
        <v>17957</v>
      </c>
      <c r="E13" t="s">
        <v>9748</v>
      </c>
      <c r="F13" t="s">
        <v>17958</v>
      </c>
      <c r="G13" t="s">
        <v>9667</v>
      </c>
      <c r="H13" t="s">
        <v>10321</v>
      </c>
      <c r="I13" t="s">
        <v>17959</v>
      </c>
      <c r="J13" t="s">
        <v>17959</v>
      </c>
      <c r="K13" t="s">
        <v>9692</v>
      </c>
      <c r="L13" t="s">
        <v>17960</v>
      </c>
      <c r="M13" t="s">
        <v>17957</v>
      </c>
      <c r="N13" t="s">
        <v>9748</v>
      </c>
      <c r="O13" t="s">
        <v>17958</v>
      </c>
      <c r="P13" t="s">
        <v>9667</v>
      </c>
      <c r="Q13" t="s">
        <v>10321</v>
      </c>
      <c r="R13" t="s">
        <v>17959</v>
      </c>
      <c r="S13" t="s">
        <v>17959</v>
      </c>
      <c r="T13" t="s">
        <v>9692</v>
      </c>
      <c r="U13" t="s">
        <v>17960</v>
      </c>
      <c r="V13" t="s">
        <v>17957</v>
      </c>
      <c r="W13" t="s">
        <v>9748</v>
      </c>
      <c r="X13" t="s">
        <v>17958</v>
      </c>
      <c r="Y13" t="s">
        <v>9667</v>
      </c>
      <c r="Z13" t="s">
        <v>10321</v>
      </c>
      <c r="AA13" t="s">
        <v>17959</v>
      </c>
      <c r="AB13" t="s">
        <v>17959</v>
      </c>
      <c r="AC13" t="s">
        <v>9692</v>
      </c>
      <c r="AD13" t="s">
        <v>17960</v>
      </c>
      <c r="AE13" t="s">
        <v>17957</v>
      </c>
      <c r="AF13" t="s">
        <v>10270</v>
      </c>
      <c r="AG13" t="s">
        <v>10254</v>
      </c>
      <c r="AH13" t="s">
        <v>17961</v>
      </c>
      <c r="AI13" t="s">
        <v>17962</v>
      </c>
      <c r="AJ13" t="s">
        <v>10291</v>
      </c>
      <c r="AK13" t="s">
        <v>17963</v>
      </c>
      <c r="AL13" t="s">
        <v>10389</v>
      </c>
      <c r="AM13" t="s">
        <v>17964</v>
      </c>
      <c r="AN13" t="s">
        <v>17957</v>
      </c>
      <c r="AO13" t="s">
        <v>9748</v>
      </c>
      <c r="AP13" t="s">
        <v>17958</v>
      </c>
      <c r="AQ13" t="s">
        <v>9667</v>
      </c>
      <c r="AR13" t="s">
        <v>10321</v>
      </c>
      <c r="AS13" t="s">
        <v>17959</v>
      </c>
      <c r="AT13" t="s">
        <v>17959</v>
      </c>
      <c r="AU13" t="s">
        <v>9692</v>
      </c>
      <c r="AV13" t="s">
        <v>17960</v>
      </c>
    </row>
    <row r="14" spans="2:48" x14ac:dyDescent="0.25">
      <c r="B14" t="s">
        <v>17906</v>
      </c>
      <c r="C14" t="s">
        <v>17965</v>
      </c>
      <c r="D14" t="s">
        <v>17966</v>
      </c>
      <c r="E14" t="s">
        <v>9725</v>
      </c>
      <c r="F14" t="s">
        <v>9770</v>
      </c>
      <c r="G14" t="s">
        <v>9623</v>
      </c>
      <c r="H14" t="s">
        <v>9650</v>
      </c>
      <c r="I14" t="s">
        <v>568</v>
      </c>
      <c r="J14" t="s">
        <v>568</v>
      </c>
      <c r="K14" t="s">
        <v>568</v>
      </c>
      <c r="L14" t="s">
        <v>568</v>
      </c>
      <c r="M14" t="s">
        <v>17966</v>
      </c>
      <c r="N14" t="s">
        <v>9725</v>
      </c>
      <c r="O14" t="s">
        <v>9770</v>
      </c>
      <c r="P14" t="s">
        <v>9623</v>
      </c>
      <c r="Q14" t="s">
        <v>9650</v>
      </c>
      <c r="R14" t="s">
        <v>568</v>
      </c>
      <c r="S14" t="s">
        <v>568</v>
      </c>
      <c r="T14" t="s">
        <v>568</v>
      </c>
      <c r="U14" t="s">
        <v>568</v>
      </c>
      <c r="V14" t="s">
        <v>17966</v>
      </c>
      <c r="W14" t="s">
        <v>9725</v>
      </c>
      <c r="X14" t="s">
        <v>9770</v>
      </c>
      <c r="Y14" t="s">
        <v>9623</v>
      </c>
      <c r="Z14" t="s">
        <v>9650</v>
      </c>
      <c r="AA14" t="s">
        <v>568</v>
      </c>
      <c r="AB14" t="s">
        <v>568</v>
      </c>
      <c r="AC14" t="s">
        <v>568</v>
      </c>
      <c r="AD14" t="s">
        <v>568</v>
      </c>
      <c r="AE14" t="s">
        <v>17966</v>
      </c>
      <c r="AF14" t="s">
        <v>9662</v>
      </c>
      <c r="AG14" t="s">
        <v>17966</v>
      </c>
      <c r="AH14" t="s">
        <v>9712</v>
      </c>
      <c r="AI14" t="s">
        <v>10343</v>
      </c>
      <c r="AJ14" t="s">
        <v>9678</v>
      </c>
      <c r="AK14" t="s">
        <v>10346</v>
      </c>
      <c r="AL14" t="s">
        <v>10392</v>
      </c>
      <c r="AM14" t="s">
        <v>9724</v>
      </c>
      <c r="AN14" t="s">
        <v>17966</v>
      </c>
      <c r="AO14" t="s">
        <v>9725</v>
      </c>
      <c r="AP14" t="s">
        <v>9770</v>
      </c>
      <c r="AQ14" t="s">
        <v>9623</v>
      </c>
      <c r="AR14" t="s">
        <v>9650</v>
      </c>
      <c r="AS14" t="s">
        <v>568</v>
      </c>
      <c r="AT14" t="s">
        <v>568</v>
      </c>
      <c r="AU14" t="s">
        <v>568</v>
      </c>
      <c r="AV14" t="s">
        <v>568</v>
      </c>
    </row>
    <row r="15" spans="2:48" x14ac:dyDescent="0.25">
      <c r="B15" t="s">
        <v>17906</v>
      </c>
      <c r="C15" t="s">
        <v>3703</v>
      </c>
      <c r="D15" t="s">
        <v>17967</v>
      </c>
      <c r="E15" t="s">
        <v>9681</v>
      </c>
      <c r="F15" t="s">
        <v>9635</v>
      </c>
      <c r="G15" t="s">
        <v>9781</v>
      </c>
      <c r="H15" t="s">
        <v>9625</v>
      </c>
      <c r="I15" t="s">
        <v>9718</v>
      </c>
      <c r="J15" t="s">
        <v>9627</v>
      </c>
      <c r="K15" t="s">
        <v>9761</v>
      </c>
      <c r="L15" t="s">
        <v>568</v>
      </c>
      <c r="M15" t="s">
        <v>17967</v>
      </c>
      <c r="N15" t="s">
        <v>9681</v>
      </c>
      <c r="O15" t="s">
        <v>9635</v>
      </c>
      <c r="P15" t="s">
        <v>9781</v>
      </c>
      <c r="Q15" t="s">
        <v>9625</v>
      </c>
      <c r="R15" t="s">
        <v>9718</v>
      </c>
      <c r="S15" t="s">
        <v>9627</v>
      </c>
      <c r="T15" t="s">
        <v>9761</v>
      </c>
      <c r="U15" t="s">
        <v>568</v>
      </c>
      <c r="V15" t="s">
        <v>17967</v>
      </c>
      <c r="W15" t="s">
        <v>9681</v>
      </c>
      <c r="X15" t="s">
        <v>9635</v>
      </c>
      <c r="Y15" t="s">
        <v>9781</v>
      </c>
      <c r="Z15" t="s">
        <v>9625</v>
      </c>
      <c r="AA15" t="s">
        <v>9718</v>
      </c>
      <c r="AB15" t="s">
        <v>9627</v>
      </c>
      <c r="AC15" t="s">
        <v>9761</v>
      </c>
      <c r="AD15" t="s">
        <v>568</v>
      </c>
      <c r="AE15" t="s">
        <v>17967</v>
      </c>
      <c r="AF15" t="s">
        <v>17968</v>
      </c>
      <c r="AG15" t="s">
        <v>17969</v>
      </c>
      <c r="AH15" t="s">
        <v>9683</v>
      </c>
      <c r="AI15" t="s">
        <v>17970</v>
      </c>
      <c r="AJ15" t="s">
        <v>17956</v>
      </c>
      <c r="AK15" t="s">
        <v>17971</v>
      </c>
      <c r="AL15" t="s">
        <v>10350</v>
      </c>
      <c r="AM15" t="s">
        <v>17972</v>
      </c>
      <c r="AN15" t="s">
        <v>17967</v>
      </c>
      <c r="AO15" t="s">
        <v>9681</v>
      </c>
      <c r="AP15" t="s">
        <v>9635</v>
      </c>
      <c r="AQ15" t="s">
        <v>9781</v>
      </c>
      <c r="AR15" t="s">
        <v>9625</v>
      </c>
      <c r="AS15" t="s">
        <v>9718</v>
      </c>
      <c r="AT15" t="s">
        <v>9627</v>
      </c>
      <c r="AU15" t="s">
        <v>9761</v>
      </c>
      <c r="AV15" t="s">
        <v>568</v>
      </c>
    </row>
  </sheetData>
  <pageMargins left="0.7" right="0.7" top="0.75" bottom="0.75" header="0.3" footer="0.3"/>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2:BD16"/>
  <sheetViews>
    <sheetView workbookViewId="0"/>
  </sheetViews>
  <sheetFormatPr defaultColWidth="11.42578125" defaultRowHeight="15" x14ac:dyDescent="0.25"/>
  <sheetData>
    <row r="2" spans="2:56" x14ac:dyDescent="0.25">
      <c r="B2" t="s">
        <v>1</v>
      </c>
      <c r="C2" t="s">
        <v>62</v>
      </c>
    </row>
    <row r="3" spans="2:56" x14ac:dyDescent="0.25">
      <c r="B3" t="s">
        <v>2</v>
      </c>
      <c r="C3" t="s">
        <v>73</v>
      </c>
    </row>
    <row r="4" spans="2:56" x14ac:dyDescent="0.25">
      <c r="B4" t="s">
        <v>3</v>
      </c>
      <c r="C4" t="s">
        <v>16</v>
      </c>
    </row>
    <row r="5" spans="2:56" x14ac:dyDescent="0.25">
      <c r="B5" s="4" t="str">
        <f>HYPERLINK("[NZAu_Publiclaunch_20231116.xlsx]'TOC'!A1","(Click to return to TOC)")</f>
        <v>(Click to return to TOC)</v>
      </c>
    </row>
    <row r="7" spans="2:56" x14ac:dyDescent="0.25">
      <c r="C7" t="s">
        <v>152</v>
      </c>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153</v>
      </c>
      <c r="U7" t="s">
        <v>154</v>
      </c>
      <c r="V7" t="s">
        <v>154</v>
      </c>
      <c r="W7" t="s">
        <v>154</v>
      </c>
      <c r="X7" t="s">
        <v>154</v>
      </c>
      <c r="Y7" t="s">
        <v>154</v>
      </c>
      <c r="Z7" t="s">
        <v>154</v>
      </c>
      <c r="AA7" t="s">
        <v>154</v>
      </c>
      <c r="AB7" t="s">
        <v>154</v>
      </c>
      <c r="AC7" t="s">
        <v>154</v>
      </c>
      <c r="AD7" t="s">
        <v>155</v>
      </c>
      <c r="AE7" t="s">
        <v>155</v>
      </c>
      <c r="AF7" t="s">
        <v>155</v>
      </c>
      <c r="AG7" t="s">
        <v>155</v>
      </c>
      <c r="AH7" t="s">
        <v>155</v>
      </c>
      <c r="AI7" t="s">
        <v>155</v>
      </c>
      <c r="AJ7" t="s">
        <v>155</v>
      </c>
      <c r="AK7" t="s">
        <v>155</v>
      </c>
      <c r="AL7" t="s">
        <v>155</v>
      </c>
      <c r="AM7" t="s">
        <v>156</v>
      </c>
      <c r="AN7" t="s">
        <v>156</v>
      </c>
      <c r="AO7" t="s">
        <v>156</v>
      </c>
      <c r="AP7" t="s">
        <v>156</v>
      </c>
      <c r="AQ7" t="s">
        <v>156</v>
      </c>
      <c r="AR7" t="s">
        <v>156</v>
      </c>
      <c r="AS7" t="s">
        <v>156</v>
      </c>
      <c r="AT7" t="s">
        <v>156</v>
      </c>
      <c r="AU7" t="s">
        <v>156</v>
      </c>
      <c r="AV7" t="s">
        <v>157</v>
      </c>
      <c r="AW7" t="s">
        <v>157</v>
      </c>
      <c r="AX7" t="s">
        <v>157</v>
      </c>
      <c r="AY7" t="s">
        <v>157</v>
      </c>
      <c r="AZ7" t="s">
        <v>157</v>
      </c>
      <c r="BA7" t="s">
        <v>157</v>
      </c>
      <c r="BB7" t="s">
        <v>157</v>
      </c>
      <c r="BC7" t="s">
        <v>157</v>
      </c>
      <c r="BD7" t="s">
        <v>157</v>
      </c>
    </row>
    <row r="8" spans="2:56" x14ac:dyDescent="0.25">
      <c r="B8" t="s">
        <v>17973</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c r="AV8" t="s">
        <v>158</v>
      </c>
      <c r="AW8" t="s">
        <v>159</v>
      </c>
      <c r="AX8" t="s">
        <v>160</v>
      </c>
      <c r="AY8" t="s">
        <v>161</v>
      </c>
      <c r="AZ8" t="s">
        <v>162</v>
      </c>
      <c r="BA8" t="s">
        <v>163</v>
      </c>
      <c r="BB8" t="s">
        <v>164</v>
      </c>
      <c r="BC8" t="s">
        <v>165</v>
      </c>
      <c r="BD8" t="s">
        <v>166</v>
      </c>
    </row>
    <row r="9" spans="2:56" x14ac:dyDescent="0.25">
      <c r="B9" t="s">
        <v>17974</v>
      </c>
      <c r="C9" t="s">
        <v>568</v>
      </c>
      <c r="D9" t="s">
        <v>568</v>
      </c>
      <c r="E9" t="s">
        <v>568</v>
      </c>
      <c r="F9" t="s">
        <v>568</v>
      </c>
      <c r="G9" t="s">
        <v>568</v>
      </c>
      <c r="H9" t="s">
        <v>568</v>
      </c>
      <c r="I9" t="s">
        <v>568</v>
      </c>
      <c r="J9" t="s">
        <v>568</v>
      </c>
      <c r="K9" t="s">
        <v>568</v>
      </c>
      <c r="L9" t="s">
        <v>568</v>
      </c>
      <c r="M9" t="s">
        <v>17975</v>
      </c>
      <c r="N9" t="s">
        <v>17976</v>
      </c>
      <c r="O9" t="s">
        <v>17977</v>
      </c>
      <c r="P9" t="s">
        <v>17978</v>
      </c>
      <c r="Q9" t="s">
        <v>10405</v>
      </c>
      <c r="R9" t="s">
        <v>17979</v>
      </c>
      <c r="S9" t="s">
        <v>17980</v>
      </c>
      <c r="T9" t="s">
        <v>17981</v>
      </c>
      <c r="U9" t="s">
        <v>568</v>
      </c>
      <c r="V9" t="s">
        <v>17568</v>
      </c>
      <c r="W9" t="s">
        <v>17665</v>
      </c>
      <c r="X9" t="s">
        <v>17982</v>
      </c>
      <c r="Y9" t="s">
        <v>17983</v>
      </c>
      <c r="Z9" t="s">
        <v>17984</v>
      </c>
      <c r="AA9" t="s">
        <v>17985</v>
      </c>
      <c r="AB9" t="s">
        <v>17986</v>
      </c>
      <c r="AC9" t="s">
        <v>17987</v>
      </c>
      <c r="AD9" t="s">
        <v>568</v>
      </c>
      <c r="AE9" t="s">
        <v>10005</v>
      </c>
      <c r="AF9" t="s">
        <v>17988</v>
      </c>
      <c r="AG9" t="s">
        <v>17989</v>
      </c>
      <c r="AH9" t="s">
        <v>17990</v>
      </c>
      <c r="AI9" t="s">
        <v>17991</v>
      </c>
      <c r="AJ9" t="s">
        <v>17992</v>
      </c>
      <c r="AK9" t="s">
        <v>17993</v>
      </c>
      <c r="AL9" t="s">
        <v>17994</v>
      </c>
      <c r="AM9" t="s">
        <v>568</v>
      </c>
      <c r="AN9" t="s">
        <v>17995</v>
      </c>
      <c r="AO9" t="s">
        <v>17996</v>
      </c>
      <c r="AP9" t="s">
        <v>17997</v>
      </c>
      <c r="AQ9" t="s">
        <v>17998</v>
      </c>
      <c r="AR9" t="s">
        <v>17999</v>
      </c>
      <c r="AS9" t="s">
        <v>18000</v>
      </c>
      <c r="AT9" t="s">
        <v>18001</v>
      </c>
      <c r="AU9" t="s">
        <v>18002</v>
      </c>
      <c r="AV9" t="s">
        <v>568</v>
      </c>
      <c r="AW9" t="s">
        <v>17733</v>
      </c>
      <c r="AX9" t="s">
        <v>18003</v>
      </c>
      <c r="AY9" t="s">
        <v>18004</v>
      </c>
      <c r="AZ9" t="s">
        <v>18005</v>
      </c>
      <c r="BA9" t="s">
        <v>18006</v>
      </c>
      <c r="BB9" t="s">
        <v>18007</v>
      </c>
      <c r="BC9" t="s">
        <v>18008</v>
      </c>
      <c r="BD9" t="s">
        <v>17983</v>
      </c>
    </row>
    <row r="10" spans="2:56" x14ac:dyDescent="0.25">
      <c r="B10" t="s">
        <v>17801</v>
      </c>
      <c r="C10" t="s">
        <v>568</v>
      </c>
      <c r="D10" t="s">
        <v>568</v>
      </c>
      <c r="E10" t="s">
        <v>568</v>
      </c>
      <c r="F10" t="s">
        <v>568</v>
      </c>
      <c r="G10" t="s">
        <v>568</v>
      </c>
      <c r="H10" t="s">
        <v>568</v>
      </c>
      <c r="I10" t="s">
        <v>568</v>
      </c>
      <c r="J10" t="s">
        <v>568</v>
      </c>
      <c r="K10" t="s">
        <v>568</v>
      </c>
      <c r="L10" t="s">
        <v>568</v>
      </c>
      <c r="M10" t="s">
        <v>10632</v>
      </c>
      <c r="N10" t="s">
        <v>10571</v>
      </c>
      <c r="O10" t="s">
        <v>18009</v>
      </c>
      <c r="P10" t="s">
        <v>18010</v>
      </c>
      <c r="Q10" t="s">
        <v>18011</v>
      </c>
      <c r="R10" t="s">
        <v>18012</v>
      </c>
      <c r="S10" t="s">
        <v>18013</v>
      </c>
      <c r="T10" t="s">
        <v>18014</v>
      </c>
      <c r="U10" t="s">
        <v>568</v>
      </c>
      <c r="V10" t="s">
        <v>18015</v>
      </c>
      <c r="W10" t="s">
        <v>10893</v>
      </c>
      <c r="X10" t="s">
        <v>9632</v>
      </c>
      <c r="Y10" t="s">
        <v>18016</v>
      </c>
      <c r="Z10" t="s">
        <v>18017</v>
      </c>
      <c r="AA10" t="s">
        <v>18018</v>
      </c>
      <c r="AB10" t="s">
        <v>18019</v>
      </c>
      <c r="AC10" t="s">
        <v>18020</v>
      </c>
      <c r="AD10" t="s">
        <v>568</v>
      </c>
      <c r="AE10" t="s">
        <v>18021</v>
      </c>
      <c r="AF10" t="s">
        <v>18022</v>
      </c>
      <c r="AG10" t="s">
        <v>18023</v>
      </c>
      <c r="AH10" t="s">
        <v>18024</v>
      </c>
      <c r="AI10" t="s">
        <v>18025</v>
      </c>
      <c r="AJ10" t="s">
        <v>18026</v>
      </c>
      <c r="AK10" t="s">
        <v>18027</v>
      </c>
      <c r="AL10" t="s">
        <v>18028</v>
      </c>
      <c r="AM10" t="s">
        <v>568</v>
      </c>
      <c r="AN10" t="s">
        <v>10066</v>
      </c>
      <c r="AO10" t="s">
        <v>18029</v>
      </c>
      <c r="AP10" t="s">
        <v>18030</v>
      </c>
      <c r="AQ10" t="s">
        <v>18031</v>
      </c>
      <c r="AR10" t="s">
        <v>18032</v>
      </c>
      <c r="AS10" t="s">
        <v>18033</v>
      </c>
      <c r="AT10" t="s">
        <v>18034</v>
      </c>
      <c r="AU10" t="s">
        <v>17642</v>
      </c>
      <c r="AV10" t="s">
        <v>568</v>
      </c>
      <c r="AW10" t="s">
        <v>568</v>
      </c>
      <c r="AX10" t="s">
        <v>10507</v>
      </c>
      <c r="AY10" t="s">
        <v>18035</v>
      </c>
      <c r="AZ10" t="s">
        <v>18036</v>
      </c>
      <c r="BA10" t="s">
        <v>18037</v>
      </c>
      <c r="BB10" t="s">
        <v>17950</v>
      </c>
      <c r="BC10" t="s">
        <v>18019</v>
      </c>
      <c r="BD10" t="s">
        <v>18038</v>
      </c>
    </row>
    <row r="11" spans="2:56" x14ac:dyDescent="0.25">
      <c r="B11" t="s">
        <v>18039</v>
      </c>
      <c r="C11" t="s">
        <v>568</v>
      </c>
      <c r="D11" t="s">
        <v>568</v>
      </c>
      <c r="E11" t="s">
        <v>568</v>
      </c>
      <c r="F11" t="s">
        <v>568</v>
      </c>
      <c r="G11" t="s">
        <v>568</v>
      </c>
      <c r="H11" t="s">
        <v>568</v>
      </c>
      <c r="I11" t="s">
        <v>568</v>
      </c>
      <c r="J11" t="s">
        <v>568</v>
      </c>
      <c r="K11" t="s">
        <v>568</v>
      </c>
      <c r="L11" t="s">
        <v>568</v>
      </c>
      <c r="M11" t="s">
        <v>568</v>
      </c>
      <c r="N11" t="s">
        <v>568</v>
      </c>
      <c r="O11" t="s">
        <v>568</v>
      </c>
      <c r="P11" t="s">
        <v>568</v>
      </c>
      <c r="Q11" t="s">
        <v>568</v>
      </c>
      <c r="R11" t="s">
        <v>568</v>
      </c>
      <c r="S11" t="s">
        <v>568</v>
      </c>
      <c r="T11" t="s">
        <v>568</v>
      </c>
      <c r="U11" t="s">
        <v>568</v>
      </c>
      <c r="V11" t="s">
        <v>568</v>
      </c>
      <c r="W11" t="s">
        <v>568</v>
      </c>
      <c r="X11" t="s">
        <v>568</v>
      </c>
      <c r="Y11" t="s">
        <v>568</v>
      </c>
      <c r="Z11" t="s">
        <v>568</v>
      </c>
      <c r="AA11" t="s">
        <v>568</v>
      </c>
      <c r="AB11" t="s">
        <v>568</v>
      </c>
      <c r="AC11" t="s">
        <v>568</v>
      </c>
      <c r="AD11" t="s">
        <v>568</v>
      </c>
      <c r="AE11" t="s">
        <v>568</v>
      </c>
      <c r="AF11" t="s">
        <v>568</v>
      </c>
      <c r="AG11" t="s">
        <v>568</v>
      </c>
      <c r="AH11" t="s">
        <v>568</v>
      </c>
      <c r="AI11" t="s">
        <v>568</v>
      </c>
      <c r="AJ11" t="s">
        <v>568</v>
      </c>
      <c r="AK11" t="s">
        <v>568</v>
      </c>
      <c r="AL11" t="s">
        <v>568</v>
      </c>
      <c r="AM11" t="s">
        <v>568</v>
      </c>
      <c r="AN11" t="s">
        <v>568</v>
      </c>
      <c r="AO11" t="s">
        <v>9844</v>
      </c>
      <c r="AP11" t="s">
        <v>9891</v>
      </c>
      <c r="AQ11" t="s">
        <v>2083</v>
      </c>
      <c r="AR11" t="s">
        <v>2083</v>
      </c>
      <c r="AS11" t="s">
        <v>2083</v>
      </c>
      <c r="AT11" t="s">
        <v>2083</v>
      </c>
      <c r="AU11" t="s">
        <v>9891</v>
      </c>
      <c r="AV11" t="s">
        <v>568</v>
      </c>
      <c r="AW11" t="s">
        <v>568</v>
      </c>
      <c r="AX11" t="s">
        <v>2083</v>
      </c>
      <c r="AY11" t="s">
        <v>2083</v>
      </c>
      <c r="AZ11" t="s">
        <v>2083</v>
      </c>
      <c r="BA11" t="s">
        <v>2083</v>
      </c>
      <c r="BB11" t="s">
        <v>2083</v>
      </c>
      <c r="BC11" t="s">
        <v>9891</v>
      </c>
      <c r="BD11" t="s">
        <v>2083</v>
      </c>
    </row>
    <row r="12" spans="2:56" x14ac:dyDescent="0.25">
      <c r="B12" t="s">
        <v>18040</v>
      </c>
      <c r="C12" t="s">
        <v>568</v>
      </c>
      <c r="D12" t="s">
        <v>568</v>
      </c>
      <c r="E12" t="s">
        <v>568</v>
      </c>
      <c r="F12" t="s">
        <v>568</v>
      </c>
      <c r="G12" t="s">
        <v>568</v>
      </c>
      <c r="H12" t="s">
        <v>568</v>
      </c>
      <c r="I12" t="s">
        <v>568</v>
      </c>
      <c r="J12" t="s">
        <v>568</v>
      </c>
      <c r="K12" t="s">
        <v>568</v>
      </c>
      <c r="L12" t="s">
        <v>18041</v>
      </c>
      <c r="M12" t="s">
        <v>10648</v>
      </c>
      <c r="N12" t="s">
        <v>10620</v>
      </c>
      <c r="O12" t="s">
        <v>10632</v>
      </c>
      <c r="P12" t="s">
        <v>10559</v>
      </c>
      <c r="Q12" t="s">
        <v>10493</v>
      </c>
      <c r="R12" t="s">
        <v>568</v>
      </c>
      <c r="S12" t="s">
        <v>568</v>
      </c>
      <c r="T12" t="s">
        <v>568</v>
      </c>
      <c r="U12" t="s">
        <v>18041</v>
      </c>
      <c r="V12" t="s">
        <v>9762</v>
      </c>
      <c r="W12" t="s">
        <v>9811</v>
      </c>
      <c r="X12" t="s">
        <v>9811</v>
      </c>
      <c r="Y12" t="s">
        <v>10559</v>
      </c>
      <c r="Z12" t="s">
        <v>10033</v>
      </c>
      <c r="AA12" t="s">
        <v>568</v>
      </c>
      <c r="AB12" t="s">
        <v>568</v>
      </c>
      <c r="AC12" t="s">
        <v>568</v>
      </c>
      <c r="AD12" t="s">
        <v>18041</v>
      </c>
      <c r="AE12" t="s">
        <v>10648</v>
      </c>
      <c r="AF12" t="s">
        <v>10544</v>
      </c>
      <c r="AG12" t="s">
        <v>18041</v>
      </c>
      <c r="AH12" t="s">
        <v>18042</v>
      </c>
      <c r="AI12" t="s">
        <v>10493</v>
      </c>
      <c r="AJ12" t="s">
        <v>568</v>
      </c>
      <c r="AK12" t="s">
        <v>568</v>
      </c>
      <c r="AL12" t="s">
        <v>568</v>
      </c>
      <c r="AM12" t="s">
        <v>18041</v>
      </c>
      <c r="AN12" t="s">
        <v>9762</v>
      </c>
      <c r="AO12" t="s">
        <v>18043</v>
      </c>
      <c r="AP12" t="s">
        <v>2088</v>
      </c>
      <c r="AQ12" t="s">
        <v>10507</v>
      </c>
      <c r="AR12" t="s">
        <v>9844</v>
      </c>
      <c r="AS12" t="s">
        <v>568</v>
      </c>
      <c r="AT12" t="s">
        <v>568</v>
      </c>
      <c r="AU12" t="s">
        <v>568</v>
      </c>
      <c r="AV12" t="s">
        <v>18041</v>
      </c>
      <c r="AW12" t="s">
        <v>10648</v>
      </c>
      <c r="AX12" t="s">
        <v>10764</v>
      </c>
      <c r="AY12" t="s">
        <v>9811</v>
      </c>
      <c r="AZ12" t="s">
        <v>10525</v>
      </c>
      <c r="BA12" t="s">
        <v>9865</v>
      </c>
      <c r="BB12" t="s">
        <v>568</v>
      </c>
      <c r="BC12" t="s">
        <v>568</v>
      </c>
      <c r="BD12" t="s">
        <v>568</v>
      </c>
    </row>
    <row r="13" spans="2:56" x14ac:dyDescent="0.25">
      <c r="B13" t="s">
        <v>2725</v>
      </c>
      <c r="C13" t="s">
        <v>568</v>
      </c>
      <c r="D13" t="s">
        <v>568</v>
      </c>
      <c r="E13" t="s">
        <v>568</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c r="AR13" t="s">
        <v>568</v>
      </c>
      <c r="AS13" t="s">
        <v>568</v>
      </c>
      <c r="AT13" t="s">
        <v>568</v>
      </c>
      <c r="AU13" t="s">
        <v>568</v>
      </c>
      <c r="AV13" t="s">
        <v>568</v>
      </c>
      <c r="AW13" t="s">
        <v>568</v>
      </c>
      <c r="AX13" t="s">
        <v>568</v>
      </c>
      <c r="AY13" t="s">
        <v>568</v>
      </c>
      <c r="AZ13" t="s">
        <v>568</v>
      </c>
      <c r="BA13" t="s">
        <v>568</v>
      </c>
      <c r="BB13" t="s">
        <v>568</v>
      </c>
      <c r="BC13" t="s">
        <v>568</v>
      </c>
      <c r="BD13" t="s">
        <v>568</v>
      </c>
    </row>
    <row r="14" spans="2:56" x14ac:dyDescent="0.25">
      <c r="B14" t="s">
        <v>4971</v>
      </c>
      <c r="C14" t="s">
        <v>18044</v>
      </c>
      <c r="D14" t="s">
        <v>18045</v>
      </c>
      <c r="E14" t="s">
        <v>18046</v>
      </c>
      <c r="F14" t="s">
        <v>18047</v>
      </c>
      <c r="G14" t="s">
        <v>18048</v>
      </c>
      <c r="H14" t="s">
        <v>18049</v>
      </c>
      <c r="I14" t="s">
        <v>10423</v>
      </c>
      <c r="J14" t="s">
        <v>18050</v>
      </c>
      <c r="K14" t="s">
        <v>18051</v>
      </c>
      <c r="L14" t="s">
        <v>18044</v>
      </c>
      <c r="M14" t="s">
        <v>18052</v>
      </c>
      <c r="N14" t="s">
        <v>18045</v>
      </c>
      <c r="O14" t="s">
        <v>18053</v>
      </c>
      <c r="P14" t="s">
        <v>18054</v>
      </c>
      <c r="Q14" t="s">
        <v>18055</v>
      </c>
      <c r="R14" t="s">
        <v>18055</v>
      </c>
      <c r="S14" t="s">
        <v>18055</v>
      </c>
      <c r="T14" t="s">
        <v>18054</v>
      </c>
      <c r="U14" t="s">
        <v>18044</v>
      </c>
      <c r="V14" t="s">
        <v>18052</v>
      </c>
      <c r="W14" t="s">
        <v>18045</v>
      </c>
      <c r="X14" t="s">
        <v>18053</v>
      </c>
      <c r="Y14" t="s">
        <v>18054</v>
      </c>
      <c r="Z14" t="s">
        <v>18055</v>
      </c>
      <c r="AA14" t="s">
        <v>18055</v>
      </c>
      <c r="AB14" t="s">
        <v>18055</v>
      </c>
      <c r="AC14" t="s">
        <v>18054</v>
      </c>
      <c r="AD14" t="s">
        <v>18044</v>
      </c>
      <c r="AE14" t="s">
        <v>18052</v>
      </c>
      <c r="AF14" t="s">
        <v>18045</v>
      </c>
      <c r="AG14" t="s">
        <v>18053</v>
      </c>
      <c r="AH14" t="s">
        <v>18054</v>
      </c>
      <c r="AI14" t="s">
        <v>18055</v>
      </c>
      <c r="AJ14" t="s">
        <v>18055</v>
      </c>
      <c r="AK14" t="s">
        <v>18055</v>
      </c>
      <c r="AL14" t="s">
        <v>18054</v>
      </c>
      <c r="AM14" t="s">
        <v>18044</v>
      </c>
      <c r="AN14" t="s">
        <v>18052</v>
      </c>
      <c r="AO14" t="s">
        <v>18045</v>
      </c>
      <c r="AP14" t="s">
        <v>18053</v>
      </c>
      <c r="AQ14" t="s">
        <v>18054</v>
      </c>
      <c r="AR14" t="s">
        <v>18055</v>
      </c>
      <c r="AS14" t="s">
        <v>18055</v>
      </c>
      <c r="AT14" t="s">
        <v>18055</v>
      </c>
      <c r="AU14" t="s">
        <v>18054</v>
      </c>
      <c r="AV14" t="s">
        <v>18044</v>
      </c>
      <c r="AW14" t="s">
        <v>18052</v>
      </c>
      <c r="AX14" t="s">
        <v>18045</v>
      </c>
      <c r="AY14" t="s">
        <v>18053</v>
      </c>
      <c r="AZ14" t="s">
        <v>18054</v>
      </c>
      <c r="BA14" t="s">
        <v>18055</v>
      </c>
      <c r="BB14" t="s">
        <v>18055</v>
      </c>
      <c r="BC14" t="s">
        <v>18055</v>
      </c>
      <c r="BD14" t="s">
        <v>18054</v>
      </c>
    </row>
    <row r="15" spans="2:56" x14ac:dyDescent="0.25">
      <c r="B15" t="s">
        <v>17965</v>
      </c>
      <c r="C15" t="s">
        <v>9891</v>
      </c>
      <c r="D15" t="s">
        <v>9891</v>
      </c>
      <c r="E15" t="s">
        <v>9891</v>
      </c>
      <c r="F15" t="s">
        <v>9891</v>
      </c>
      <c r="G15" t="s">
        <v>9891</v>
      </c>
      <c r="H15" t="s">
        <v>9891</v>
      </c>
      <c r="I15" t="s">
        <v>9891</v>
      </c>
      <c r="J15" t="s">
        <v>9891</v>
      </c>
      <c r="K15" t="s">
        <v>9891</v>
      </c>
      <c r="L15" t="s">
        <v>9891</v>
      </c>
      <c r="M15" t="s">
        <v>9891</v>
      </c>
      <c r="N15" t="s">
        <v>9891</v>
      </c>
      <c r="O15" t="s">
        <v>9891</v>
      </c>
      <c r="P15" t="s">
        <v>9891</v>
      </c>
      <c r="Q15" t="s">
        <v>9891</v>
      </c>
      <c r="R15" t="s">
        <v>9891</v>
      </c>
      <c r="S15" t="s">
        <v>9891</v>
      </c>
      <c r="T15" t="s">
        <v>2083</v>
      </c>
      <c r="U15" t="s">
        <v>9891</v>
      </c>
      <c r="V15" t="s">
        <v>9891</v>
      </c>
      <c r="W15" t="s">
        <v>9891</v>
      </c>
      <c r="X15" t="s">
        <v>9891</v>
      </c>
      <c r="Y15" t="s">
        <v>9891</v>
      </c>
      <c r="Z15" t="s">
        <v>9891</v>
      </c>
      <c r="AA15" t="s">
        <v>9891</v>
      </c>
      <c r="AB15" t="s">
        <v>9891</v>
      </c>
      <c r="AC15" t="s">
        <v>2083</v>
      </c>
      <c r="AD15" t="s">
        <v>9891</v>
      </c>
      <c r="AE15" t="s">
        <v>9891</v>
      </c>
      <c r="AF15" t="s">
        <v>9891</v>
      </c>
      <c r="AG15" t="s">
        <v>9891</v>
      </c>
      <c r="AH15" t="s">
        <v>9891</v>
      </c>
      <c r="AI15" t="s">
        <v>9891</v>
      </c>
      <c r="AJ15" t="s">
        <v>9891</v>
      </c>
      <c r="AK15" t="s">
        <v>9891</v>
      </c>
      <c r="AL15" t="s">
        <v>2083</v>
      </c>
      <c r="AM15" t="s">
        <v>9891</v>
      </c>
      <c r="AN15" t="s">
        <v>9891</v>
      </c>
      <c r="AO15" t="s">
        <v>9891</v>
      </c>
      <c r="AP15" t="s">
        <v>9891</v>
      </c>
      <c r="AQ15" t="s">
        <v>9891</v>
      </c>
      <c r="AR15" t="s">
        <v>9891</v>
      </c>
      <c r="AS15" t="s">
        <v>9891</v>
      </c>
      <c r="AT15" t="s">
        <v>9891</v>
      </c>
      <c r="AU15" t="s">
        <v>2083</v>
      </c>
      <c r="AV15" t="s">
        <v>9891</v>
      </c>
      <c r="AW15" t="s">
        <v>9891</v>
      </c>
      <c r="AX15" t="s">
        <v>9891</v>
      </c>
      <c r="AY15" t="s">
        <v>9891</v>
      </c>
      <c r="AZ15" t="s">
        <v>9891</v>
      </c>
      <c r="BA15" t="s">
        <v>9891</v>
      </c>
      <c r="BB15" t="s">
        <v>9891</v>
      </c>
      <c r="BC15" t="s">
        <v>9891</v>
      </c>
      <c r="BD15" t="s">
        <v>2083</v>
      </c>
    </row>
    <row r="16" spans="2:56" x14ac:dyDescent="0.25">
      <c r="B16" t="s">
        <v>3703</v>
      </c>
      <c r="C16" t="s">
        <v>18056</v>
      </c>
      <c r="D16" t="s">
        <v>18057</v>
      </c>
      <c r="E16" t="s">
        <v>10872</v>
      </c>
      <c r="F16" t="s">
        <v>18058</v>
      </c>
      <c r="G16" t="s">
        <v>18059</v>
      </c>
      <c r="H16" t="s">
        <v>18060</v>
      </c>
      <c r="I16" t="s">
        <v>9773</v>
      </c>
      <c r="J16" t="s">
        <v>18061</v>
      </c>
      <c r="K16" t="s">
        <v>9711</v>
      </c>
      <c r="L16" t="s">
        <v>18056</v>
      </c>
      <c r="M16" t="s">
        <v>18062</v>
      </c>
      <c r="N16" t="s">
        <v>18063</v>
      </c>
      <c r="O16" t="s">
        <v>18064</v>
      </c>
      <c r="P16" t="s">
        <v>18065</v>
      </c>
      <c r="Q16" t="s">
        <v>10129</v>
      </c>
      <c r="R16" t="s">
        <v>18066</v>
      </c>
      <c r="S16" t="s">
        <v>18060</v>
      </c>
      <c r="T16" t="s">
        <v>18067</v>
      </c>
      <c r="U16" t="s">
        <v>18056</v>
      </c>
      <c r="V16" t="s">
        <v>18062</v>
      </c>
      <c r="W16" t="s">
        <v>18063</v>
      </c>
      <c r="X16" t="s">
        <v>18064</v>
      </c>
      <c r="Y16" t="s">
        <v>18065</v>
      </c>
      <c r="Z16" t="s">
        <v>10129</v>
      </c>
      <c r="AA16" t="s">
        <v>18066</v>
      </c>
      <c r="AB16" t="s">
        <v>18060</v>
      </c>
      <c r="AC16" t="s">
        <v>18067</v>
      </c>
      <c r="AD16" t="s">
        <v>18056</v>
      </c>
      <c r="AE16" t="s">
        <v>18062</v>
      </c>
      <c r="AF16" t="s">
        <v>18063</v>
      </c>
      <c r="AG16" t="s">
        <v>18064</v>
      </c>
      <c r="AH16" t="s">
        <v>18065</v>
      </c>
      <c r="AI16" t="s">
        <v>10129</v>
      </c>
      <c r="AJ16" t="s">
        <v>18066</v>
      </c>
      <c r="AK16" t="s">
        <v>18060</v>
      </c>
      <c r="AL16" t="s">
        <v>18067</v>
      </c>
      <c r="AM16" t="s">
        <v>18056</v>
      </c>
      <c r="AN16" t="s">
        <v>18062</v>
      </c>
      <c r="AO16" t="s">
        <v>18068</v>
      </c>
      <c r="AP16" t="s">
        <v>18069</v>
      </c>
      <c r="AQ16" t="s">
        <v>10834</v>
      </c>
      <c r="AR16" t="s">
        <v>18069</v>
      </c>
      <c r="AS16" t="s">
        <v>18070</v>
      </c>
      <c r="AT16" t="s">
        <v>18071</v>
      </c>
      <c r="AU16" t="s">
        <v>9765</v>
      </c>
      <c r="AV16" t="s">
        <v>18056</v>
      </c>
      <c r="AW16" t="s">
        <v>18062</v>
      </c>
      <c r="AX16" t="s">
        <v>18063</v>
      </c>
      <c r="AY16" t="s">
        <v>18064</v>
      </c>
      <c r="AZ16" t="s">
        <v>18065</v>
      </c>
      <c r="BA16" t="s">
        <v>10129</v>
      </c>
      <c r="BB16" t="s">
        <v>18066</v>
      </c>
      <c r="BC16" t="s">
        <v>18060</v>
      </c>
      <c r="BD16" t="s">
        <v>18067</v>
      </c>
    </row>
  </sheetData>
  <pageMargins left="0.7" right="0.7" top="0.75" bottom="0.75" header="0.3" footer="0.3"/>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2:D307"/>
  <sheetViews>
    <sheetView workbookViewId="0"/>
  </sheetViews>
  <sheetFormatPr defaultColWidth="11.42578125" defaultRowHeight="15" x14ac:dyDescent="0.25"/>
  <sheetData>
    <row r="2" spans="2:4" x14ac:dyDescent="0.25">
      <c r="B2" t="s">
        <v>1</v>
      </c>
      <c r="C2" t="s">
        <v>62</v>
      </c>
    </row>
    <row r="3" spans="2:4" x14ac:dyDescent="0.25">
      <c r="B3" t="s">
        <v>2</v>
      </c>
      <c r="C3" t="s">
        <v>74</v>
      </c>
    </row>
    <row r="4" spans="2:4" x14ac:dyDescent="0.25">
      <c r="B4" t="s">
        <v>3</v>
      </c>
      <c r="C4" t="s">
        <v>16</v>
      </c>
    </row>
    <row r="5" spans="2:4" x14ac:dyDescent="0.25">
      <c r="B5" s="4" t="str">
        <f>HYPERLINK("[NZAu_Publiclaunch_20231116.xlsx]'TOC'!A1","(Click to return to TOC)")</f>
        <v>(Click to return to TOC)</v>
      </c>
    </row>
    <row r="7" spans="2:4" x14ac:dyDescent="0.25">
      <c r="B7" t="s">
        <v>18072</v>
      </c>
      <c r="C7" t="s">
        <v>18073</v>
      </c>
      <c r="D7" t="s">
        <v>18074</v>
      </c>
    </row>
    <row r="8" spans="2:4" x14ac:dyDescent="0.25">
      <c r="B8" t="s">
        <v>18075</v>
      </c>
      <c r="C8" t="s">
        <v>18076</v>
      </c>
      <c r="D8" t="s">
        <v>15417</v>
      </c>
    </row>
    <row r="9" spans="2:4" x14ac:dyDescent="0.25">
      <c r="B9" t="s">
        <v>18075</v>
      </c>
      <c r="C9" t="s">
        <v>18077</v>
      </c>
      <c r="D9" t="s">
        <v>568</v>
      </c>
    </row>
    <row r="10" spans="2:4" x14ac:dyDescent="0.25">
      <c r="B10" t="s">
        <v>18075</v>
      </c>
      <c r="C10" t="s">
        <v>18078</v>
      </c>
      <c r="D10" t="s">
        <v>568</v>
      </c>
    </row>
    <row r="11" spans="2:4" x14ac:dyDescent="0.25">
      <c r="B11" t="s">
        <v>18075</v>
      </c>
      <c r="C11" t="s">
        <v>18079</v>
      </c>
      <c r="D11" t="s">
        <v>568</v>
      </c>
    </row>
    <row r="12" spans="2:4" x14ac:dyDescent="0.25">
      <c r="B12" t="s">
        <v>18075</v>
      </c>
      <c r="C12" t="s">
        <v>18080</v>
      </c>
      <c r="D12" t="s">
        <v>568</v>
      </c>
    </row>
    <row r="13" spans="2:4" x14ac:dyDescent="0.25">
      <c r="B13" t="s">
        <v>18081</v>
      </c>
      <c r="C13" t="s">
        <v>18076</v>
      </c>
      <c r="D13" t="s">
        <v>18082</v>
      </c>
    </row>
    <row r="14" spans="2:4" x14ac:dyDescent="0.25">
      <c r="B14" t="s">
        <v>18081</v>
      </c>
      <c r="C14" t="s">
        <v>18077</v>
      </c>
      <c r="D14" t="s">
        <v>568</v>
      </c>
    </row>
    <row r="15" spans="2:4" x14ac:dyDescent="0.25">
      <c r="B15" t="s">
        <v>18081</v>
      </c>
      <c r="C15" t="s">
        <v>18078</v>
      </c>
      <c r="D15" t="s">
        <v>18083</v>
      </c>
    </row>
    <row r="16" spans="2:4" x14ac:dyDescent="0.25">
      <c r="B16" t="s">
        <v>18081</v>
      </c>
      <c r="C16" t="s">
        <v>18079</v>
      </c>
      <c r="D16" t="s">
        <v>18084</v>
      </c>
    </row>
    <row r="17" spans="2:4" x14ac:dyDescent="0.25">
      <c r="B17" t="s">
        <v>18081</v>
      </c>
      <c r="C17" t="s">
        <v>18080</v>
      </c>
      <c r="D17" t="s">
        <v>568</v>
      </c>
    </row>
    <row r="18" spans="2:4" x14ac:dyDescent="0.25">
      <c r="B18" t="s">
        <v>18085</v>
      </c>
      <c r="C18" t="s">
        <v>18076</v>
      </c>
      <c r="D18" t="s">
        <v>13674</v>
      </c>
    </row>
    <row r="19" spans="2:4" x14ac:dyDescent="0.25">
      <c r="B19" t="s">
        <v>18085</v>
      </c>
      <c r="C19" t="s">
        <v>18077</v>
      </c>
      <c r="D19" t="s">
        <v>568</v>
      </c>
    </row>
    <row r="20" spans="2:4" x14ac:dyDescent="0.25">
      <c r="B20" t="s">
        <v>18085</v>
      </c>
      <c r="C20" t="s">
        <v>18078</v>
      </c>
      <c r="D20" t="s">
        <v>18086</v>
      </c>
    </row>
    <row r="21" spans="2:4" x14ac:dyDescent="0.25">
      <c r="B21" t="s">
        <v>18085</v>
      </c>
      <c r="C21" t="s">
        <v>18079</v>
      </c>
      <c r="D21" t="s">
        <v>14522</v>
      </c>
    </row>
    <row r="22" spans="2:4" x14ac:dyDescent="0.25">
      <c r="B22" t="s">
        <v>18085</v>
      </c>
      <c r="C22" t="s">
        <v>18080</v>
      </c>
      <c r="D22" t="s">
        <v>568</v>
      </c>
    </row>
    <row r="23" spans="2:4" x14ac:dyDescent="0.25">
      <c r="B23" t="s">
        <v>18087</v>
      </c>
      <c r="C23" t="s">
        <v>18076</v>
      </c>
      <c r="D23" t="s">
        <v>13525</v>
      </c>
    </row>
    <row r="24" spans="2:4" x14ac:dyDescent="0.25">
      <c r="B24" t="s">
        <v>18087</v>
      </c>
      <c r="C24" t="s">
        <v>18077</v>
      </c>
      <c r="D24" t="s">
        <v>568</v>
      </c>
    </row>
    <row r="25" spans="2:4" x14ac:dyDescent="0.25">
      <c r="B25" t="s">
        <v>18087</v>
      </c>
      <c r="C25" t="s">
        <v>18078</v>
      </c>
      <c r="D25" t="s">
        <v>568</v>
      </c>
    </row>
    <row r="26" spans="2:4" x14ac:dyDescent="0.25">
      <c r="B26" t="s">
        <v>18087</v>
      </c>
      <c r="C26" t="s">
        <v>18079</v>
      </c>
      <c r="D26" t="s">
        <v>568</v>
      </c>
    </row>
    <row r="27" spans="2:4" x14ac:dyDescent="0.25">
      <c r="B27" t="s">
        <v>18087</v>
      </c>
      <c r="C27" t="s">
        <v>18080</v>
      </c>
      <c r="D27" t="s">
        <v>568</v>
      </c>
    </row>
    <row r="28" spans="2:4" x14ac:dyDescent="0.25">
      <c r="B28" t="s">
        <v>18088</v>
      </c>
      <c r="C28" t="s">
        <v>18076</v>
      </c>
      <c r="D28" t="s">
        <v>13793</v>
      </c>
    </row>
    <row r="29" spans="2:4" x14ac:dyDescent="0.25">
      <c r="B29" t="s">
        <v>18088</v>
      </c>
      <c r="C29" t="s">
        <v>18077</v>
      </c>
      <c r="D29" t="s">
        <v>568</v>
      </c>
    </row>
    <row r="30" spans="2:4" x14ac:dyDescent="0.25">
      <c r="B30" t="s">
        <v>18088</v>
      </c>
      <c r="C30" t="s">
        <v>18078</v>
      </c>
      <c r="D30" t="s">
        <v>568</v>
      </c>
    </row>
    <row r="31" spans="2:4" x14ac:dyDescent="0.25">
      <c r="B31" t="s">
        <v>18088</v>
      </c>
      <c r="C31" t="s">
        <v>18079</v>
      </c>
      <c r="D31" t="s">
        <v>18089</v>
      </c>
    </row>
    <row r="32" spans="2:4" x14ac:dyDescent="0.25">
      <c r="B32" t="s">
        <v>18088</v>
      </c>
      <c r="C32" t="s">
        <v>18080</v>
      </c>
      <c r="D32" t="s">
        <v>568</v>
      </c>
    </row>
    <row r="33" spans="2:4" x14ac:dyDescent="0.25">
      <c r="B33" t="s">
        <v>18090</v>
      </c>
      <c r="C33" t="s">
        <v>18076</v>
      </c>
      <c r="D33" t="s">
        <v>18091</v>
      </c>
    </row>
    <row r="34" spans="2:4" x14ac:dyDescent="0.25">
      <c r="B34" t="s">
        <v>18090</v>
      </c>
      <c r="C34" t="s">
        <v>18077</v>
      </c>
      <c r="D34" t="s">
        <v>568</v>
      </c>
    </row>
    <row r="35" spans="2:4" x14ac:dyDescent="0.25">
      <c r="B35" t="s">
        <v>18090</v>
      </c>
      <c r="C35" t="s">
        <v>18078</v>
      </c>
      <c r="D35" t="s">
        <v>18092</v>
      </c>
    </row>
    <row r="36" spans="2:4" x14ac:dyDescent="0.25">
      <c r="B36" t="s">
        <v>18090</v>
      </c>
      <c r="C36" t="s">
        <v>18079</v>
      </c>
      <c r="D36" t="s">
        <v>18093</v>
      </c>
    </row>
    <row r="37" spans="2:4" x14ac:dyDescent="0.25">
      <c r="B37" t="s">
        <v>18090</v>
      </c>
      <c r="C37" t="s">
        <v>18080</v>
      </c>
      <c r="D37" t="s">
        <v>16749</v>
      </c>
    </row>
    <row r="38" spans="2:4" x14ac:dyDescent="0.25">
      <c r="B38" t="s">
        <v>18094</v>
      </c>
      <c r="C38" t="s">
        <v>18076</v>
      </c>
      <c r="D38" t="s">
        <v>18095</v>
      </c>
    </row>
    <row r="39" spans="2:4" x14ac:dyDescent="0.25">
      <c r="B39" t="s">
        <v>18094</v>
      </c>
      <c r="C39" t="s">
        <v>18077</v>
      </c>
      <c r="D39" t="s">
        <v>568</v>
      </c>
    </row>
    <row r="40" spans="2:4" x14ac:dyDescent="0.25">
      <c r="B40" t="s">
        <v>18094</v>
      </c>
      <c r="C40" t="s">
        <v>18078</v>
      </c>
      <c r="D40" t="s">
        <v>18096</v>
      </c>
    </row>
    <row r="41" spans="2:4" x14ac:dyDescent="0.25">
      <c r="B41" t="s">
        <v>18094</v>
      </c>
      <c r="C41" t="s">
        <v>18079</v>
      </c>
      <c r="D41" t="s">
        <v>18097</v>
      </c>
    </row>
    <row r="42" spans="2:4" x14ac:dyDescent="0.25">
      <c r="B42" t="s">
        <v>18094</v>
      </c>
      <c r="C42" t="s">
        <v>18080</v>
      </c>
      <c r="D42" t="s">
        <v>18098</v>
      </c>
    </row>
    <row r="43" spans="2:4" x14ac:dyDescent="0.25">
      <c r="B43" t="s">
        <v>18099</v>
      </c>
      <c r="C43" t="s">
        <v>18076</v>
      </c>
      <c r="D43" t="s">
        <v>15230</v>
      </c>
    </row>
    <row r="44" spans="2:4" x14ac:dyDescent="0.25">
      <c r="B44" t="s">
        <v>18099</v>
      </c>
      <c r="C44" t="s">
        <v>18077</v>
      </c>
      <c r="D44" t="s">
        <v>568</v>
      </c>
    </row>
    <row r="45" spans="2:4" x14ac:dyDescent="0.25">
      <c r="B45" t="s">
        <v>18099</v>
      </c>
      <c r="C45" t="s">
        <v>18078</v>
      </c>
      <c r="D45" t="s">
        <v>568</v>
      </c>
    </row>
    <row r="46" spans="2:4" x14ac:dyDescent="0.25">
      <c r="B46" t="s">
        <v>18099</v>
      </c>
      <c r="C46" t="s">
        <v>18079</v>
      </c>
      <c r="D46" t="s">
        <v>568</v>
      </c>
    </row>
    <row r="47" spans="2:4" x14ac:dyDescent="0.25">
      <c r="B47" t="s">
        <v>18099</v>
      </c>
      <c r="C47" t="s">
        <v>18080</v>
      </c>
      <c r="D47" t="s">
        <v>568</v>
      </c>
    </row>
    <row r="48" spans="2:4" x14ac:dyDescent="0.25">
      <c r="B48" t="s">
        <v>18100</v>
      </c>
      <c r="C48" t="s">
        <v>18076</v>
      </c>
      <c r="D48" t="s">
        <v>18101</v>
      </c>
    </row>
    <row r="49" spans="2:4" x14ac:dyDescent="0.25">
      <c r="B49" t="s">
        <v>18100</v>
      </c>
      <c r="C49" t="s">
        <v>18077</v>
      </c>
      <c r="D49" t="s">
        <v>18102</v>
      </c>
    </row>
    <row r="50" spans="2:4" x14ac:dyDescent="0.25">
      <c r="B50" t="s">
        <v>18100</v>
      </c>
      <c r="C50" t="s">
        <v>18078</v>
      </c>
      <c r="D50" t="s">
        <v>18103</v>
      </c>
    </row>
    <row r="51" spans="2:4" x14ac:dyDescent="0.25">
      <c r="B51" t="s">
        <v>18100</v>
      </c>
      <c r="C51" t="s">
        <v>18079</v>
      </c>
      <c r="D51" t="s">
        <v>18104</v>
      </c>
    </row>
    <row r="52" spans="2:4" x14ac:dyDescent="0.25">
      <c r="B52" t="s">
        <v>18100</v>
      </c>
      <c r="C52" t="s">
        <v>18080</v>
      </c>
      <c r="D52" t="s">
        <v>18105</v>
      </c>
    </row>
    <row r="53" spans="2:4" x14ac:dyDescent="0.25">
      <c r="B53" t="s">
        <v>18106</v>
      </c>
      <c r="C53" t="s">
        <v>18076</v>
      </c>
      <c r="D53" t="s">
        <v>15958</v>
      </c>
    </row>
    <row r="54" spans="2:4" x14ac:dyDescent="0.25">
      <c r="B54" t="s">
        <v>18106</v>
      </c>
      <c r="C54" t="s">
        <v>18077</v>
      </c>
      <c r="D54" t="s">
        <v>568</v>
      </c>
    </row>
    <row r="55" spans="2:4" x14ac:dyDescent="0.25">
      <c r="B55" t="s">
        <v>18106</v>
      </c>
      <c r="C55" t="s">
        <v>18078</v>
      </c>
      <c r="D55" t="s">
        <v>568</v>
      </c>
    </row>
    <row r="56" spans="2:4" x14ac:dyDescent="0.25">
      <c r="B56" t="s">
        <v>18106</v>
      </c>
      <c r="C56" t="s">
        <v>18079</v>
      </c>
      <c r="D56" t="s">
        <v>18107</v>
      </c>
    </row>
    <row r="57" spans="2:4" x14ac:dyDescent="0.25">
      <c r="B57" t="s">
        <v>18106</v>
      </c>
      <c r="C57" t="s">
        <v>18080</v>
      </c>
      <c r="D57" t="s">
        <v>568</v>
      </c>
    </row>
    <row r="58" spans="2:4" x14ac:dyDescent="0.25">
      <c r="B58" t="s">
        <v>18108</v>
      </c>
      <c r="C58" t="s">
        <v>18076</v>
      </c>
      <c r="D58" t="s">
        <v>18109</v>
      </c>
    </row>
    <row r="59" spans="2:4" x14ac:dyDescent="0.25">
      <c r="B59" t="s">
        <v>18108</v>
      </c>
      <c r="C59" t="s">
        <v>18077</v>
      </c>
      <c r="D59" t="s">
        <v>18110</v>
      </c>
    </row>
    <row r="60" spans="2:4" x14ac:dyDescent="0.25">
      <c r="B60" t="s">
        <v>18108</v>
      </c>
      <c r="C60" t="s">
        <v>18078</v>
      </c>
      <c r="D60" t="s">
        <v>18111</v>
      </c>
    </row>
    <row r="61" spans="2:4" x14ac:dyDescent="0.25">
      <c r="B61" t="s">
        <v>18108</v>
      </c>
      <c r="C61" t="s">
        <v>18079</v>
      </c>
      <c r="D61" t="s">
        <v>18112</v>
      </c>
    </row>
    <row r="62" spans="2:4" x14ac:dyDescent="0.25">
      <c r="B62" t="s">
        <v>18108</v>
      </c>
      <c r="C62" t="s">
        <v>18080</v>
      </c>
      <c r="D62" t="s">
        <v>13210</v>
      </c>
    </row>
    <row r="63" spans="2:4" x14ac:dyDescent="0.25">
      <c r="B63" t="s">
        <v>18113</v>
      </c>
      <c r="C63" t="s">
        <v>18076</v>
      </c>
      <c r="D63" t="s">
        <v>18114</v>
      </c>
    </row>
    <row r="64" spans="2:4" x14ac:dyDescent="0.25">
      <c r="B64" t="s">
        <v>18113</v>
      </c>
      <c r="C64" t="s">
        <v>18077</v>
      </c>
      <c r="D64" t="s">
        <v>568</v>
      </c>
    </row>
    <row r="65" spans="2:4" x14ac:dyDescent="0.25">
      <c r="B65" t="s">
        <v>18113</v>
      </c>
      <c r="C65" t="s">
        <v>18078</v>
      </c>
      <c r="D65" t="s">
        <v>568</v>
      </c>
    </row>
    <row r="66" spans="2:4" x14ac:dyDescent="0.25">
      <c r="B66" t="s">
        <v>18113</v>
      </c>
      <c r="C66" t="s">
        <v>18079</v>
      </c>
      <c r="D66" t="s">
        <v>568</v>
      </c>
    </row>
    <row r="67" spans="2:4" x14ac:dyDescent="0.25">
      <c r="B67" t="s">
        <v>18113</v>
      </c>
      <c r="C67" t="s">
        <v>18080</v>
      </c>
      <c r="D67" t="s">
        <v>18115</v>
      </c>
    </row>
    <row r="68" spans="2:4" x14ac:dyDescent="0.25">
      <c r="B68" t="s">
        <v>18116</v>
      </c>
      <c r="C68" t="s">
        <v>18076</v>
      </c>
      <c r="D68" t="s">
        <v>18117</v>
      </c>
    </row>
    <row r="69" spans="2:4" x14ac:dyDescent="0.25">
      <c r="B69" t="s">
        <v>18116</v>
      </c>
      <c r="C69" t="s">
        <v>18077</v>
      </c>
      <c r="D69" t="s">
        <v>18102</v>
      </c>
    </row>
    <row r="70" spans="2:4" x14ac:dyDescent="0.25">
      <c r="B70" t="s">
        <v>18116</v>
      </c>
      <c r="C70" t="s">
        <v>18078</v>
      </c>
      <c r="D70" t="s">
        <v>18118</v>
      </c>
    </row>
    <row r="71" spans="2:4" x14ac:dyDescent="0.25">
      <c r="B71" t="s">
        <v>18116</v>
      </c>
      <c r="C71" t="s">
        <v>18079</v>
      </c>
      <c r="D71" t="s">
        <v>18119</v>
      </c>
    </row>
    <row r="72" spans="2:4" x14ac:dyDescent="0.25">
      <c r="B72" t="s">
        <v>18116</v>
      </c>
      <c r="C72" t="s">
        <v>18080</v>
      </c>
      <c r="D72" t="s">
        <v>568</v>
      </c>
    </row>
    <row r="73" spans="2:4" x14ac:dyDescent="0.25">
      <c r="B73" t="s">
        <v>18120</v>
      </c>
      <c r="C73" t="s">
        <v>18076</v>
      </c>
      <c r="D73" t="s">
        <v>16705</v>
      </c>
    </row>
    <row r="74" spans="2:4" x14ac:dyDescent="0.25">
      <c r="B74" t="s">
        <v>18120</v>
      </c>
      <c r="C74" t="s">
        <v>18077</v>
      </c>
      <c r="D74" t="s">
        <v>568</v>
      </c>
    </row>
    <row r="75" spans="2:4" x14ac:dyDescent="0.25">
      <c r="B75" t="s">
        <v>18120</v>
      </c>
      <c r="C75" t="s">
        <v>18078</v>
      </c>
      <c r="D75" t="s">
        <v>568</v>
      </c>
    </row>
    <row r="76" spans="2:4" x14ac:dyDescent="0.25">
      <c r="B76" t="s">
        <v>18120</v>
      </c>
      <c r="C76" t="s">
        <v>18079</v>
      </c>
      <c r="D76" t="s">
        <v>18121</v>
      </c>
    </row>
    <row r="77" spans="2:4" x14ac:dyDescent="0.25">
      <c r="B77" t="s">
        <v>18120</v>
      </c>
      <c r="C77" t="s">
        <v>18080</v>
      </c>
      <c r="D77" t="s">
        <v>18122</v>
      </c>
    </row>
    <row r="78" spans="2:4" x14ac:dyDescent="0.25">
      <c r="B78" t="s">
        <v>14586</v>
      </c>
      <c r="C78" t="s">
        <v>18076</v>
      </c>
      <c r="D78" t="s">
        <v>18123</v>
      </c>
    </row>
    <row r="79" spans="2:4" x14ac:dyDescent="0.25">
      <c r="B79" t="s">
        <v>14586</v>
      </c>
      <c r="C79" t="s">
        <v>18077</v>
      </c>
      <c r="D79" t="s">
        <v>18110</v>
      </c>
    </row>
    <row r="80" spans="2:4" x14ac:dyDescent="0.25">
      <c r="B80" t="s">
        <v>14586</v>
      </c>
      <c r="C80" t="s">
        <v>18078</v>
      </c>
      <c r="D80" t="s">
        <v>18124</v>
      </c>
    </row>
    <row r="81" spans="2:4" x14ac:dyDescent="0.25">
      <c r="B81" t="s">
        <v>14586</v>
      </c>
      <c r="C81" t="s">
        <v>18079</v>
      </c>
      <c r="D81" t="s">
        <v>18125</v>
      </c>
    </row>
    <row r="82" spans="2:4" x14ac:dyDescent="0.25">
      <c r="B82" t="s">
        <v>14586</v>
      </c>
      <c r="C82" t="s">
        <v>18080</v>
      </c>
      <c r="D82" t="s">
        <v>18126</v>
      </c>
    </row>
    <row r="83" spans="2:4" x14ac:dyDescent="0.25">
      <c r="B83" t="s">
        <v>18127</v>
      </c>
      <c r="C83" t="s">
        <v>18076</v>
      </c>
      <c r="D83" t="s">
        <v>18128</v>
      </c>
    </row>
    <row r="84" spans="2:4" x14ac:dyDescent="0.25">
      <c r="B84" t="s">
        <v>18127</v>
      </c>
      <c r="C84" t="s">
        <v>18077</v>
      </c>
      <c r="D84" t="s">
        <v>568</v>
      </c>
    </row>
    <row r="85" spans="2:4" x14ac:dyDescent="0.25">
      <c r="B85" t="s">
        <v>18127</v>
      </c>
      <c r="C85" t="s">
        <v>18078</v>
      </c>
      <c r="D85" t="s">
        <v>18129</v>
      </c>
    </row>
    <row r="86" spans="2:4" x14ac:dyDescent="0.25">
      <c r="B86" t="s">
        <v>18127</v>
      </c>
      <c r="C86" t="s">
        <v>18079</v>
      </c>
      <c r="D86" t="s">
        <v>18130</v>
      </c>
    </row>
    <row r="87" spans="2:4" x14ac:dyDescent="0.25">
      <c r="B87" t="s">
        <v>18127</v>
      </c>
      <c r="C87" t="s">
        <v>18080</v>
      </c>
      <c r="D87" t="s">
        <v>18131</v>
      </c>
    </row>
    <row r="88" spans="2:4" x14ac:dyDescent="0.25">
      <c r="B88" t="s">
        <v>18132</v>
      </c>
      <c r="C88" t="s">
        <v>18076</v>
      </c>
      <c r="D88" t="s">
        <v>18133</v>
      </c>
    </row>
    <row r="89" spans="2:4" x14ac:dyDescent="0.25">
      <c r="B89" t="s">
        <v>18132</v>
      </c>
      <c r="C89" t="s">
        <v>18077</v>
      </c>
      <c r="D89" t="s">
        <v>18134</v>
      </c>
    </row>
    <row r="90" spans="2:4" x14ac:dyDescent="0.25">
      <c r="B90" t="s">
        <v>18132</v>
      </c>
      <c r="C90" t="s">
        <v>18078</v>
      </c>
      <c r="D90" t="s">
        <v>18135</v>
      </c>
    </row>
    <row r="91" spans="2:4" x14ac:dyDescent="0.25">
      <c r="B91" t="s">
        <v>18132</v>
      </c>
      <c r="C91" t="s">
        <v>18079</v>
      </c>
      <c r="D91" t="s">
        <v>18136</v>
      </c>
    </row>
    <row r="92" spans="2:4" x14ac:dyDescent="0.25">
      <c r="B92" t="s">
        <v>18132</v>
      </c>
      <c r="C92" t="s">
        <v>18080</v>
      </c>
      <c r="D92" t="s">
        <v>18137</v>
      </c>
    </row>
    <row r="93" spans="2:4" x14ac:dyDescent="0.25">
      <c r="B93" t="s">
        <v>18138</v>
      </c>
      <c r="C93" t="s">
        <v>18076</v>
      </c>
      <c r="D93" t="s">
        <v>18139</v>
      </c>
    </row>
    <row r="94" spans="2:4" x14ac:dyDescent="0.25">
      <c r="B94" t="s">
        <v>18138</v>
      </c>
      <c r="C94" t="s">
        <v>18077</v>
      </c>
      <c r="D94" t="s">
        <v>568</v>
      </c>
    </row>
    <row r="95" spans="2:4" x14ac:dyDescent="0.25">
      <c r="B95" t="s">
        <v>18138</v>
      </c>
      <c r="C95" t="s">
        <v>18078</v>
      </c>
      <c r="D95" t="s">
        <v>568</v>
      </c>
    </row>
    <row r="96" spans="2:4" x14ac:dyDescent="0.25">
      <c r="B96" t="s">
        <v>18138</v>
      </c>
      <c r="C96" t="s">
        <v>18079</v>
      </c>
      <c r="D96" t="s">
        <v>18140</v>
      </c>
    </row>
    <row r="97" spans="2:4" x14ac:dyDescent="0.25">
      <c r="B97" t="s">
        <v>18138</v>
      </c>
      <c r="C97" t="s">
        <v>18080</v>
      </c>
      <c r="D97" t="s">
        <v>568</v>
      </c>
    </row>
    <row r="98" spans="2:4" x14ac:dyDescent="0.25">
      <c r="B98" t="s">
        <v>18141</v>
      </c>
      <c r="C98" t="s">
        <v>18076</v>
      </c>
      <c r="D98" t="s">
        <v>18142</v>
      </c>
    </row>
    <row r="99" spans="2:4" x14ac:dyDescent="0.25">
      <c r="B99" t="s">
        <v>18141</v>
      </c>
      <c r="C99" t="s">
        <v>18077</v>
      </c>
      <c r="D99" t="s">
        <v>568</v>
      </c>
    </row>
    <row r="100" spans="2:4" x14ac:dyDescent="0.25">
      <c r="B100" t="s">
        <v>18141</v>
      </c>
      <c r="C100" t="s">
        <v>18078</v>
      </c>
      <c r="D100" t="s">
        <v>18143</v>
      </c>
    </row>
    <row r="101" spans="2:4" x14ac:dyDescent="0.25">
      <c r="B101" t="s">
        <v>18141</v>
      </c>
      <c r="C101" t="s">
        <v>18079</v>
      </c>
      <c r="D101" t="s">
        <v>18144</v>
      </c>
    </row>
    <row r="102" spans="2:4" x14ac:dyDescent="0.25">
      <c r="B102" t="s">
        <v>18141</v>
      </c>
      <c r="C102" t="s">
        <v>18080</v>
      </c>
      <c r="D102" t="s">
        <v>18145</v>
      </c>
    </row>
    <row r="103" spans="2:4" x14ac:dyDescent="0.25">
      <c r="B103" t="s">
        <v>18146</v>
      </c>
      <c r="C103" t="s">
        <v>18076</v>
      </c>
      <c r="D103" t="s">
        <v>18147</v>
      </c>
    </row>
    <row r="104" spans="2:4" x14ac:dyDescent="0.25">
      <c r="B104" t="s">
        <v>18146</v>
      </c>
      <c r="C104" t="s">
        <v>18077</v>
      </c>
      <c r="D104" t="s">
        <v>568</v>
      </c>
    </row>
    <row r="105" spans="2:4" x14ac:dyDescent="0.25">
      <c r="B105" t="s">
        <v>18146</v>
      </c>
      <c r="C105" t="s">
        <v>18078</v>
      </c>
      <c r="D105" t="s">
        <v>18148</v>
      </c>
    </row>
    <row r="106" spans="2:4" x14ac:dyDescent="0.25">
      <c r="B106" t="s">
        <v>18146</v>
      </c>
      <c r="C106" t="s">
        <v>18079</v>
      </c>
      <c r="D106" t="s">
        <v>568</v>
      </c>
    </row>
    <row r="107" spans="2:4" x14ac:dyDescent="0.25">
      <c r="B107" t="s">
        <v>18146</v>
      </c>
      <c r="C107" t="s">
        <v>18080</v>
      </c>
      <c r="D107" t="s">
        <v>18149</v>
      </c>
    </row>
    <row r="108" spans="2:4" x14ac:dyDescent="0.25">
      <c r="B108" t="s">
        <v>18090</v>
      </c>
      <c r="C108" t="s">
        <v>18076</v>
      </c>
      <c r="D108" t="s">
        <v>15417</v>
      </c>
    </row>
    <row r="109" spans="2:4" x14ac:dyDescent="0.25">
      <c r="B109" t="s">
        <v>18090</v>
      </c>
      <c r="C109" t="s">
        <v>18077</v>
      </c>
      <c r="D109" t="s">
        <v>568</v>
      </c>
    </row>
    <row r="110" spans="2:4" x14ac:dyDescent="0.25">
      <c r="B110" t="s">
        <v>18090</v>
      </c>
      <c r="C110" t="s">
        <v>18078</v>
      </c>
      <c r="D110" t="s">
        <v>15431</v>
      </c>
    </row>
    <row r="111" spans="2:4" x14ac:dyDescent="0.25">
      <c r="B111" t="s">
        <v>18090</v>
      </c>
      <c r="C111" t="s">
        <v>18079</v>
      </c>
      <c r="D111" t="s">
        <v>568</v>
      </c>
    </row>
    <row r="112" spans="2:4" x14ac:dyDescent="0.25">
      <c r="B112" t="s">
        <v>18090</v>
      </c>
      <c r="C112" t="s">
        <v>18080</v>
      </c>
      <c r="D112" t="s">
        <v>18150</v>
      </c>
    </row>
    <row r="113" spans="2:4" x14ac:dyDescent="0.25">
      <c r="B113" t="s">
        <v>18090</v>
      </c>
      <c r="C113" t="s">
        <v>18076</v>
      </c>
      <c r="D113" t="s">
        <v>18151</v>
      </c>
    </row>
    <row r="114" spans="2:4" x14ac:dyDescent="0.25">
      <c r="B114" t="s">
        <v>18090</v>
      </c>
      <c r="C114" t="s">
        <v>18077</v>
      </c>
      <c r="D114" t="s">
        <v>568</v>
      </c>
    </row>
    <row r="115" spans="2:4" x14ac:dyDescent="0.25">
      <c r="B115" t="s">
        <v>18090</v>
      </c>
      <c r="C115" t="s">
        <v>18078</v>
      </c>
      <c r="D115" t="s">
        <v>18152</v>
      </c>
    </row>
    <row r="116" spans="2:4" x14ac:dyDescent="0.25">
      <c r="B116" t="s">
        <v>18090</v>
      </c>
      <c r="C116" t="s">
        <v>18079</v>
      </c>
      <c r="D116" t="s">
        <v>18153</v>
      </c>
    </row>
    <row r="117" spans="2:4" x14ac:dyDescent="0.25">
      <c r="B117" t="s">
        <v>18090</v>
      </c>
      <c r="C117" t="s">
        <v>18080</v>
      </c>
      <c r="D117" t="s">
        <v>18154</v>
      </c>
    </row>
    <row r="118" spans="2:4" x14ac:dyDescent="0.25">
      <c r="B118" t="s">
        <v>18155</v>
      </c>
      <c r="C118" t="s">
        <v>18076</v>
      </c>
      <c r="D118" t="s">
        <v>18156</v>
      </c>
    </row>
    <row r="119" spans="2:4" x14ac:dyDescent="0.25">
      <c r="B119" t="s">
        <v>18155</v>
      </c>
      <c r="C119" t="s">
        <v>18077</v>
      </c>
      <c r="D119" t="s">
        <v>18157</v>
      </c>
    </row>
    <row r="120" spans="2:4" x14ac:dyDescent="0.25">
      <c r="B120" t="s">
        <v>18155</v>
      </c>
      <c r="C120" t="s">
        <v>18078</v>
      </c>
      <c r="D120" t="s">
        <v>18158</v>
      </c>
    </row>
    <row r="121" spans="2:4" x14ac:dyDescent="0.25">
      <c r="B121" t="s">
        <v>18155</v>
      </c>
      <c r="C121" t="s">
        <v>18079</v>
      </c>
      <c r="D121" t="s">
        <v>18159</v>
      </c>
    </row>
    <row r="122" spans="2:4" x14ac:dyDescent="0.25">
      <c r="B122" t="s">
        <v>18155</v>
      </c>
      <c r="C122" t="s">
        <v>18080</v>
      </c>
      <c r="D122" t="s">
        <v>568</v>
      </c>
    </row>
    <row r="123" spans="2:4" x14ac:dyDescent="0.25">
      <c r="B123" t="s">
        <v>18160</v>
      </c>
      <c r="C123" t="s">
        <v>18076</v>
      </c>
      <c r="D123" t="s">
        <v>18098</v>
      </c>
    </row>
    <row r="124" spans="2:4" x14ac:dyDescent="0.25">
      <c r="B124" t="s">
        <v>18160</v>
      </c>
      <c r="C124" t="s">
        <v>18077</v>
      </c>
      <c r="D124" t="s">
        <v>568</v>
      </c>
    </row>
    <row r="125" spans="2:4" x14ac:dyDescent="0.25">
      <c r="B125" t="s">
        <v>18160</v>
      </c>
      <c r="C125" t="s">
        <v>18078</v>
      </c>
      <c r="D125" t="s">
        <v>18103</v>
      </c>
    </row>
    <row r="126" spans="2:4" x14ac:dyDescent="0.25">
      <c r="B126" t="s">
        <v>18160</v>
      </c>
      <c r="C126" t="s">
        <v>18079</v>
      </c>
      <c r="D126" t="s">
        <v>568</v>
      </c>
    </row>
    <row r="127" spans="2:4" x14ac:dyDescent="0.25">
      <c r="B127" t="s">
        <v>18160</v>
      </c>
      <c r="C127" t="s">
        <v>18080</v>
      </c>
      <c r="D127" t="s">
        <v>18161</v>
      </c>
    </row>
    <row r="128" spans="2:4" x14ac:dyDescent="0.25">
      <c r="B128" t="s">
        <v>18162</v>
      </c>
      <c r="C128" t="s">
        <v>18076</v>
      </c>
      <c r="D128" t="s">
        <v>13401</v>
      </c>
    </row>
    <row r="129" spans="2:4" x14ac:dyDescent="0.25">
      <c r="B129" t="s">
        <v>18162</v>
      </c>
      <c r="C129" t="s">
        <v>18077</v>
      </c>
      <c r="D129" t="s">
        <v>568</v>
      </c>
    </row>
    <row r="130" spans="2:4" x14ac:dyDescent="0.25">
      <c r="B130" t="s">
        <v>18162</v>
      </c>
      <c r="C130" t="s">
        <v>18078</v>
      </c>
      <c r="D130" t="s">
        <v>568</v>
      </c>
    </row>
    <row r="131" spans="2:4" x14ac:dyDescent="0.25">
      <c r="B131" t="s">
        <v>18162</v>
      </c>
      <c r="C131" t="s">
        <v>18079</v>
      </c>
      <c r="D131" t="s">
        <v>18163</v>
      </c>
    </row>
    <row r="132" spans="2:4" x14ac:dyDescent="0.25">
      <c r="B132" t="s">
        <v>18162</v>
      </c>
      <c r="C132" t="s">
        <v>18080</v>
      </c>
      <c r="D132" t="s">
        <v>18164</v>
      </c>
    </row>
    <row r="133" spans="2:4" x14ac:dyDescent="0.25">
      <c r="B133" t="s">
        <v>18165</v>
      </c>
      <c r="C133" t="s">
        <v>18076</v>
      </c>
      <c r="D133" t="s">
        <v>16749</v>
      </c>
    </row>
    <row r="134" spans="2:4" x14ac:dyDescent="0.25">
      <c r="B134" t="s">
        <v>18165</v>
      </c>
      <c r="C134" t="s">
        <v>18077</v>
      </c>
      <c r="D134" t="s">
        <v>568</v>
      </c>
    </row>
    <row r="135" spans="2:4" x14ac:dyDescent="0.25">
      <c r="B135" t="s">
        <v>18165</v>
      </c>
      <c r="C135" t="s">
        <v>18078</v>
      </c>
      <c r="D135" t="s">
        <v>568</v>
      </c>
    </row>
    <row r="136" spans="2:4" x14ac:dyDescent="0.25">
      <c r="B136" t="s">
        <v>18165</v>
      </c>
      <c r="C136" t="s">
        <v>18079</v>
      </c>
      <c r="D136" t="s">
        <v>568</v>
      </c>
    </row>
    <row r="137" spans="2:4" x14ac:dyDescent="0.25">
      <c r="B137" t="s">
        <v>18165</v>
      </c>
      <c r="C137" t="s">
        <v>18080</v>
      </c>
      <c r="D137" t="s">
        <v>16798</v>
      </c>
    </row>
    <row r="138" spans="2:4" x14ac:dyDescent="0.25">
      <c r="B138" t="s">
        <v>18166</v>
      </c>
      <c r="C138" t="s">
        <v>18076</v>
      </c>
      <c r="D138" t="s">
        <v>18167</v>
      </c>
    </row>
    <row r="139" spans="2:4" x14ac:dyDescent="0.25">
      <c r="B139" t="s">
        <v>18166</v>
      </c>
      <c r="C139" t="s">
        <v>18077</v>
      </c>
      <c r="D139" t="s">
        <v>18103</v>
      </c>
    </row>
    <row r="140" spans="2:4" x14ac:dyDescent="0.25">
      <c r="B140" t="s">
        <v>18166</v>
      </c>
      <c r="C140" t="s">
        <v>18078</v>
      </c>
      <c r="D140" t="s">
        <v>18168</v>
      </c>
    </row>
    <row r="141" spans="2:4" x14ac:dyDescent="0.25">
      <c r="B141" t="s">
        <v>18166</v>
      </c>
      <c r="C141" t="s">
        <v>18079</v>
      </c>
      <c r="D141" t="s">
        <v>568</v>
      </c>
    </row>
    <row r="142" spans="2:4" x14ac:dyDescent="0.25">
      <c r="B142" t="s">
        <v>18166</v>
      </c>
      <c r="C142" t="s">
        <v>18080</v>
      </c>
      <c r="D142" t="s">
        <v>16439</v>
      </c>
    </row>
    <row r="143" spans="2:4" x14ac:dyDescent="0.25">
      <c r="B143" t="s">
        <v>18169</v>
      </c>
      <c r="C143" t="s">
        <v>18076</v>
      </c>
      <c r="D143" t="s">
        <v>18170</v>
      </c>
    </row>
    <row r="144" spans="2:4" x14ac:dyDescent="0.25">
      <c r="B144" t="s">
        <v>18169</v>
      </c>
      <c r="C144" t="s">
        <v>18077</v>
      </c>
      <c r="D144" t="s">
        <v>18171</v>
      </c>
    </row>
    <row r="145" spans="2:4" x14ac:dyDescent="0.25">
      <c r="B145" t="s">
        <v>18169</v>
      </c>
      <c r="C145" t="s">
        <v>18078</v>
      </c>
      <c r="D145" t="s">
        <v>18172</v>
      </c>
    </row>
    <row r="146" spans="2:4" x14ac:dyDescent="0.25">
      <c r="B146" t="s">
        <v>18169</v>
      </c>
      <c r="C146" t="s">
        <v>18079</v>
      </c>
      <c r="D146" t="s">
        <v>18173</v>
      </c>
    </row>
    <row r="147" spans="2:4" x14ac:dyDescent="0.25">
      <c r="B147" t="s">
        <v>18169</v>
      </c>
      <c r="C147" t="s">
        <v>18080</v>
      </c>
      <c r="D147" t="s">
        <v>18174</v>
      </c>
    </row>
    <row r="148" spans="2:4" x14ac:dyDescent="0.25">
      <c r="B148" t="s">
        <v>18175</v>
      </c>
      <c r="C148" t="s">
        <v>18076</v>
      </c>
      <c r="D148" t="s">
        <v>18176</v>
      </c>
    </row>
    <row r="149" spans="2:4" x14ac:dyDescent="0.25">
      <c r="B149" t="s">
        <v>18175</v>
      </c>
      <c r="C149" t="s">
        <v>18077</v>
      </c>
      <c r="D149" t="s">
        <v>568</v>
      </c>
    </row>
    <row r="150" spans="2:4" x14ac:dyDescent="0.25">
      <c r="B150" t="s">
        <v>18175</v>
      </c>
      <c r="C150" t="s">
        <v>18078</v>
      </c>
      <c r="D150" t="s">
        <v>568</v>
      </c>
    </row>
    <row r="151" spans="2:4" x14ac:dyDescent="0.25">
      <c r="B151" t="s">
        <v>18175</v>
      </c>
      <c r="C151" t="s">
        <v>18079</v>
      </c>
      <c r="D151" t="s">
        <v>568</v>
      </c>
    </row>
    <row r="152" spans="2:4" x14ac:dyDescent="0.25">
      <c r="B152" t="s">
        <v>18175</v>
      </c>
      <c r="C152" t="s">
        <v>18080</v>
      </c>
      <c r="D152" t="s">
        <v>18177</v>
      </c>
    </row>
    <row r="153" spans="2:4" x14ac:dyDescent="0.25">
      <c r="B153" t="s">
        <v>18178</v>
      </c>
      <c r="C153" t="s">
        <v>18076</v>
      </c>
      <c r="D153" t="s">
        <v>18140</v>
      </c>
    </row>
    <row r="154" spans="2:4" x14ac:dyDescent="0.25">
      <c r="B154" t="s">
        <v>18178</v>
      </c>
      <c r="C154" t="s">
        <v>18077</v>
      </c>
      <c r="D154" t="s">
        <v>568</v>
      </c>
    </row>
    <row r="155" spans="2:4" x14ac:dyDescent="0.25">
      <c r="B155" t="s">
        <v>18178</v>
      </c>
      <c r="C155" t="s">
        <v>18078</v>
      </c>
      <c r="D155" t="s">
        <v>18179</v>
      </c>
    </row>
    <row r="156" spans="2:4" x14ac:dyDescent="0.25">
      <c r="B156" t="s">
        <v>18178</v>
      </c>
      <c r="C156" t="s">
        <v>18079</v>
      </c>
      <c r="D156" t="s">
        <v>568</v>
      </c>
    </row>
    <row r="157" spans="2:4" x14ac:dyDescent="0.25">
      <c r="B157" t="s">
        <v>18178</v>
      </c>
      <c r="C157" t="s">
        <v>18080</v>
      </c>
      <c r="D157" t="s">
        <v>18180</v>
      </c>
    </row>
    <row r="158" spans="2:4" x14ac:dyDescent="0.25">
      <c r="B158" t="s">
        <v>18106</v>
      </c>
      <c r="C158" t="s">
        <v>18076</v>
      </c>
      <c r="D158" t="s">
        <v>18181</v>
      </c>
    </row>
    <row r="159" spans="2:4" x14ac:dyDescent="0.25">
      <c r="B159" t="s">
        <v>18106</v>
      </c>
      <c r="C159" t="s">
        <v>18077</v>
      </c>
      <c r="D159" t="s">
        <v>568</v>
      </c>
    </row>
    <row r="160" spans="2:4" x14ac:dyDescent="0.25">
      <c r="B160" t="s">
        <v>18106</v>
      </c>
      <c r="C160" t="s">
        <v>18078</v>
      </c>
      <c r="D160" t="s">
        <v>18182</v>
      </c>
    </row>
    <row r="161" spans="2:4" x14ac:dyDescent="0.25">
      <c r="B161" t="s">
        <v>18106</v>
      </c>
      <c r="C161" t="s">
        <v>18079</v>
      </c>
      <c r="D161" t="s">
        <v>18183</v>
      </c>
    </row>
    <row r="162" spans="2:4" x14ac:dyDescent="0.25">
      <c r="B162" t="s">
        <v>18106</v>
      </c>
      <c r="C162" t="s">
        <v>18080</v>
      </c>
      <c r="D162" t="s">
        <v>18184</v>
      </c>
    </row>
    <row r="163" spans="2:4" x14ac:dyDescent="0.25">
      <c r="B163" t="s">
        <v>18185</v>
      </c>
      <c r="C163" t="s">
        <v>18076</v>
      </c>
      <c r="D163" t="s">
        <v>18186</v>
      </c>
    </row>
    <row r="164" spans="2:4" x14ac:dyDescent="0.25">
      <c r="B164" t="s">
        <v>18185</v>
      </c>
      <c r="C164" t="s">
        <v>18077</v>
      </c>
      <c r="D164" t="s">
        <v>18187</v>
      </c>
    </row>
    <row r="165" spans="2:4" x14ac:dyDescent="0.25">
      <c r="B165" t="s">
        <v>18185</v>
      </c>
      <c r="C165" t="s">
        <v>18078</v>
      </c>
      <c r="D165" t="s">
        <v>568</v>
      </c>
    </row>
    <row r="166" spans="2:4" x14ac:dyDescent="0.25">
      <c r="B166" t="s">
        <v>18185</v>
      </c>
      <c r="C166" t="s">
        <v>18079</v>
      </c>
      <c r="D166" t="s">
        <v>16705</v>
      </c>
    </row>
    <row r="167" spans="2:4" x14ac:dyDescent="0.25">
      <c r="B167" t="s">
        <v>18185</v>
      </c>
      <c r="C167" t="s">
        <v>18080</v>
      </c>
      <c r="D167" t="s">
        <v>568</v>
      </c>
    </row>
    <row r="168" spans="2:4" x14ac:dyDescent="0.25">
      <c r="B168" t="s">
        <v>18120</v>
      </c>
      <c r="C168" t="s">
        <v>18076</v>
      </c>
      <c r="D168" t="s">
        <v>18188</v>
      </c>
    </row>
    <row r="169" spans="2:4" x14ac:dyDescent="0.25">
      <c r="B169" t="s">
        <v>18120</v>
      </c>
      <c r="C169" t="s">
        <v>18077</v>
      </c>
      <c r="D169" t="s">
        <v>18189</v>
      </c>
    </row>
    <row r="170" spans="2:4" x14ac:dyDescent="0.25">
      <c r="B170" t="s">
        <v>18120</v>
      </c>
      <c r="C170" t="s">
        <v>18078</v>
      </c>
      <c r="D170" t="s">
        <v>18190</v>
      </c>
    </row>
    <row r="171" spans="2:4" x14ac:dyDescent="0.25">
      <c r="B171" t="s">
        <v>18120</v>
      </c>
      <c r="C171" t="s">
        <v>18079</v>
      </c>
      <c r="D171" t="s">
        <v>568</v>
      </c>
    </row>
    <row r="172" spans="2:4" x14ac:dyDescent="0.25">
      <c r="B172" t="s">
        <v>18120</v>
      </c>
      <c r="C172" t="s">
        <v>18080</v>
      </c>
      <c r="D172" t="s">
        <v>18191</v>
      </c>
    </row>
    <row r="173" spans="2:4" x14ac:dyDescent="0.25">
      <c r="B173" t="s">
        <v>18192</v>
      </c>
      <c r="C173" t="s">
        <v>18076</v>
      </c>
      <c r="D173" t="s">
        <v>16614</v>
      </c>
    </row>
    <row r="174" spans="2:4" x14ac:dyDescent="0.25">
      <c r="B174" t="s">
        <v>18192</v>
      </c>
      <c r="C174" t="s">
        <v>18077</v>
      </c>
      <c r="D174" t="s">
        <v>568</v>
      </c>
    </row>
    <row r="175" spans="2:4" x14ac:dyDescent="0.25">
      <c r="B175" t="s">
        <v>18192</v>
      </c>
      <c r="C175" t="s">
        <v>18078</v>
      </c>
      <c r="D175" t="s">
        <v>568</v>
      </c>
    </row>
    <row r="176" spans="2:4" x14ac:dyDescent="0.25">
      <c r="B176" t="s">
        <v>18192</v>
      </c>
      <c r="C176" t="s">
        <v>18079</v>
      </c>
      <c r="D176" t="s">
        <v>568</v>
      </c>
    </row>
    <row r="177" spans="2:4" x14ac:dyDescent="0.25">
      <c r="B177" t="s">
        <v>18192</v>
      </c>
      <c r="C177" t="s">
        <v>18080</v>
      </c>
      <c r="D177" t="s">
        <v>18193</v>
      </c>
    </row>
    <row r="178" spans="2:4" x14ac:dyDescent="0.25">
      <c r="B178" t="s">
        <v>18194</v>
      </c>
      <c r="C178" t="s">
        <v>18076</v>
      </c>
      <c r="D178" t="s">
        <v>15230</v>
      </c>
    </row>
    <row r="179" spans="2:4" x14ac:dyDescent="0.25">
      <c r="B179" t="s">
        <v>18194</v>
      </c>
      <c r="C179" t="s">
        <v>18077</v>
      </c>
      <c r="D179" t="s">
        <v>568</v>
      </c>
    </row>
    <row r="180" spans="2:4" x14ac:dyDescent="0.25">
      <c r="B180" t="s">
        <v>18194</v>
      </c>
      <c r="C180" t="s">
        <v>18078</v>
      </c>
      <c r="D180" t="s">
        <v>18195</v>
      </c>
    </row>
    <row r="181" spans="2:4" x14ac:dyDescent="0.25">
      <c r="B181" t="s">
        <v>18194</v>
      </c>
      <c r="C181" t="s">
        <v>18079</v>
      </c>
      <c r="D181" t="s">
        <v>568</v>
      </c>
    </row>
    <row r="182" spans="2:4" x14ac:dyDescent="0.25">
      <c r="B182" t="s">
        <v>18194</v>
      </c>
      <c r="C182" t="s">
        <v>18080</v>
      </c>
      <c r="D182" t="s">
        <v>18196</v>
      </c>
    </row>
    <row r="183" spans="2:4" x14ac:dyDescent="0.25">
      <c r="B183" t="s">
        <v>18197</v>
      </c>
      <c r="C183" t="s">
        <v>18076</v>
      </c>
      <c r="D183" t="s">
        <v>18198</v>
      </c>
    </row>
    <row r="184" spans="2:4" x14ac:dyDescent="0.25">
      <c r="B184" t="s">
        <v>18197</v>
      </c>
      <c r="C184" t="s">
        <v>18077</v>
      </c>
      <c r="D184" t="s">
        <v>568</v>
      </c>
    </row>
    <row r="185" spans="2:4" x14ac:dyDescent="0.25">
      <c r="B185" t="s">
        <v>18197</v>
      </c>
      <c r="C185" t="s">
        <v>18078</v>
      </c>
      <c r="D185" t="s">
        <v>18199</v>
      </c>
    </row>
    <row r="186" spans="2:4" x14ac:dyDescent="0.25">
      <c r="B186" t="s">
        <v>18197</v>
      </c>
      <c r="C186" t="s">
        <v>18079</v>
      </c>
      <c r="D186" t="s">
        <v>18200</v>
      </c>
    </row>
    <row r="187" spans="2:4" x14ac:dyDescent="0.25">
      <c r="B187" t="s">
        <v>18197</v>
      </c>
      <c r="C187" t="s">
        <v>18080</v>
      </c>
      <c r="D187" t="s">
        <v>18201</v>
      </c>
    </row>
    <row r="188" spans="2:4" x14ac:dyDescent="0.25">
      <c r="B188" t="s">
        <v>18202</v>
      </c>
      <c r="C188" t="s">
        <v>18076</v>
      </c>
      <c r="D188" t="s">
        <v>14156</v>
      </c>
    </row>
    <row r="189" spans="2:4" x14ac:dyDescent="0.25">
      <c r="B189" t="s">
        <v>18202</v>
      </c>
      <c r="C189" t="s">
        <v>18077</v>
      </c>
      <c r="D189" t="s">
        <v>568</v>
      </c>
    </row>
    <row r="190" spans="2:4" x14ac:dyDescent="0.25">
      <c r="B190" t="s">
        <v>18202</v>
      </c>
      <c r="C190" t="s">
        <v>18078</v>
      </c>
      <c r="D190" t="s">
        <v>568</v>
      </c>
    </row>
    <row r="191" spans="2:4" x14ac:dyDescent="0.25">
      <c r="B191" t="s">
        <v>18202</v>
      </c>
      <c r="C191" t="s">
        <v>18079</v>
      </c>
      <c r="D191" t="s">
        <v>568</v>
      </c>
    </row>
    <row r="192" spans="2:4" x14ac:dyDescent="0.25">
      <c r="B192" t="s">
        <v>18202</v>
      </c>
      <c r="C192" t="s">
        <v>18080</v>
      </c>
      <c r="D192" t="s">
        <v>9799</v>
      </c>
    </row>
    <row r="193" spans="2:4" x14ac:dyDescent="0.25">
      <c r="B193" t="s">
        <v>18203</v>
      </c>
      <c r="C193" t="s">
        <v>18076</v>
      </c>
      <c r="D193" t="s">
        <v>18144</v>
      </c>
    </row>
    <row r="194" spans="2:4" x14ac:dyDescent="0.25">
      <c r="B194" t="s">
        <v>18203</v>
      </c>
      <c r="C194" t="s">
        <v>18077</v>
      </c>
      <c r="D194" t="s">
        <v>568</v>
      </c>
    </row>
    <row r="195" spans="2:4" x14ac:dyDescent="0.25">
      <c r="B195" t="s">
        <v>18203</v>
      </c>
      <c r="C195" t="s">
        <v>18078</v>
      </c>
      <c r="D195" t="s">
        <v>18204</v>
      </c>
    </row>
    <row r="196" spans="2:4" x14ac:dyDescent="0.25">
      <c r="B196" t="s">
        <v>18203</v>
      </c>
      <c r="C196" t="s">
        <v>18079</v>
      </c>
      <c r="D196" t="s">
        <v>18205</v>
      </c>
    </row>
    <row r="197" spans="2:4" x14ac:dyDescent="0.25">
      <c r="B197" t="s">
        <v>18203</v>
      </c>
      <c r="C197" t="s">
        <v>18080</v>
      </c>
      <c r="D197" t="s">
        <v>18206</v>
      </c>
    </row>
    <row r="198" spans="2:4" x14ac:dyDescent="0.25">
      <c r="B198" t="s">
        <v>18207</v>
      </c>
      <c r="C198" t="s">
        <v>18076</v>
      </c>
      <c r="D198" t="s">
        <v>18208</v>
      </c>
    </row>
    <row r="199" spans="2:4" x14ac:dyDescent="0.25">
      <c r="B199" t="s">
        <v>18207</v>
      </c>
      <c r="C199" t="s">
        <v>18077</v>
      </c>
      <c r="D199" t="s">
        <v>568</v>
      </c>
    </row>
    <row r="200" spans="2:4" x14ac:dyDescent="0.25">
      <c r="B200" t="s">
        <v>18207</v>
      </c>
      <c r="C200" t="s">
        <v>18078</v>
      </c>
      <c r="D200" t="s">
        <v>13832</v>
      </c>
    </row>
    <row r="201" spans="2:4" x14ac:dyDescent="0.25">
      <c r="B201" t="s">
        <v>18207</v>
      </c>
      <c r="C201" t="s">
        <v>18079</v>
      </c>
      <c r="D201" t="s">
        <v>13525</v>
      </c>
    </row>
    <row r="202" spans="2:4" x14ac:dyDescent="0.25">
      <c r="B202" t="s">
        <v>18207</v>
      </c>
      <c r="C202" t="s">
        <v>18080</v>
      </c>
      <c r="D202" t="s">
        <v>568</v>
      </c>
    </row>
    <row r="203" spans="2:4" x14ac:dyDescent="0.25">
      <c r="B203" t="s">
        <v>18209</v>
      </c>
      <c r="C203" t="s">
        <v>18076</v>
      </c>
      <c r="D203" t="s">
        <v>18210</v>
      </c>
    </row>
    <row r="204" spans="2:4" x14ac:dyDescent="0.25">
      <c r="B204" t="s">
        <v>18209</v>
      </c>
      <c r="C204" t="s">
        <v>18077</v>
      </c>
      <c r="D204" t="s">
        <v>568</v>
      </c>
    </row>
    <row r="205" spans="2:4" x14ac:dyDescent="0.25">
      <c r="B205" t="s">
        <v>18209</v>
      </c>
      <c r="C205" t="s">
        <v>18078</v>
      </c>
      <c r="D205" t="s">
        <v>18211</v>
      </c>
    </row>
    <row r="206" spans="2:4" x14ac:dyDescent="0.25">
      <c r="B206" t="s">
        <v>18209</v>
      </c>
      <c r="C206" t="s">
        <v>18079</v>
      </c>
      <c r="D206" t="s">
        <v>568</v>
      </c>
    </row>
    <row r="207" spans="2:4" x14ac:dyDescent="0.25">
      <c r="B207" t="s">
        <v>18209</v>
      </c>
      <c r="C207" t="s">
        <v>18080</v>
      </c>
      <c r="D207" t="s">
        <v>15958</v>
      </c>
    </row>
    <row r="208" spans="2:4" x14ac:dyDescent="0.25">
      <c r="B208" t="s">
        <v>18212</v>
      </c>
      <c r="C208" t="s">
        <v>18076</v>
      </c>
      <c r="D208" t="s">
        <v>18144</v>
      </c>
    </row>
    <row r="209" spans="2:4" x14ac:dyDescent="0.25">
      <c r="B209" t="s">
        <v>18212</v>
      </c>
      <c r="C209" t="s">
        <v>18077</v>
      </c>
      <c r="D209" t="s">
        <v>568</v>
      </c>
    </row>
    <row r="210" spans="2:4" x14ac:dyDescent="0.25">
      <c r="B210" t="s">
        <v>18212</v>
      </c>
      <c r="C210" t="s">
        <v>18078</v>
      </c>
      <c r="D210" t="s">
        <v>568</v>
      </c>
    </row>
    <row r="211" spans="2:4" x14ac:dyDescent="0.25">
      <c r="B211" t="s">
        <v>18212</v>
      </c>
      <c r="C211" t="s">
        <v>18079</v>
      </c>
      <c r="D211" t="s">
        <v>568</v>
      </c>
    </row>
    <row r="212" spans="2:4" x14ac:dyDescent="0.25">
      <c r="B212" t="s">
        <v>18212</v>
      </c>
      <c r="C212" t="s">
        <v>18080</v>
      </c>
      <c r="D212" t="s">
        <v>18213</v>
      </c>
    </row>
    <row r="213" spans="2:4" x14ac:dyDescent="0.25">
      <c r="B213" t="s">
        <v>18214</v>
      </c>
      <c r="C213" t="s">
        <v>18076</v>
      </c>
      <c r="D213" t="s">
        <v>18215</v>
      </c>
    </row>
    <row r="214" spans="2:4" x14ac:dyDescent="0.25">
      <c r="B214" t="s">
        <v>18214</v>
      </c>
      <c r="C214" t="s">
        <v>18077</v>
      </c>
      <c r="D214" t="s">
        <v>568</v>
      </c>
    </row>
    <row r="215" spans="2:4" x14ac:dyDescent="0.25">
      <c r="B215" t="s">
        <v>18214</v>
      </c>
      <c r="C215" t="s">
        <v>18078</v>
      </c>
      <c r="D215" t="s">
        <v>18216</v>
      </c>
    </row>
    <row r="216" spans="2:4" x14ac:dyDescent="0.25">
      <c r="B216" t="s">
        <v>18214</v>
      </c>
      <c r="C216" t="s">
        <v>18079</v>
      </c>
      <c r="D216" t="s">
        <v>568</v>
      </c>
    </row>
    <row r="217" spans="2:4" x14ac:dyDescent="0.25">
      <c r="B217" t="s">
        <v>18214</v>
      </c>
      <c r="C217" t="s">
        <v>18080</v>
      </c>
      <c r="D217" t="s">
        <v>18217</v>
      </c>
    </row>
    <row r="218" spans="2:4" x14ac:dyDescent="0.25">
      <c r="B218" t="s">
        <v>18218</v>
      </c>
      <c r="C218" t="s">
        <v>18076</v>
      </c>
      <c r="D218" t="s">
        <v>18219</v>
      </c>
    </row>
    <row r="219" spans="2:4" x14ac:dyDescent="0.25">
      <c r="B219" t="s">
        <v>18218</v>
      </c>
      <c r="C219" t="s">
        <v>18077</v>
      </c>
      <c r="D219" t="s">
        <v>568</v>
      </c>
    </row>
    <row r="220" spans="2:4" x14ac:dyDescent="0.25">
      <c r="B220" t="s">
        <v>18218</v>
      </c>
      <c r="C220" t="s">
        <v>18078</v>
      </c>
      <c r="D220" t="s">
        <v>18220</v>
      </c>
    </row>
    <row r="221" spans="2:4" x14ac:dyDescent="0.25">
      <c r="B221" t="s">
        <v>18218</v>
      </c>
      <c r="C221" t="s">
        <v>18079</v>
      </c>
      <c r="D221" t="s">
        <v>18137</v>
      </c>
    </row>
    <row r="222" spans="2:4" x14ac:dyDescent="0.25">
      <c r="B222" t="s">
        <v>18218</v>
      </c>
      <c r="C222" t="s">
        <v>18080</v>
      </c>
      <c r="D222" t="s">
        <v>568</v>
      </c>
    </row>
    <row r="223" spans="2:4" x14ac:dyDescent="0.25">
      <c r="B223" t="s">
        <v>18146</v>
      </c>
      <c r="C223" t="s">
        <v>18076</v>
      </c>
      <c r="D223" t="s">
        <v>18221</v>
      </c>
    </row>
    <row r="224" spans="2:4" x14ac:dyDescent="0.25">
      <c r="B224" t="s">
        <v>18146</v>
      </c>
      <c r="C224" t="s">
        <v>18077</v>
      </c>
      <c r="D224" t="s">
        <v>18222</v>
      </c>
    </row>
    <row r="225" spans="2:4" x14ac:dyDescent="0.25">
      <c r="B225" t="s">
        <v>18146</v>
      </c>
      <c r="C225" t="s">
        <v>18078</v>
      </c>
      <c r="D225" t="s">
        <v>18223</v>
      </c>
    </row>
    <row r="226" spans="2:4" x14ac:dyDescent="0.25">
      <c r="B226" t="s">
        <v>18146</v>
      </c>
      <c r="C226" t="s">
        <v>18079</v>
      </c>
      <c r="D226" t="s">
        <v>18224</v>
      </c>
    </row>
    <row r="227" spans="2:4" x14ac:dyDescent="0.25">
      <c r="B227" t="s">
        <v>18146</v>
      </c>
      <c r="C227" t="s">
        <v>18080</v>
      </c>
      <c r="D227" t="s">
        <v>18225</v>
      </c>
    </row>
    <row r="228" spans="2:4" x14ac:dyDescent="0.25">
      <c r="B228" t="s">
        <v>18226</v>
      </c>
      <c r="C228" t="s">
        <v>18076</v>
      </c>
      <c r="D228" t="s">
        <v>568</v>
      </c>
    </row>
    <row r="229" spans="2:4" x14ac:dyDescent="0.25">
      <c r="B229" t="s">
        <v>18226</v>
      </c>
      <c r="C229" t="s">
        <v>18077</v>
      </c>
      <c r="D229" t="s">
        <v>568</v>
      </c>
    </row>
    <row r="230" spans="2:4" x14ac:dyDescent="0.25">
      <c r="B230" t="s">
        <v>18226</v>
      </c>
      <c r="C230" t="s">
        <v>18078</v>
      </c>
      <c r="D230" t="s">
        <v>18227</v>
      </c>
    </row>
    <row r="231" spans="2:4" x14ac:dyDescent="0.25">
      <c r="B231" t="s">
        <v>18226</v>
      </c>
      <c r="C231" t="s">
        <v>18079</v>
      </c>
      <c r="D231" t="s">
        <v>568</v>
      </c>
    </row>
    <row r="232" spans="2:4" x14ac:dyDescent="0.25">
      <c r="B232" t="s">
        <v>18226</v>
      </c>
      <c r="C232" t="s">
        <v>18080</v>
      </c>
      <c r="D232" t="s">
        <v>568</v>
      </c>
    </row>
    <row r="233" spans="2:4" x14ac:dyDescent="0.25">
      <c r="B233" t="s">
        <v>18228</v>
      </c>
      <c r="C233" t="s">
        <v>18076</v>
      </c>
      <c r="D233" t="s">
        <v>18119</v>
      </c>
    </row>
    <row r="234" spans="2:4" x14ac:dyDescent="0.25">
      <c r="B234" t="s">
        <v>18228</v>
      </c>
      <c r="C234" t="s">
        <v>18077</v>
      </c>
      <c r="D234" t="s">
        <v>568</v>
      </c>
    </row>
    <row r="235" spans="2:4" x14ac:dyDescent="0.25">
      <c r="B235" t="s">
        <v>18228</v>
      </c>
      <c r="C235" t="s">
        <v>18078</v>
      </c>
      <c r="D235" t="s">
        <v>18229</v>
      </c>
    </row>
    <row r="236" spans="2:4" x14ac:dyDescent="0.25">
      <c r="B236" t="s">
        <v>18228</v>
      </c>
      <c r="C236" t="s">
        <v>18079</v>
      </c>
      <c r="D236" t="s">
        <v>568</v>
      </c>
    </row>
    <row r="237" spans="2:4" x14ac:dyDescent="0.25">
      <c r="B237" t="s">
        <v>18228</v>
      </c>
      <c r="C237" t="s">
        <v>18080</v>
      </c>
      <c r="D237" t="s">
        <v>18230</v>
      </c>
    </row>
    <row r="238" spans="2:4" x14ac:dyDescent="0.25">
      <c r="B238" t="s">
        <v>18231</v>
      </c>
      <c r="C238" t="s">
        <v>18076</v>
      </c>
      <c r="D238" t="s">
        <v>15230</v>
      </c>
    </row>
    <row r="239" spans="2:4" x14ac:dyDescent="0.25">
      <c r="B239" t="s">
        <v>18231</v>
      </c>
      <c r="C239" t="s">
        <v>18077</v>
      </c>
      <c r="D239" t="s">
        <v>18232</v>
      </c>
    </row>
    <row r="240" spans="2:4" x14ac:dyDescent="0.25">
      <c r="B240" t="s">
        <v>18231</v>
      </c>
      <c r="C240" t="s">
        <v>18078</v>
      </c>
      <c r="D240" t="s">
        <v>18233</v>
      </c>
    </row>
    <row r="241" spans="2:4" x14ac:dyDescent="0.25">
      <c r="B241" t="s">
        <v>18231</v>
      </c>
      <c r="C241" t="s">
        <v>18079</v>
      </c>
      <c r="D241" t="s">
        <v>568</v>
      </c>
    </row>
    <row r="242" spans="2:4" x14ac:dyDescent="0.25">
      <c r="B242" t="s">
        <v>18231</v>
      </c>
      <c r="C242" t="s">
        <v>18080</v>
      </c>
      <c r="D242" t="s">
        <v>18234</v>
      </c>
    </row>
    <row r="243" spans="2:4" x14ac:dyDescent="0.25">
      <c r="B243" t="s">
        <v>18235</v>
      </c>
      <c r="C243" t="s">
        <v>18076</v>
      </c>
      <c r="D243" t="s">
        <v>17629</v>
      </c>
    </row>
    <row r="244" spans="2:4" x14ac:dyDescent="0.25">
      <c r="B244" t="s">
        <v>18235</v>
      </c>
      <c r="C244" t="s">
        <v>18077</v>
      </c>
      <c r="D244" t="s">
        <v>18236</v>
      </c>
    </row>
    <row r="245" spans="2:4" x14ac:dyDescent="0.25">
      <c r="B245" t="s">
        <v>18235</v>
      </c>
      <c r="C245" t="s">
        <v>18078</v>
      </c>
      <c r="D245" t="s">
        <v>2115</v>
      </c>
    </row>
    <row r="246" spans="2:4" x14ac:dyDescent="0.25">
      <c r="B246" t="s">
        <v>18235</v>
      </c>
      <c r="C246" t="s">
        <v>18079</v>
      </c>
      <c r="D246" t="s">
        <v>568</v>
      </c>
    </row>
    <row r="247" spans="2:4" x14ac:dyDescent="0.25">
      <c r="B247" t="s">
        <v>18235</v>
      </c>
      <c r="C247" t="s">
        <v>18080</v>
      </c>
      <c r="D247" t="s">
        <v>18237</v>
      </c>
    </row>
    <row r="248" spans="2:4" x14ac:dyDescent="0.25">
      <c r="B248" t="s">
        <v>18238</v>
      </c>
      <c r="C248" t="s">
        <v>18076</v>
      </c>
      <c r="D248" t="s">
        <v>18239</v>
      </c>
    </row>
    <row r="249" spans="2:4" x14ac:dyDescent="0.25">
      <c r="B249" t="s">
        <v>18238</v>
      </c>
      <c r="C249" t="s">
        <v>18077</v>
      </c>
      <c r="D249" t="s">
        <v>568</v>
      </c>
    </row>
    <row r="250" spans="2:4" x14ac:dyDescent="0.25">
      <c r="B250" t="s">
        <v>18238</v>
      </c>
      <c r="C250" t="s">
        <v>18078</v>
      </c>
      <c r="D250" t="s">
        <v>18240</v>
      </c>
    </row>
    <row r="251" spans="2:4" x14ac:dyDescent="0.25">
      <c r="B251" t="s">
        <v>18238</v>
      </c>
      <c r="C251" t="s">
        <v>18079</v>
      </c>
      <c r="D251" t="s">
        <v>568</v>
      </c>
    </row>
    <row r="252" spans="2:4" x14ac:dyDescent="0.25">
      <c r="B252" t="s">
        <v>18238</v>
      </c>
      <c r="C252" t="s">
        <v>18080</v>
      </c>
      <c r="D252" t="s">
        <v>18241</v>
      </c>
    </row>
    <row r="253" spans="2:4" x14ac:dyDescent="0.25">
      <c r="B253" t="s">
        <v>18242</v>
      </c>
      <c r="C253" t="s">
        <v>18076</v>
      </c>
      <c r="D253" t="s">
        <v>15791</v>
      </c>
    </row>
    <row r="254" spans="2:4" x14ac:dyDescent="0.25">
      <c r="B254" t="s">
        <v>18242</v>
      </c>
      <c r="C254" t="s">
        <v>18077</v>
      </c>
      <c r="D254" t="s">
        <v>568</v>
      </c>
    </row>
    <row r="255" spans="2:4" x14ac:dyDescent="0.25">
      <c r="B255" t="s">
        <v>18242</v>
      </c>
      <c r="C255" t="s">
        <v>18078</v>
      </c>
      <c r="D255" t="s">
        <v>18243</v>
      </c>
    </row>
    <row r="256" spans="2:4" x14ac:dyDescent="0.25">
      <c r="B256" t="s">
        <v>18242</v>
      </c>
      <c r="C256" t="s">
        <v>18079</v>
      </c>
      <c r="D256" t="s">
        <v>568</v>
      </c>
    </row>
    <row r="257" spans="2:4" x14ac:dyDescent="0.25">
      <c r="B257" t="s">
        <v>18242</v>
      </c>
      <c r="C257" t="s">
        <v>18080</v>
      </c>
      <c r="D257" t="s">
        <v>18244</v>
      </c>
    </row>
    <row r="258" spans="2:4" x14ac:dyDescent="0.25">
      <c r="B258" t="s">
        <v>18245</v>
      </c>
      <c r="C258" t="s">
        <v>18076</v>
      </c>
      <c r="D258" t="s">
        <v>18246</v>
      </c>
    </row>
    <row r="259" spans="2:4" x14ac:dyDescent="0.25">
      <c r="B259" t="s">
        <v>18245</v>
      </c>
      <c r="C259" t="s">
        <v>18077</v>
      </c>
      <c r="D259" t="s">
        <v>18232</v>
      </c>
    </row>
    <row r="260" spans="2:4" x14ac:dyDescent="0.25">
      <c r="B260" t="s">
        <v>18245</v>
      </c>
      <c r="C260" t="s">
        <v>18078</v>
      </c>
      <c r="D260" t="s">
        <v>18247</v>
      </c>
    </row>
    <row r="261" spans="2:4" x14ac:dyDescent="0.25">
      <c r="B261" t="s">
        <v>18245</v>
      </c>
      <c r="C261" t="s">
        <v>18079</v>
      </c>
      <c r="D261" t="s">
        <v>14522</v>
      </c>
    </row>
    <row r="262" spans="2:4" x14ac:dyDescent="0.25">
      <c r="B262" t="s">
        <v>18245</v>
      </c>
      <c r="C262" t="s">
        <v>18080</v>
      </c>
      <c r="D262" t="s">
        <v>18248</v>
      </c>
    </row>
    <row r="263" spans="2:4" x14ac:dyDescent="0.25">
      <c r="B263" t="s">
        <v>18249</v>
      </c>
      <c r="C263" t="s">
        <v>18076</v>
      </c>
      <c r="D263" t="s">
        <v>13088</v>
      </c>
    </row>
    <row r="264" spans="2:4" x14ac:dyDescent="0.25">
      <c r="B264" t="s">
        <v>18249</v>
      </c>
      <c r="C264" t="s">
        <v>18077</v>
      </c>
      <c r="D264" t="s">
        <v>18250</v>
      </c>
    </row>
    <row r="265" spans="2:4" x14ac:dyDescent="0.25">
      <c r="B265" t="s">
        <v>18249</v>
      </c>
      <c r="C265" t="s">
        <v>18078</v>
      </c>
      <c r="D265" t="s">
        <v>18251</v>
      </c>
    </row>
    <row r="266" spans="2:4" x14ac:dyDescent="0.25">
      <c r="B266" t="s">
        <v>18249</v>
      </c>
      <c r="C266" t="s">
        <v>18079</v>
      </c>
      <c r="D266" t="s">
        <v>568</v>
      </c>
    </row>
    <row r="267" spans="2:4" x14ac:dyDescent="0.25">
      <c r="B267" t="s">
        <v>18249</v>
      </c>
      <c r="C267" t="s">
        <v>18080</v>
      </c>
      <c r="D267" t="s">
        <v>18145</v>
      </c>
    </row>
    <row r="268" spans="2:4" x14ac:dyDescent="0.25">
      <c r="B268" t="s">
        <v>18252</v>
      </c>
      <c r="C268" t="s">
        <v>18076</v>
      </c>
      <c r="D268" t="s">
        <v>18253</v>
      </c>
    </row>
    <row r="269" spans="2:4" x14ac:dyDescent="0.25">
      <c r="B269" t="s">
        <v>18252</v>
      </c>
      <c r="C269" t="s">
        <v>18077</v>
      </c>
      <c r="D269" t="s">
        <v>568</v>
      </c>
    </row>
    <row r="270" spans="2:4" x14ac:dyDescent="0.25">
      <c r="B270" t="s">
        <v>18252</v>
      </c>
      <c r="C270" t="s">
        <v>18078</v>
      </c>
      <c r="D270" t="s">
        <v>18254</v>
      </c>
    </row>
    <row r="271" spans="2:4" x14ac:dyDescent="0.25">
      <c r="B271" t="s">
        <v>18252</v>
      </c>
      <c r="C271" t="s">
        <v>18079</v>
      </c>
      <c r="D271" t="s">
        <v>568</v>
      </c>
    </row>
    <row r="272" spans="2:4" x14ac:dyDescent="0.25">
      <c r="B272" t="s">
        <v>18252</v>
      </c>
      <c r="C272" t="s">
        <v>18080</v>
      </c>
      <c r="D272" t="s">
        <v>18255</v>
      </c>
    </row>
    <row r="273" spans="2:4" x14ac:dyDescent="0.25">
      <c r="B273" t="s">
        <v>18256</v>
      </c>
      <c r="C273" t="s">
        <v>18076</v>
      </c>
      <c r="D273" t="s">
        <v>18257</v>
      </c>
    </row>
    <row r="274" spans="2:4" x14ac:dyDescent="0.25">
      <c r="B274" t="s">
        <v>18256</v>
      </c>
      <c r="C274" t="s">
        <v>18077</v>
      </c>
      <c r="D274" t="s">
        <v>568</v>
      </c>
    </row>
    <row r="275" spans="2:4" x14ac:dyDescent="0.25">
      <c r="B275" t="s">
        <v>18256</v>
      </c>
      <c r="C275" t="s">
        <v>18078</v>
      </c>
      <c r="D275" t="s">
        <v>568</v>
      </c>
    </row>
    <row r="276" spans="2:4" x14ac:dyDescent="0.25">
      <c r="B276" t="s">
        <v>18256</v>
      </c>
      <c r="C276" t="s">
        <v>18079</v>
      </c>
      <c r="D276" t="s">
        <v>16439</v>
      </c>
    </row>
    <row r="277" spans="2:4" x14ac:dyDescent="0.25">
      <c r="B277" t="s">
        <v>18256</v>
      </c>
      <c r="C277" t="s">
        <v>18080</v>
      </c>
      <c r="D277" t="s">
        <v>18258</v>
      </c>
    </row>
    <row r="278" spans="2:4" x14ac:dyDescent="0.25">
      <c r="B278" t="s">
        <v>18259</v>
      </c>
      <c r="C278" t="s">
        <v>18076</v>
      </c>
      <c r="D278" t="s">
        <v>18260</v>
      </c>
    </row>
    <row r="279" spans="2:4" x14ac:dyDescent="0.25">
      <c r="B279" t="s">
        <v>18259</v>
      </c>
      <c r="C279" t="s">
        <v>18077</v>
      </c>
      <c r="D279" t="s">
        <v>568</v>
      </c>
    </row>
    <row r="280" spans="2:4" x14ac:dyDescent="0.25">
      <c r="B280" t="s">
        <v>18259</v>
      </c>
      <c r="C280" t="s">
        <v>18078</v>
      </c>
      <c r="D280" t="s">
        <v>18261</v>
      </c>
    </row>
    <row r="281" spans="2:4" x14ac:dyDescent="0.25">
      <c r="B281" t="s">
        <v>18259</v>
      </c>
      <c r="C281" t="s">
        <v>18079</v>
      </c>
      <c r="D281" t="s">
        <v>14522</v>
      </c>
    </row>
    <row r="282" spans="2:4" x14ac:dyDescent="0.25">
      <c r="B282" t="s">
        <v>18259</v>
      </c>
      <c r="C282" t="s">
        <v>18080</v>
      </c>
      <c r="D282" t="s">
        <v>18262</v>
      </c>
    </row>
    <row r="283" spans="2:4" x14ac:dyDescent="0.25">
      <c r="B283" t="s">
        <v>18263</v>
      </c>
      <c r="C283" t="s">
        <v>18076</v>
      </c>
      <c r="D283" t="s">
        <v>18173</v>
      </c>
    </row>
    <row r="284" spans="2:4" x14ac:dyDescent="0.25">
      <c r="B284" t="s">
        <v>18263</v>
      </c>
      <c r="C284" t="s">
        <v>18077</v>
      </c>
      <c r="D284" t="s">
        <v>18264</v>
      </c>
    </row>
    <row r="285" spans="2:4" x14ac:dyDescent="0.25">
      <c r="B285" t="s">
        <v>18263</v>
      </c>
      <c r="C285" t="s">
        <v>18078</v>
      </c>
      <c r="D285" t="s">
        <v>18265</v>
      </c>
    </row>
    <row r="286" spans="2:4" x14ac:dyDescent="0.25">
      <c r="B286" t="s">
        <v>18263</v>
      </c>
      <c r="C286" t="s">
        <v>18079</v>
      </c>
      <c r="D286" t="s">
        <v>18131</v>
      </c>
    </row>
    <row r="287" spans="2:4" x14ac:dyDescent="0.25">
      <c r="B287" t="s">
        <v>18263</v>
      </c>
      <c r="C287" t="s">
        <v>18080</v>
      </c>
      <c r="D287" t="s">
        <v>18131</v>
      </c>
    </row>
    <row r="288" spans="2:4" x14ac:dyDescent="0.25">
      <c r="B288" t="s">
        <v>18090</v>
      </c>
      <c r="C288" t="s">
        <v>18076</v>
      </c>
      <c r="D288" t="s">
        <v>18119</v>
      </c>
    </row>
    <row r="289" spans="2:4" x14ac:dyDescent="0.25">
      <c r="B289" t="s">
        <v>18090</v>
      </c>
      <c r="C289" t="s">
        <v>18077</v>
      </c>
      <c r="D289" t="s">
        <v>18266</v>
      </c>
    </row>
    <row r="290" spans="2:4" x14ac:dyDescent="0.25">
      <c r="B290" t="s">
        <v>18090</v>
      </c>
      <c r="C290" t="s">
        <v>18078</v>
      </c>
      <c r="D290" t="s">
        <v>18267</v>
      </c>
    </row>
    <row r="291" spans="2:4" x14ac:dyDescent="0.25">
      <c r="B291" t="s">
        <v>18090</v>
      </c>
      <c r="C291" t="s">
        <v>18079</v>
      </c>
      <c r="D291" t="s">
        <v>16187</v>
      </c>
    </row>
    <row r="292" spans="2:4" x14ac:dyDescent="0.25">
      <c r="B292" t="s">
        <v>18090</v>
      </c>
      <c r="C292" t="s">
        <v>18080</v>
      </c>
      <c r="D292" t="s">
        <v>2108</v>
      </c>
    </row>
    <row r="293" spans="2:4" x14ac:dyDescent="0.25">
      <c r="B293" t="s">
        <v>18268</v>
      </c>
      <c r="C293" t="s">
        <v>18076</v>
      </c>
      <c r="D293" t="s">
        <v>14817</v>
      </c>
    </row>
    <row r="294" spans="2:4" x14ac:dyDescent="0.25">
      <c r="B294" t="s">
        <v>18268</v>
      </c>
      <c r="C294" t="s">
        <v>18077</v>
      </c>
      <c r="D294" t="s">
        <v>18269</v>
      </c>
    </row>
    <row r="295" spans="2:4" x14ac:dyDescent="0.25">
      <c r="B295" t="s">
        <v>18268</v>
      </c>
      <c r="C295" t="s">
        <v>18078</v>
      </c>
      <c r="D295" t="s">
        <v>18270</v>
      </c>
    </row>
    <row r="296" spans="2:4" x14ac:dyDescent="0.25">
      <c r="B296" t="s">
        <v>18268</v>
      </c>
      <c r="C296" t="s">
        <v>18079</v>
      </c>
      <c r="D296" t="s">
        <v>13674</v>
      </c>
    </row>
    <row r="297" spans="2:4" x14ac:dyDescent="0.25">
      <c r="B297" t="s">
        <v>18268</v>
      </c>
      <c r="C297" t="s">
        <v>18080</v>
      </c>
      <c r="D297" t="s">
        <v>16749</v>
      </c>
    </row>
    <row r="298" spans="2:4" x14ac:dyDescent="0.25">
      <c r="B298" t="s">
        <v>18271</v>
      </c>
      <c r="C298" t="s">
        <v>18076</v>
      </c>
      <c r="D298" t="s">
        <v>18145</v>
      </c>
    </row>
    <row r="299" spans="2:4" x14ac:dyDescent="0.25">
      <c r="B299" t="s">
        <v>18271</v>
      </c>
      <c r="C299" t="s">
        <v>18077</v>
      </c>
      <c r="D299" t="s">
        <v>18272</v>
      </c>
    </row>
    <row r="300" spans="2:4" x14ac:dyDescent="0.25">
      <c r="B300" t="s">
        <v>18271</v>
      </c>
      <c r="C300" t="s">
        <v>18078</v>
      </c>
      <c r="D300" t="s">
        <v>18273</v>
      </c>
    </row>
    <row r="301" spans="2:4" x14ac:dyDescent="0.25">
      <c r="B301" t="s">
        <v>18271</v>
      </c>
      <c r="C301" t="s">
        <v>18079</v>
      </c>
      <c r="D301" t="s">
        <v>13525</v>
      </c>
    </row>
    <row r="302" spans="2:4" x14ac:dyDescent="0.25">
      <c r="B302" t="s">
        <v>18271</v>
      </c>
      <c r="C302" t="s">
        <v>18080</v>
      </c>
      <c r="D302" t="s">
        <v>18258</v>
      </c>
    </row>
    <row r="303" spans="2:4" x14ac:dyDescent="0.25">
      <c r="B303" t="s">
        <v>18274</v>
      </c>
      <c r="C303" t="s">
        <v>18076</v>
      </c>
      <c r="D303" t="s">
        <v>18275</v>
      </c>
    </row>
    <row r="304" spans="2:4" x14ac:dyDescent="0.25">
      <c r="B304" t="s">
        <v>18274</v>
      </c>
      <c r="C304" t="s">
        <v>18077</v>
      </c>
      <c r="D304" t="s">
        <v>568</v>
      </c>
    </row>
    <row r="305" spans="2:4" x14ac:dyDescent="0.25">
      <c r="B305" t="s">
        <v>18274</v>
      </c>
      <c r="C305" t="s">
        <v>18078</v>
      </c>
      <c r="D305" t="s">
        <v>13974</v>
      </c>
    </row>
    <row r="306" spans="2:4" x14ac:dyDescent="0.25">
      <c r="B306" t="s">
        <v>18274</v>
      </c>
      <c r="C306" t="s">
        <v>18079</v>
      </c>
      <c r="D306" t="s">
        <v>14522</v>
      </c>
    </row>
    <row r="307" spans="2:4" x14ac:dyDescent="0.25">
      <c r="B307" t="s">
        <v>18274</v>
      </c>
      <c r="C307" t="s">
        <v>18080</v>
      </c>
      <c r="D307" t="s">
        <v>14522</v>
      </c>
    </row>
  </sheetData>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2:D307"/>
  <sheetViews>
    <sheetView workbookViewId="0"/>
  </sheetViews>
  <sheetFormatPr defaultColWidth="11.42578125" defaultRowHeight="15" x14ac:dyDescent="0.25"/>
  <sheetData>
    <row r="2" spans="2:4" x14ac:dyDescent="0.25">
      <c r="B2" t="s">
        <v>1</v>
      </c>
      <c r="C2" t="s">
        <v>62</v>
      </c>
    </row>
    <row r="3" spans="2:4" x14ac:dyDescent="0.25">
      <c r="B3" t="s">
        <v>2</v>
      </c>
      <c r="C3" t="s">
        <v>75</v>
      </c>
    </row>
    <row r="4" spans="2:4" x14ac:dyDescent="0.25">
      <c r="B4" t="s">
        <v>3</v>
      </c>
      <c r="C4" t="s">
        <v>76</v>
      </c>
    </row>
    <row r="5" spans="2:4" x14ac:dyDescent="0.25">
      <c r="B5" s="4" t="str">
        <f>HYPERLINK("[NZAu_Publiclaunch_20231116.xlsx]'TOC'!A1","(Click to return to TOC)")</f>
        <v>(Click to return to TOC)</v>
      </c>
    </row>
    <row r="7" spans="2:4" x14ac:dyDescent="0.25">
      <c r="B7" t="s">
        <v>18276</v>
      </c>
      <c r="C7" t="s">
        <v>18072</v>
      </c>
      <c r="D7" t="s">
        <v>18277</v>
      </c>
    </row>
    <row r="8" spans="2:4" x14ac:dyDescent="0.25">
      <c r="B8" t="s">
        <v>18278</v>
      </c>
      <c r="C8" t="s">
        <v>18075</v>
      </c>
      <c r="D8" t="s">
        <v>568</v>
      </c>
    </row>
    <row r="9" spans="2:4" x14ac:dyDescent="0.25">
      <c r="B9" t="s">
        <v>18279</v>
      </c>
      <c r="C9" t="s">
        <v>18075</v>
      </c>
      <c r="D9" t="s">
        <v>568</v>
      </c>
    </row>
    <row r="10" spans="2:4" x14ac:dyDescent="0.25">
      <c r="B10" t="s">
        <v>18280</v>
      </c>
      <c r="C10" t="s">
        <v>18075</v>
      </c>
      <c r="D10" t="s">
        <v>568</v>
      </c>
    </row>
    <row r="11" spans="2:4" x14ac:dyDescent="0.25">
      <c r="B11" t="s">
        <v>18281</v>
      </c>
      <c r="C11" t="s">
        <v>18075</v>
      </c>
      <c r="D11" t="s">
        <v>568</v>
      </c>
    </row>
    <row r="12" spans="2:4" x14ac:dyDescent="0.25">
      <c r="B12" t="s">
        <v>18282</v>
      </c>
      <c r="C12" t="s">
        <v>18075</v>
      </c>
      <c r="D12" t="s">
        <v>568</v>
      </c>
    </row>
    <row r="13" spans="2:4" x14ac:dyDescent="0.25">
      <c r="B13" t="s">
        <v>18278</v>
      </c>
      <c r="C13" t="s">
        <v>18081</v>
      </c>
      <c r="D13" t="s">
        <v>568</v>
      </c>
    </row>
    <row r="14" spans="2:4" x14ac:dyDescent="0.25">
      <c r="B14" t="s">
        <v>18279</v>
      </c>
      <c r="C14" t="s">
        <v>18081</v>
      </c>
      <c r="D14" t="s">
        <v>9620</v>
      </c>
    </row>
    <row r="15" spans="2:4" x14ac:dyDescent="0.25">
      <c r="B15" t="s">
        <v>18280</v>
      </c>
      <c r="C15" t="s">
        <v>18081</v>
      </c>
      <c r="D15" t="s">
        <v>568</v>
      </c>
    </row>
    <row r="16" spans="2:4" x14ac:dyDescent="0.25">
      <c r="B16" t="s">
        <v>18281</v>
      </c>
      <c r="C16" t="s">
        <v>18081</v>
      </c>
      <c r="D16" t="s">
        <v>568</v>
      </c>
    </row>
    <row r="17" spans="2:4" x14ac:dyDescent="0.25">
      <c r="B17" t="s">
        <v>18282</v>
      </c>
      <c r="C17" t="s">
        <v>18081</v>
      </c>
      <c r="D17" t="s">
        <v>568</v>
      </c>
    </row>
    <row r="18" spans="2:4" x14ac:dyDescent="0.25">
      <c r="B18" t="s">
        <v>18278</v>
      </c>
      <c r="C18" t="s">
        <v>18085</v>
      </c>
      <c r="D18" t="s">
        <v>568</v>
      </c>
    </row>
    <row r="19" spans="2:4" x14ac:dyDescent="0.25">
      <c r="B19" t="s">
        <v>18279</v>
      </c>
      <c r="C19" t="s">
        <v>18085</v>
      </c>
      <c r="D19" t="s">
        <v>9620</v>
      </c>
    </row>
    <row r="20" spans="2:4" x14ac:dyDescent="0.25">
      <c r="B20" t="s">
        <v>18280</v>
      </c>
      <c r="C20" t="s">
        <v>18085</v>
      </c>
      <c r="D20" t="s">
        <v>568</v>
      </c>
    </row>
    <row r="21" spans="2:4" x14ac:dyDescent="0.25">
      <c r="B21" t="s">
        <v>18281</v>
      </c>
      <c r="C21" t="s">
        <v>18085</v>
      </c>
      <c r="D21" t="s">
        <v>568</v>
      </c>
    </row>
    <row r="22" spans="2:4" x14ac:dyDescent="0.25">
      <c r="B22" t="s">
        <v>18282</v>
      </c>
      <c r="C22" t="s">
        <v>18085</v>
      </c>
      <c r="D22" t="s">
        <v>568</v>
      </c>
    </row>
    <row r="23" spans="2:4" x14ac:dyDescent="0.25">
      <c r="B23" t="s">
        <v>18278</v>
      </c>
      <c r="C23" t="s">
        <v>18087</v>
      </c>
      <c r="D23" t="s">
        <v>568</v>
      </c>
    </row>
    <row r="24" spans="2:4" x14ac:dyDescent="0.25">
      <c r="B24" t="s">
        <v>18279</v>
      </c>
      <c r="C24" t="s">
        <v>18087</v>
      </c>
      <c r="D24" t="s">
        <v>568</v>
      </c>
    </row>
    <row r="25" spans="2:4" x14ac:dyDescent="0.25">
      <c r="B25" t="s">
        <v>18280</v>
      </c>
      <c r="C25" t="s">
        <v>18087</v>
      </c>
      <c r="D25" t="s">
        <v>568</v>
      </c>
    </row>
    <row r="26" spans="2:4" x14ac:dyDescent="0.25">
      <c r="B26" t="s">
        <v>18281</v>
      </c>
      <c r="C26" t="s">
        <v>18087</v>
      </c>
      <c r="D26" t="s">
        <v>568</v>
      </c>
    </row>
    <row r="27" spans="2:4" x14ac:dyDescent="0.25">
      <c r="B27" t="s">
        <v>18282</v>
      </c>
      <c r="C27" t="s">
        <v>18087</v>
      </c>
      <c r="D27" t="s">
        <v>568</v>
      </c>
    </row>
    <row r="28" spans="2:4" x14ac:dyDescent="0.25">
      <c r="B28" t="s">
        <v>18278</v>
      </c>
      <c r="C28" t="s">
        <v>18088</v>
      </c>
      <c r="D28" t="s">
        <v>568</v>
      </c>
    </row>
    <row r="29" spans="2:4" x14ac:dyDescent="0.25">
      <c r="B29" t="s">
        <v>18279</v>
      </c>
      <c r="C29" t="s">
        <v>18088</v>
      </c>
      <c r="D29" t="s">
        <v>9620</v>
      </c>
    </row>
    <row r="30" spans="2:4" x14ac:dyDescent="0.25">
      <c r="B30" t="s">
        <v>18280</v>
      </c>
      <c r="C30" t="s">
        <v>18088</v>
      </c>
      <c r="D30" t="s">
        <v>568</v>
      </c>
    </row>
    <row r="31" spans="2:4" x14ac:dyDescent="0.25">
      <c r="B31" t="s">
        <v>18281</v>
      </c>
      <c r="C31" t="s">
        <v>18088</v>
      </c>
      <c r="D31" t="s">
        <v>568</v>
      </c>
    </row>
    <row r="32" spans="2:4" x14ac:dyDescent="0.25">
      <c r="B32" t="s">
        <v>18282</v>
      </c>
      <c r="C32" t="s">
        <v>18088</v>
      </c>
      <c r="D32" t="s">
        <v>568</v>
      </c>
    </row>
    <row r="33" spans="2:4" x14ac:dyDescent="0.25">
      <c r="B33" t="s">
        <v>18278</v>
      </c>
      <c r="C33" t="s">
        <v>18090</v>
      </c>
      <c r="D33" t="s">
        <v>568</v>
      </c>
    </row>
    <row r="34" spans="2:4" x14ac:dyDescent="0.25">
      <c r="B34" t="s">
        <v>18279</v>
      </c>
      <c r="C34" t="s">
        <v>18090</v>
      </c>
      <c r="D34" t="s">
        <v>9620</v>
      </c>
    </row>
    <row r="35" spans="2:4" x14ac:dyDescent="0.25">
      <c r="B35" t="s">
        <v>18280</v>
      </c>
      <c r="C35" t="s">
        <v>18090</v>
      </c>
      <c r="D35" t="s">
        <v>568</v>
      </c>
    </row>
    <row r="36" spans="2:4" x14ac:dyDescent="0.25">
      <c r="B36" t="s">
        <v>18281</v>
      </c>
      <c r="C36" t="s">
        <v>18090</v>
      </c>
      <c r="D36" t="s">
        <v>568</v>
      </c>
    </row>
    <row r="37" spans="2:4" x14ac:dyDescent="0.25">
      <c r="B37" t="s">
        <v>18282</v>
      </c>
      <c r="C37" t="s">
        <v>18090</v>
      </c>
      <c r="D37" t="s">
        <v>568</v>
      </c>
    </row>
    <row r="38" spans="2:4" x14ac:dyDescent="0.25">
      <c r="B38" t="s">
        <v>18278</v>
      </c>
      <c r="C38" t="s">
        <v>18094</v>
      </c>
      <c r="D38" t="s">
        <v>568</v>
      </c>
    </row>
    <row r="39" spans="2:4" x14ac:dyDescent="0.25">
      <c r="B39" t="s">
        <v>18279</v>
      </c>
      <c r="C39" t="s">
        <v>18094</v>
      </c>
      <c r="D39" t="s">
        <v>9620</v>
      </c>
    </row>
    <row r="40" spans="2:4" x14ac:dyDescent="0.25">
      <c r="B40" t="s">
        <v>18280</v>
      </c>
      <c r="C40" t="s">
        <v>18094</v>
      </c>
      <c r="D40" t="s">
        <v>568</v>
      </c>
    </row>
    <row r="41" spans="2:4" x14ac:dyDescent="0.25">
      <c r="B41" t="s">
        <v>18281</v>
      </c>
      <c r="C41" t="s">
        <v>18094</v>
      </c>
      <c r="D41" t="s">
        <v>568</v>
      </c>
    </row>
    <row r="42" spans="2:4" x14ac:dyDescent="0.25">
      <c r="B42" t="s">
        <v>18282</v>
      </c>
      <c r="C42" t="s">
        <v>18094</v>
      </c>
      <c r="D42" t="s">
        <v>568</v>
      </c>
    </row>
    <row r="43" spans="2:4" x14ac:dyDescent="0.25">
      <c r="B43" t="s">
        <v>18278</v>
      </c>
      <c r="C43" t="s">
        <v>18099</v>
      </c>
      <c r="D43" t="s">
        <v>568</v>
      </c>
    </row>
    <row r="44" spans="2:4" x14ac:dyDescent="0.25">
      <c r="B44" t="s">
        <v>18279</v>
      </c>
      <c r="C44" t="s">
        <v>18099</v>
      </c>
      <c r="D44" t="s">
        <v>568</v>
      </c>
    </row>
    <row r="45" spans="2:4" x14ac:dyDescent="0.25">
      <c r="B45" t="s">
        <v>18280</v>
      </c>
      <c r="C45" t="s">
        <v>18099</v>
      </c>
      <c r="D45" t="s">
        <v>568</v>
      </c>
    </row>
    <row r="46" spans="2:4" x14ac:dyDescent="0.25">
      <c r="B46" t="s">
        <v>18281</v>
      </c>
      <c r="C46" t="s">
        <v>18099</v>
      </c>
      <c r="D46" t="s">
        <v>568</v>
      </c>
    </row>
    <row r="47" spans="2:4" x14ac:dyDescent="0.25">
      <c r="B47" t="s">
        <v>18282</v>
      </c>
      <c r="C47" t="s">
        <v>18099</v>
      </c>
      <c r="D47" t="s">
        <v>568</v>
      </c>
    </row>
    <row r="48" spans="2:4" x14ac:dyDescent="0.25">
      <c r="B48" t="s">
        <v>18278</v>
      </c>
      <c r="C48" t="s">
        <v>18100</v>
      </c>
      <c r="D48" t="s">
        <v>568</v>
      </c>
    </row>
    <row r="49" spans="2:4" x14ac:dyDescent="0.25">
      <c r="B49" t="s">
        <v>18279</v>
      </c>
      <c r="C49" t="s">
        <v>18100</v>
      </c>
      <c r="D49" t="s">
        <v>9761</v>
      </c>
    </row>
    <row r="50" spans="2:4" x14ac:dyDescent="0.25">
      <c r="B50" t="s">
        <v>18280</v>
      </c>
      <c r="C50" t="s">
        <v>18100</v>
      </c>
      <c r="D50" t="s">
        <v>568</v>
      </c>
    </row>
    <row r="51" spans="2:4" x14ac:dyDescent="0.25">
      <c r="B51" t="s">
        <v>18281</v>
      </c>
      <c r="C51" t="s">
        <v>18100</v>
      </c>
      <c r="D51" t="s">
        <v>568</v>
      </c>
    </row>
    <row r="52" spans="2:4" x14ac:dyDescent="0.25">
      <c r="B52" t="s">
        <v>18282</v>
      </c>
      <c r="C52" t="s">
        <v>18100</v>
      </c>
      <c r="D52" t="s">
        <v>568</v>
      </c>
    </row>
    <row r="53" spans="2:4" x14ac:dyDescent="0.25">
      <c r="B53" t="s">
        <v>18278</v>
      </c>
      <c r="C53" t="s">
        <v>18106</v>
      </c>
      <c r="D53" t="s">
        <v>568</v>
      </c>
    </row>
    <row r="54" spans="2:4" x14ac:dyDescent="0.25">
      <c r="B54" t="s">
        <v>18279</v>
      </c>
      <c r="C54" t="s">
        <v>18106</v>
      </c>
      <c r="D54" t="s">
        <v>2088</v>
      </c>
    </row>
    <row r="55" spans="2:4" x14ac:dyDescent="0.25">
      <c r="B55" t="s">
        <v>18280</v>
      </c>
      <c r="C55" t="s">
        <v>18106</v>
      </c>
      <c r="D55" t="s">
        <v>568</v>
      </c>
    </row>
    <row r="56" spans="2:4" x14ac:dyDescent="0.25">
      <c r="B56" t="s">
        <v>18281</v>
      </c>
      <c r="C56" t="s">
        <v>18106</v>
      </c>
      <c r="D56" t="s">
        <v>568</v>
      </c>
    </row>
    <row r="57" spans="2:4" x14ac:dyDescent="0.25">
      <c r="B57" t="s">
        <v>18282</v>
      </c>
      <c r="C57" t="s">
        <v>18106</v>
      </c>
      <c r="D57" t="s">
        <v>568</v>
      </c>
    </row>
    <row r="58" spans="2:4" x14ac:dyDescent="0.25">
      <c r="B58" t="s">
        <v>18278</v>
      </c>
      <c r="C58" t="s">
        <v>18108</v>
      </c>
      <c r="D58" t="s">
        <v>568</v>
      </c>
    </row>
    <row r="59" spans="2:4" x14ac:dyDescent="0.25">
      <c r="B59" t="s">
        <v>18279</v>
      </c>
      <c r="C59" t="s">
        <v>18108</v>
      </c>
      <c r="D59" t="s">
        <v>2088</v>
      </c>
    </row>
    <row r="60" spans="2:4" x14ac:dyDescent="0.25">
      <c r="B60" t="s">
        <v>18280</v>
      </c>
      <c r="C60" t="s">
        <v>18108</v>
      </c>
      <c r="D60" t="s">
        <v>568</v>
      </c>
    </row>
    <row r="61" spans="2:4" x14ac:dyDescent="0.25">
      <c r="B61" t="s">
        <v>18281</v>
      </c>
      <c r="C61" t="s">
        <v>18108</v>
      </c>
      <c r="D61" t="s">
        <v>568</v>
      </c>
    </row>
    <row r="62" spans="2:4" x14ac:dyDescent="0.25">
      <c r="B62" t="s">
        <v>18282</v>
      </c>
      <c r="C62" t="s">
        <v>18108</v>
      </c>
      <c r="D62" t="s">
        <v>568</v>
      </c>
    </row>
    <row r="63" spans="2:4" x14ac:dyDescent="0.25">
      <c r="B63" t="s">
        <v>18278</v>
      </c>
      <c r="C63" t="s">
        <v>18113</v>
      </c>
      <c r="D63" t="s">
        <v>568</v>
      </c>
    </row>
    <row r="64" spans="2:4" x14ac:dyDescent="0.25">
      <c r="B64" t="s">
        <v>18279</v>
      </c>
      <c r="C64" t="s">
        <v>18113</v>
      </c>
      <c r="D64" t="s">
        <v>2088</v>
      </c>
    </row>
    <row r="65" spans="2:4" x14ac:dyDescent="0.25">
      <c r="B65" t="s">
        <v>18280</v>
      </c>
      <c r="C65" t="s">
        <v>18113</v>
      </c>
      <c r="D65" t="s">
        <v>568</v>
      </c>
    </row>
    <row r="66" spans="2:4" x14ac:dyDescent="0.25">
      <c r="B66" t="s">
        <v>18281</v>
      </c>
      <c r="C66" t="s">
        <v>18113</v>
      </c>
      <c r="D66" t="s">
        <v>568</v>
      </c>
    </row>
    <row r="67" spans="2:4" x14ac:dyDescent="0.25">
      <c r="B67" t="s">
        <v>18282</v>
      </c>
      <c r="C67" t="s">
        <v>18113</v>
      </c>
      <c r="D67" t="s">
        <v>568</v>
      </c>
    </row>
    <row r="68" spans="2:4" x14ac:dyDescent="0.25">
      <c r="B68" t="s">
        <v>18278</v>
      </c>
      <c r="C68" t="s">
        <v>18116</v>
      </c>
      <c r="D68" t="s">
        <v>568</v>
      </c>
    </row>
    <row r="69" spans="2:4" x14ac:dyDescent="0.25">
      <c r="B69" t="s">
        <v>18279</v>
      </c>
      <c r="C69" t="s">
        <v>18116</v>
      </c>
      <c r="D69" t="s">
        <v>9620</v>
      </c>
    </row>
    <row r="70" spans="2:4" x14ac:dyDescent="0.25">
      <c r="B70" t="s">
        <v>18280</v>
      </c>
      <c r="C70" t="s">
        <v>18116</v>
      </c>
      <c r="D70" t="s">
        <v>568</v>
      </c>
    </row>
    <row r="71" spans="2:4" x14ac:dyDescent="0.25">
      <c r="B71" t="s">
        <v>18281</v>
      </c>
      <c r="C71" t="s">
        <v>18116</v>
      </c>
      <c r="D71" t="s">
        <v>568</v>
      </c>
    </row>
    <row r="72" spans="2:4" x14ac:dyDescent="0.25">
      <c r="B72" t="s">
        <v>18282</v>
      </c>
      <c r="C72" t="s">
        <v>18116</v>
      </c>
      <c r="D72" t="s">
        <v>568</v>
      </c>
    </row>
    <row r="73" spans="2:4" x14ac:dyDescent="0.25">
      <c r="B73" t="s">
        <v>18278</v>
      </c>
      <c r="C73" t="s">
        <v>18120</v>
      </c>
      <c r="D73" t="s">
        <v>568</v>
      </c>
    </row>
    <row r="74" spans="2:4" x14ac:dyDescent="0.25">
      <c r="B74" t="s">
        <v>18279</v>
      </c>
      <c r="C74" t="s">
        <v>18120</v>
      </c>
      <c r="D74" t="s">
        <v>9620</v>
      </c>
    </row>
    <row r="75" spans="2:4" x14ac:dyDescent="0.25">
      <c r="B75" t="s">
        <v>18280</v>
      </c>
      <c r="C75" t="s">
        <v>18120</v>
      </c>
      <c r="D75" t="s">
        <v>568</v>
      </c>
    </row>
    <row r="76" spans="2:4" x14ac:dyDescent="0.25">
      <c r="B76" t="s">
        <v>18281</v>
      </c>
      <c r="C76" t="s">
        <v>18120</v>
      </c>
      <c r="D76" t="s">
        <v>568</v>
      </c>
    </row>
    <row r="77" spans="2:4" x14ac:dyDescent="0.25">
      <c r="B77" t="s">
        <v>18282</v>
      </c>
      <c r="C77" t="s">
        <v>18120</v>
      </c>
      <c r="D77" t="s">
        <v>568</v>
      </c>
    </row>
    <row r="78" spans="2:4" x14ac:dyDescent="0.25">
      <c r="B78" t="s">
        <v>18278</v>
      </c>
      <c r="C78" t="s">
        <v>14586</v>
      </c>
      <c r="D78" t="s">
        <v>568</v>
      </c>
    </row>
    <row r="79" spans="2:4" x14ac:dyDescent="0.25">
      <c r="B79" t="s">
        <v>18279</v>
      </c>
      <c r="C79" t="s">
        <v>14586</v>
      </c>
      <c r="D79" t="s">
        <v>9761</v>
      </c>
    </row>
    <row r="80" spans="2:4" x14ac:dyDescent="0.25">
      <c r="B80" t="s">
        <v>18280</v>
      </c>
      <c r="C80" t="s">
        <v>14586</v>
      </c>
      <c r="D80" t="s">
        <v>9620</v>
      </c>
    </row>
    <row r="81" spans="2:4" x14ac:dyDescent="0.25">
      <c r="B81" t="s">
        <v>18281</v>
      </c>
      <c r="C81" t="s">
        <v>14586</v>
      </c>
      <c r="D81" t="s">
        <v>568</v>
      </c>
    </row>
    <row r="82" spans="2:4" x14ac:dyDescent="0.25">
      <c r="B82" t="s">
        <v>18282</v>
      </c>
      <c r="C82" t="s">
        <v>14586</v>
      </c>
      <c r="D82" t="s">
        <v>568</v>
      </c>
    </row>
    <row r="83" spans="2:4" x14ac:dyDescent="0.25">
      <c r="B83" t="s">
        <v>18278</v>
      </c>
      <c r="C83" t="s">
        <v>18127</v>
      </c>
      <c r="D83" t="s">
        <v>568</v>
      </c>
    </row>
    <row r="84" spans="2:4" x14ac:dyDescent="0.25">
      <c r="B84" t="s">
        <v>18279</v>
      </c>
      <c r="C84" t="s">
        <v>18127</v>
      </c>
      <c r="D84" t="s">
        <v>9620</v>
      </c>
    </row>
    <row r="85" spans="2:4" x14ac:dyDescent="0.25">
      <c r="B85" t="s">
        <v>18280</v>
      </c>
      <c r="C85" t="s">
        <v>18127</v>
      </c>
      <c r="D85" t="s">
        <v>2088</v>
      </c>
    </row>
    <row r="86" spans="2:4" x14ac:dyDescent="0.25">
      <c r="B86" t="s">
        <v>18281</v>
      </c>
      <c r="C86" t="s">
        <v>18127</v>
      </c>
      <c r="D86" t="s">
        <v>568</v>
      </c>
    </row>
    <row r="87" spans="2:4" x14ac:dyDescent="0.25">
      <c r="B87" t="s">
        <v>18282</v>
      </c>
      <c r="C87" t="s">
        <v>18127</v>
      </c>
      <c r="D87" t="s">
        <v>568</v>
      </c>
    </row>
    <row r="88" spans="2:4" x14ac:dyDescent="0.25">
      <c r="B88" t="s">
        <v>18278</v>
      </c>
      <c r="C88" t="s">
        <v>18132</v>
      </c>
      <c r="D88" t="s">
        <v>568</v>
      </c>
    </row>
    <row r="89" spans="2:4" x14ac:dyDescent="0.25">
      <c r="B89" t="s">
        <v>18279</v>
      </c>
      <c r="C89" t="s">
        <v>18132</v>
      </c>
      <c r="D89" t="s">
        <v>9620</v>
      </c>
    </row>
    <row r="90" spans="2:4" x14ac:dyDescent="0.25">
      <c r="B90" t="s">
        <v>18280</v>
      </c>
      <c r="C90" t="s">
        <v>18132</v>
      </c>
      <c r="D90" t="s">
        <v>568</v>
      </c>
    </row>
    <row r="91" spans="2:4" x14ac:dyDescent="0.25">
      <c r="B91" t="s">
        <v>18281</v>
      </c>
      <c r="C91" t="s">
        <v>18132</v>
      </c>
      <c r="D91" t="s">
        <v>568</v>
      </c>
    </row>
    <row r="92" spans="2:4" x14ac:dyDescent="0.25">
      <c r="B92" t="s">
        <v>18282</v>
      </c>
      <c r="C92" t="s">
        <v>18132</v>
      </c>
      <c r="D92" t="s">
        <v>568</v>
      </c>
    </row>
    <row r="93" spans="2:4" x14ac:dyDescent="0.25">
      <c r="B93" t="s">
        <v>18278</v>
      </c>
      <c r="C93" t="s">
        <v>18138</v>
      </c>
      <c r="D93" t="s">
        <v>568</v>
      </c>
    </row>
    <row r="94" spans="2:4" x14ac:dyDescent="0.25">
      <c r="B94" t="s">
        <v>18279</v>
      </c>
      <c r="C94" t="s">
        <v>18138</v>
      </c>
      <c r="D94" t="s">
        <v>9620</v>
      </c>
    </row>
    <row r="95" spans="2:4" x14ac:dyDescent="0.25">
      <c r="B95" t="s">
        <v>18280</v>
      </c>
      <c r="C95" t="s">
        <v>18138</v>
      </c>
      <c r="D95" t="s">
        <v>568</v>
      </c>
    </row>
    <row r="96" spans="2:4" x14ac:dyDescent="0.25">
      <c r="B96" t="s">
        <v>18281</v>
      </c>
      <c r="C96" t="s">
        <v>18138</v>
      </c>
      <c r="D96" t="s">
        <v>568</v>
      </c>
    </row>
    <row r="97" spans="2:4" x14ac:dyDescent="0.25">
      <c r="B97" t="s">
        <v>18282</v>
      </c>
      <c r="C97" t="s">
        <v>18138</v>
      </c>
      <c r="D97" t="s">
        <v>568</v>
      </c>
    </row>
    <row r="98" spans="2:4" x14ac:dyDescent="0.25">
      <c r="B98" t="s">
        <v>18278</v>
      </c>
      <c r="C98" t="s">
        <v>18141</v>
      </c>
      <c r="D98" t="s">
        <v>9620</v>
      </c>
    </row>
    <row r="99" spans="2:4" x14ac:dyDescent="0.25">
      <c r="B99" t="s">
        <v>18279</v>
      </c>
      <c r="C99" t="s">
        <v>18141</v>
      </c>
      <c r="D99" t="s">
        <v>568</v>
      </c>
    </row>
    <row r="100" spans="2:4" x14ac:dyDescent="0.25">
      <c r="B100" t="s">
        <v>18280</v>
      </c>
      <c r="C100" t="s">
        <v>18141</v>
      </c>
      <c r="D100" t="s">
        <v>568</v>
      </c>
    </row>
    <row r="101" spans="2:4" x14ac:dyDescent="0.25">
      <c r="B101" t="s">
        <v>18281</v>
      </c>
      <c r="C101" t="s">
        <v>18141</v>
      </c>
      <c r="D101" t="s">
        <v>568</v>
      </c>
    </row>
    <row r="102" spans="2:4" x14ac:dyDescent="0.25">
      <c r="B102" t="s">
        <v>18282</v>
      </c>
      <c r="C102" t="s">
        <v>18141</v>
      </c>
      <c r="D102" t="s">
        <v>568</v>
      </c>
    </row>
    <row r="103" spans="2:4" x14ac:dyDescent="0.25">
      <c r="B103" t="s">
        <v>18278</v>
      </c>
      <c r="C103" t="s">
        <v>18146</v>
      </c>
      <c r="D103" t="s">
        <v>9620</v>
      </c>
    </row>
    <row r="104" spans="2:4" x14ac:dyDescent="0.25">
      <c r="B104" t="s">
        <v>18279</v>
      </c>
      <c r="C104" t="s">
        <v>18146</v>
      </c>
      <c r="D104" t="s">
        <v>568</v>
      </c>
    </row>
    <row r="105" spans="2:4" x14ac:dyDescent="0.25">
      <c r="B105" t="s">
        <v>18280</v>
      </c>
      <c r="C105" t="s">
        <v>18146</v>
      </c>
      <c r="D105" t="s">
        <v>568</v>
      </c>
    </row>
    <row r="106" spans="2:4" x14ac:dyDescent="0.25">
      <c r="B106" t="s">
        <v>18281</v>
      </c>
      <c r="C106" t="s">
        <v>18146</v>
      </c>
      <c r="D106" t="s">
        <v>568</v>
      </c>
    </row>
    <row r="107" spans="2:4" x14ac:dyDescent="0.25">
      <c r="B107" t="s">
        <v>18282</v>
      </c>
      <c r="C107" t="s">
        <v>18146</v>
      </c>
      <c r="D107" t="s">
        <v>568</v>
      </c>
    </row>
    <row r="108" spans="2:4" x14ac:dyDescent="0.25">
      <c r="B108" t="s">
        <v>18278</v>
      </c>
      <c r="C108" t="s">
        <v>18090</v>
      </c>
      <c r="D108" t="s">
        <v>568</v>
      </c>
    </row>
    <row r="109" spans="2:4" x14ac:dyDescent="0.25">
      <c r="B109" t="s">
        <v>18279</v>
      </c>
      <c r="C109" t="s">
        <v>18090</v>
      </c>
      <c r="D109" t="s">
        <v>9620</v>
      </c>
    </row>
    <row r="110" spans="2:4" x14ac:dyDescent="0.25">
      <c r="B110" t="s">
        <v>18280</v>
      </c>
      <c r="C110" t="s">
        <v>18090</v>
      </c>
      <c r="D110" t="s">
        <v>568</v>
      </c>
    </row>
    <row r="111" spans="2:4" x14ac:dyDescent="0.25">
      <c r="B111" t="s">
        <v>18281</v>
      </c>
      <c r="C111" t="s">
        <v>18090</v>
      </c>
      <c r="D111" t="s">
        <v>568</v>
      </c>
    </row>
    <row r="112" spans="2:4" x14ac:dyDescent="0.25">
      <c r="B112" t="s">
        <v>18282</v>
      </c>
      <c r="C112" t="s">
        <v>18090</v>
      </c>
      <c r="D112" t="s">
        <v>568</v>
      </c>
    </row>
    <row r="113" spans="2:4" x14ac:dyDescent="0.25">
      <c r="B113" t="s">
        <v>18278</v>
      </c>
      <c r="C113" t="s">
        <v>18090</v>
      </c>
      <c r="D113" t="s">
        <v>9620</v>
      </c>
    </row>
    <row r="114" spans="2:4" x14ac:dyDescent="0.25">
      <c r="B114" t="s">
        <v>18279</v>
      </c>
      <c r="C114" t="s">
        <v>18090</v>
      </c>
      <c r="D114" t="s">
        <v>9621</v>
      </c>
    </row>
    <row r="115" spans="2:4" x14ac:dyDescent="0.25">
      <c r="B115" t="s">
        <v>18280</v>
      </c>
      <c r="C115" t="s">
        <v>18090</v>
      </c>
      <c r="D115" t="s">
        <v>568</v>
      </c>
    </row>
    <row r="116" spans="2:4" x14ac:dyDescent="0.25">
      <c r="B116" t="s">
        <v>18281</v>
      </c>
      <c r="C116" t="s">
        <v>18090</v>
      </c>
      <c r="D116" t="s">
        <v>568</v>
      </c>
    </row>
    <row r="117" spans="2:4" x14ac:dyDescent="0.25">
      <c r="B117" t="s">
        <v>18282</v>
      </c>
      <c r="C117" t="s">
        <v>18090</v>
      </c>
      <c r="D117" t="s">
        <v>568</v>
      </c>
    </row>
    <row r="118" spans="2:4" x14ac:dyDescent="0.25">
      <c r="B118" t="s">
        <v>18278</v>
      </c>
      <c r="C118" t="s">
        <v>18155</v>
      </c>
      <c r="D118" t="s">
        <v>9620</v>
      </c>
    </row>
    <row r="119" spans="2:4" x14ac:dyDescent="0.25">
      <c r="B119" t="s">
        <v>18279</v>
      </c>
      <c r="C119" t="s">
        <v>18155</v>
      </c>
      <c r="D119" t="s">
        <v>568</v>
      </c>
    </row>
    <row r="120" spans="2:4" x14ac:dyDescent="0.25">
      <c r="B120" t="s">
        <v>18280</v>
      </c>
      <c r="C120" t="s">
        <v>18155</v>
      </c>
      <c r="D120" t="s">
        <v>568</v>
      </c>
    </row>
    <row r="121" spans="2:4" x14ac:dyDescent="0.25">
      <c r="B121" t="s">
        <v>18281</v>
      </c>
      <c r="C121" t="s">
        <v>18155</v>
      </c>
      <c r="D121" t="s">
        <v>568</v>
      </c>
    </row>
    <row r="122" spans="2:4" x14ac:dyDescent="0.25">
      <c r="B122" t="s">
        <v>18282</v>
      </c>
      <c r="C122" t="s">
        <v>18155</v>
      </c>
      <c r="D122" t="s">
        <v>568</v>
      </c>
    </row>
    <row r="123" spans="2:4" x14ac:dyDescent="0.25">
      <c r="B123" t="s">
        <v>18278</v>
      </c>
      <c r="C123" t="s">
        <v>18160</v>
      </c>
      <c r="D123" t="s">
        <v>9761</v>
      </c>
    </row>
    <row r="124" spans="2:4" x14ac:dyDescent="0.25">
      <c r="B124" t="s">
        <v>18279</v>
      </c>
      <c r="C124" t="s">
        <v>18160</v>
      </c>
      <c r="D124" t="s">
        <v>9620</v>
      </c>
    </row>
    <row r="125" spans="2:4" x14ac:dyDescent="0.25">
      <c r="B125" t="s">
        <v>18280</v>
      </c>
      <c r="C125" t="s">
        <v>18160</v>
      </c>
      <c r="D125" t="s">
        <v>568</v>
      </c>
    </row>
    <row r="126" spans="2:4" x14ac:dyDescent="0.25">
      <c r="B126" t="s">
        <v>18281</v>
      </c>
      <c r="C126" t="s">
        <v>18160</v>
      </c>
      <c r="D126" t="s">
        <v>568</v>
      </c>
    </row>
    <row r="127" spans="2:4" x14ac:dyDescent="0.25">
      <c r="B127" t="s">
        <v>18282</v>
      </c>
      <c r="C127" t="s">
        <v>18160</v>
      </c>
      <c r="D127" t="s">
        <v>568</v>
      </c>
    </row>
    <row r="128" spans="2:4" x14ac:dyDescent="0.25">
      <c r="B128" t="s">
        <v>18278</v>
      </c>
      <c r="C128" t="s">
        <v>18162</v>
      </c>
      <c r="D128" t="s">
        <v>2088</v>
      </c>
    </row>
    <row r="129" spans="2:4" x14ac:dyDescent="0.25">
      <c r="B129" t="s">
        <v>18279</v>
      </c>
      <c r="C129" t="s">
        <v>18162</v>
      </c>
      <c r="D129" t="s">
        <v>9620</v>
      </c>
    </row>
    <row r="130" spans="2:4" x14ac:dyDescent="0.25">
      <c r="B130" t="s">
        <v>18280</v>
      </c>
      <c r="C130" t="s">
        <v>18162</v>
      </c>
      <c r="D130" t="s">
        <v>568</v>
      </c>
    </row>
    <row r="131" spans="2:4" x14ac:dyDescent="0.25">
      <c r="B131" t="s">
        <v>18281</v>
      </c>
      <c r="C131" t="s">
        <v>18162</v>
      </c>
      <c r="D131" t="s">
        <v>568</v>
      </c>
    </row>
    <row r="132" spans="2:4" x14ac:dyDescent="0.25">
      <c r="B132" t="s">
        <v>18282</v>
      </c>
      <c r="C132" t="s">
        <v>18162</v>
      </c>
      <c r="D132" t="s">
        <v>568</v>
      </c>
    </row>
    <row r="133" spans="2:4" x14ac:dyDescent="0.25">
      <c r="B133" t="s">
        <v>18278</v>
      </c>
      <c r="C133" t="s">
        <v>18165</v>
      </c>
      <c r="D133" t="s">
        <v>568</v>
      </c>
    </row>
    <row r="134" spans="2:4" x14ac:dyDescent="0.25">
      <c r="B134" t="s">
        <v>18279</v>
      </c>
      <c r="C134" t="s">
        <v>18165</v>
      </c>
      <c r="D134" t="s">
        <v>568</v>
      </c>
    </row>
    <row r="135" spans="2:4" x14ac:dyDescent="0.25">
      <c r="B135" t="s">
        <v>18280</v>
      </c>
      <c r="C135" t="s">
        <v>18165</v>
      </c>
      <c r="D135" t="s">
        <v>568</v>
      </c>
    </row>
    <row r="136" spans="2:4" x14ac:dyDescent="0.25">
      <c r="B136" t="s">
        <v>18281</v>
      </c>
      <c r="C136" t="s">
        <v>18165</v>
      </c>
      <c r="D136" t="s">
        <v>568</v>
      </c>
    </row>
    <row r="137" spans="2:4" x14ac:dyDescent="0.25">
      <c r="B137" t="s">
        <v>18282</v>
      </c>
      <c r="C137" t="s">
        <v>18165</v>
      </c>
      <c r="D137" t="s">
        <v>568</v>
      </c>
    </row>
    <row r="138" spans="2:4" x14ac:dyDescent="0.25">
      <c r="B138" t="s">
        <v>18278</v>
      </c>
      <c r="C138" t="s">
        <v>18166</v>
      </c>
      <c r="D138" t="s">
        <v>568</v>
      </c>
    </row>
    <row r="139" spans="2:4" x14ac:dyDescent="0.25">
      <c r="B139" t="s">
        <v>18279</v>
      </c>
      <c r="C139" t="s">
        <v>18166</v>
      </c>
      <c r="D139" t="s">
        <v>9620</v>
      </c>
    </row>
    <row r="140" spans="2:4" x14ac:dyDescent="0.25">
      <c r="B140" t="s">
        <v>18280</v>
      </c>
      <c r="C140" t="s">
        <v>18166</v>
      </c>
      <c r="D140" t="s">
        <v>568</v>
      </c>
    </row>
    <row r="141" spans="2:4" x14ac:dyDescent="0.25">
      <c r="B141" t="s">
        <v>18281</v>
      </c>
      <c r="C141" t="s">
        <v>18166</v>
      </c>
      <c r="D141" t="s">
        <v>568</v>
      </c>
    </row>
    <row r="142" spans="2:4" x14ac:dyDescent="0.25">
      <c r="B142" t="s">
        <v>18282</v>
      </c>
      <c r="C142" t="s">
        <v>18166</v>
      </c>
      <c r="D142" t="s">
        <v>568</v>
      </c>
    </row>
    <row r="143" spans="2:4" x14ac:dyDescent="0.25">
      <c r="B143" t="s">
        <v>18278</v>
      </c>
      <c r="C143" t="s">
        <v>18169</v>
      </c>
      <c r="D143" t="s">
        <v>9620</v>
      </c>
    </row>
    <row r="144" spans="2:4" x14ac:dyDescent="0.25">
      <c r="B144" t="s">
        <v>18279</v>
      </c>
      <c r="C144" t="s">
        <v>18169</v>
      </c>
      <c r="D144" t="s">
        <v>568</v>
      </c>
    </row>
    <row r="145" spans="2:4" x14ac:dyDescent="0.25">
      <c r="B145" t="s">
        <v>18280</v>
      </c>
      <c r="C145" t="s">
        <v>18169</v>
      </c>
      <c r="D145" t="s">
        <v>568</v>
      </c>
    </row>
    <row r="146" spans="2:4" x14ac:dyDescent="0.25">
      <c r="B146" t="s">
        <v>18281</v>
      </c>
      <c r="C146" t="s">
        <v>18169</v>
      </c>
      <c r="D146" t="s">
        <v>568</v>
      </c>
    </row>
    <row r="147" spans="2:4" x14ac:dyDescent="0.25">
      <c r="B147" t="s">
        <v>18282</v>
      </c>
      <c r="C147" t="s">
        <v>18169</v>
      </c>
      <c r="D147" t="s">
        <v>568</v>
      </c>
    </row>
    <row r="148" spans="2:4" x14ac:dyDescent="0.25">
      <c r="B148" t="s">
        <v>18278</v>
      </c>
      <c r="C148" t="s">
        <v>18175</v>
      </c>
      <c r="D148" t="s">
        <v>568</v>
      </c>
    </row>
    <row r="149" spans="2:4" x14ac:dyDescent="0.25">
      <c r="B149" t="s">
        <v>18279</v>
      </c>
      <c r="C149" t="s">
        <v>18175</v>
      </c>
      <c r="D149" t="s">
        <v>9620</v>
      </c>
    </row>
    <row r="150" spans="2:4" x14ac:dyDescent="0.25">
      <c r="B150" t="s">
        <v>18280</v>
      </c>
      <c r="C150" t="s">
        <v>18175</v>
      </c>
      <c r="D150" t="s">
        <v>568</v>
      </c>
    </row>
    <row r="151" spans="2:4" x14ac:dyDescent="0.25">
      <c r="B151" t="s">
        <v>18281</v>
      </c>
      <c r="C151" t="s">
        <v>18175</v>
      </c>
      <c r="D151" t="s">
        <v>568</v>
      </c>
    </row>
    <row r="152" spans="2:4" x14ac:dyDescent="0.25">
      <c r="B152" t="s">
        <v>18282</v>
      </c>
      <c r="C152" t="s">
        <v>18175</v>
      </c>
      <c r="D152" t="s">
        <v>568</v>
      </c>
    </row>
    <row r="153" spans="2:4" x14ac:dyDescent="0.25">
      <c r="B153" t="s">
        <v>18278</v>
      </c>
      <c r="C153" t="s">
        <v>18178</v>
      </c>
      <c r="D153" t="s">
        <v>9761</v>
      </c>
    </row>
    <row r="154" spans="2:4" x14ac:dyDescent="0.25">
      <c r="B154" t="s">
        <v>18279</v>
      </c>
      <c r="C154" t="s">
        <v>18178</v>
      </c>
      <c r="D154" t="s">
        <v>568</v>
      </c>
    </row>
    <row r="155" spans="2:4" x14ac:dyDescent="0.25">
      <c r="B155" t="s">
        <v>18280</v>
      </c>
      <c r="C155" t="s">
        <v>18178</v>
      </c>
      <c r="D155" t="s">
        <v>568</v>
      </c>
    </row>
    <row r="156" spans="2:4" x14ac:dyDescent="0.25">
      <c r="B156" t="s">
        <v>18281</v>
      </c>
      <c r="C156" t="s">
        <v>18178</v>
      </c>
      <c r="D156" t="s">
        <v>568</v>
      </c>
    </row>
    <row r="157" spans="2:4" x14ac:dyDescent="0.25">
      <c r="B157" t="s">
        <v>18282</v>
      </c>
      <c r="C157" t="s">
        <v>18178</v>
      </c>
      <c r="D157" t="s">
        <v>568</v>
      </c>
    </row>
    <row r="158" spans="2:4" x14ac:dyDescent="0.25">
      <c r="B158" t="s">
        <v>18278</v>
      </c>
      <c r="C158" t="s">
        <v>18106</v>
      </c>
      <c r="D158" t="s">
        <v>2088</v>
      </c>
    </row>
    <row r="159" spans="2:4" x14ac:dyDescent="0.25">
      <c r="B159" t="s">
        <v>18279</v>
      </c>
      <c r="C159" t="s">
        <v>18106</v>
      </c>
      <c r="D159" t="s">
        <v>2088</v>
      </c>
    </row>
    <row r="160" spans="2:4" x14ac:dyDescent="0.25">
      <c r="B160" t="s">
        <v>18280</v>
      </c>
      <c r="C160" t="s">
        <v>18106</v>
      </c>
      <c r="D160" t="s">
        <v>568</v>
      </c>
    </row>
    <row r="161" spans="2:4" x14ac:dyDescent="0.25">
      <c r="B161" t="s">
        <v>18281</v>
      </c>
      <c r="C161" t="s">
        <v>18106</v>
      </c>
      <c r="D161" t="s">
        <v>568</v>
      </c>
    </row>
    <row r="162" spans="2:4" x14ac:dyDescent="0.25">
      <c r="B162" t="s">
        <v>18282</v>
      </c>
      <c r="C162" t="s">
        <v>18106</v>
      </c>
      <c r="D162" t="s">
        <v>568</v>
      </c>
    </row>
    <row r="163" spans="2:4" x14ac:dyDescent="0.25">
      <c r="B163" t="s">
        <v>18278</v>
      </c>
      <c r="C163" t="s">
        <v>18185</v>
      </c>
      <c r="D163" t="s">
        <v>9620</v>
      </c>
    </row>
    <row r="164" spans="2:4" x14ac:dyDescent="0.25">
      <c r="B164" t="s">
        <v>18279</v>
      </c>
      <c r="C164" t="s">
        <v>18185</v>
      </c>
      <c r="D164" t="s">
        <v>568</v>
      </c>
    </row>
    <row r="165" spans="2:4" x14ac:dyDescent="0.25">
      <c r="B165" t="s">
        <v>18280</v>
      </c>
      <c r="C165" t="s">
        <v>18185</v>
      </c>
      <c r="D165" t="s">
        <v>568</v>
      </c>
    </row>
    <row r="166" spans="2:4" x14ac:dyDescent="0.25">
      <c r="B166" t="s">
        <v>18281</v>
      </c>
      <c r="C166" t="s">
        <v>18185</v>
      </c>
      <c r="D166" t="s">
        <v>568</v>
      </c>
    </row>
    <row r="167" spans="2:4" x14ac:dyDescent="0.25">
      <c r="B167" t="s">
        <v>18282</v>
      </c>
      <c r="C167" t="s">
        <v>18185</v>
      </c>
      <c r="D167" t="s">
        <v>568</v>
      </c>
    </row>
    <row r="168" spans="2:4" x14ac:dyDescent="0.25">
      <c r="B168" t="s">
        <v>18278</v>
      </c>
      <c r="C168" t="s">
        <v>18120</v>
      </c>
      <c r="D168" t="s">
        <v>2088</v>
      </c>
    </row>
    <row r="169" spans="2:4" x14ac:dyDescent="0.25">
      <c r="B169" t="s">
        <v>18279</v>
      </c>
      <c r="C169" t="s">
        <v>18120</v>
      </c>
      <c r="D169" t="s">
        <v>568</v>
      </c>
    </row>
    <row r="170" spans="2:4" x14ac:dyDescent="0.25">
      <c r="B170" t="s">
        <v>18280</v>
      </c>
      <c r="C170" t="s">
        <v>18120</v>
      </c>
      <c r="D170" t="s">
        <v>568</v>
      </c>
    </row>
    <row r="171" spans="2:4" x14ac:dyDescent="0.25">
      <c r="B171" t="s">
        <v>18281</v>
      </c>
      <c r="C171" t="s">
        <v>18120</v>
      </c>
      <c r="D171" t="s">
        <v>568</v>
      </c>
    </row>
    <row r="172" spans="2:4" x14ac:dyDescent="0.25">
      <c r="B172" t="s">
        <v>18282</v>
      </c>
      <c r="C172" t="s">
        <v>18120</v>
      </c>
      <c r="D172" t="s">
        <v>568</v>
      </c>
    </row>
    <row r="173" spans="2:4" x14ac:dyDescent="0.25">
      <c r="B173" t="s">
        <v>18278</v>
      </c>
      <c r="C173" t="s">
        <v>18192</v>
      </c>
      <c r="D173" t="s">
        <v>568</v>
      </c>
    </row>
    <row r="174" spans="2:4" x14ac:dyDescent="0.25">
      <c r="B174" t="s">
        <v>18279</v>
      </c>
      <c r="C174" t="s">
        <v>18192</v>
      </c>
      <c r="D174" t="s">
        <v>568</v>
      </c>
    </row>
    <row r="175" spans="2:4" x14ac:dyDescent="0.25">
      <c r="B175" t="s">
        <v>18280</v>
      </c>
      <c r="C175" t="s">
        <v>18192</v>
      </c>
      <c r="D175" t="s">
        <v>2088</v>
      </c>
    </row>
    <row r="176" spans="2:4" x14ac:dyDescent="0.25">
      <c r="B176" t="s">
        <v>18281</v>
      </c>
      <c r="C176" t="s">
        <v>18192</v>
      </c>
      <c r="D176" t="s">
        <v>568</v>
      </c>
    </row>
    <row r="177" spans="2:4" x14ac:dyDescent="0.25">
      <c r="B177" t="s">
        <v>18282</v>
      </c>
      <c r="C177" t="s">
        <v>18192</v>
      </c>
      <c r="D177" t="s">
        <v>568</v>
      </c>
    </row>
    <row r="178" spans="2:4" x14ac:dyDescent="0.25">
      <c r="B178" t="s">
        <v>18278</v>
      </c>
      <c r="C178" t="s">
        <v>18194</v>
      </c>
      <c r="D178" t="s">
        <v>9761</v>
      </c>
    </row>
    <row r="179" spans="2:4" x14ac:dyDescent="0.25">
      <c r="B179" t="s">
        <v>18279</v>
      </c>
      <c r="C179" t="s">
        <v>18194</v>
      </c>
      <c r="D179" t="s">
        <v>568</v>
      </c>
    </row>
    <row r="180" spans="2:4" x14ac:dyDescent="0.25">
      <c r="B180" t="s">
        <v>18280</v>
      </c>
      <c r="C180" t="s">
        <v>18194</v>
      </c>
      <c r="D180" t="s">
        <v>568</v>
      </c>
    </row>
    <row r="181" spans="2:4" x14ac:dyDescent="0.25">
      <c r="B181" t="s">
        <v>18281</v>
      </c>
      <c r="C181" t="s">
        <v>18194</v>
      </c>
      <c r="D181" t="s">
        <v>568</v>
      </c>
    </row>
    <row r="182" spans="2:4" x14ac:dyDescent="0.25">
      <c r="B182" t="s">
        <v>18282</v>
      </c>
      <c r="C182" t="s">
        <v>18194</v>
      </c>
      <c r="D182" t="s">
        <v>568</v>
      </c>
    </row>
    <row r="183" spans="2:4" x14ac:dyDescent="0.25">
      <c r="B183" t="s">
        <v>18278</v>
      </c>
      <c r="C183" t="s">
        <v>18197</v>
      </c>
      <c r="D183" t="s">
        <v>9761</v>
      </c>
    </row>
    <row r="184" spans="2:4" x14ac:dyDescent="0.25">
      <c r="B184" t="s">
        <v>18279</v>
      </c>
      <c r="C184" t="s">
        <v>18197</v>
      </c>
      <c r="D184" t="s">
        <v>2088</v>
      </c>
    </row>
    <row r="185" spans="2:4" x14ac:dyDescent="0.25">
      <c r="B185" t="s">
        <v>18280</v>
      </c>
      <c r="C185" t="s">
        <v>18197</v>
      </c>
      <c r="D185" t="s">
        <v>568</v>
      </c>
    </row>
    <row r="186" spans="2:4" x14ac:dyDescent="0.25">
      <c r="B186" t="s">
        <v>18281</v>
      </c>
      <c r="C186" t="s">
        <v>18197</v>
      </c>
      <c r="D186" t="s">
        <v>568</v>
      </c>
    </row>
    <row r="187" spans="2:4" x14ac:dyDescent="0.25">
      <c r="B187" t="s">
        <v>18282</v>
      </c>
      <c r="C187" t="s">
        <v>18197</v>
      </c>
      <c r="D187" t="s">
        <v>568</v>
      </c>
    </row>
    <row r="188" spans="2:4" x14ac:dyDescent="0.25">
      <c r="B188" t="s">
        <v>18278</v>
      </c>
      <c r="C188" t="s">
        <v>18202</v>
      </c>
      <c r="D188" t="s">
        <v>568</v>
      </c>
    </row>
    <row r="189" spans="2:4" x14ac:dyDescent="0.25">
      <c r="B189" t="s">
        <v>18279</v>
      </c>
      <c r="C189" t="s">
        <v>18202</v>
      </c>
      <c r="D189" t="s">
        <v>568</v>
      </c>
    </row>
    <row r="190" spans="2:4" x14ac:dyDescent="0.25">
      <c r="B190" t="s">
        <v>18280</v>
      </c>
      <c r="C190" t="s">
        <v>18202</v>
      </c>
      <c r="D190" t="s">
        <v>9620</v>
      </c>
    </row>
    <row r="191" spans="2:4" x14ac:dyDescent="0.25">
      <c r="B191" t="s">
        <v>18281</v>
      </c>
      <c r="C191" t="s">
        <v>18202</v>
      </c>
      <c r="D191" t="s">
        <v>568</v>
      </c>
    </row>
    <row r="192" spans="2:4" x14ac:dyDescent="0.25">
      <c r="B192" t="s">
        <v>18282</v>
      </c>
      <c r="C192" t="s">
        <v>18202</v>
      </c>
      <c r="D192" t="s">
        <v>568</v>
      </c>
    </row>
    <row r="193" spans="2:4" x14ac:dyDescent="0.25">
      <c r="B193" t="s">
        <v>18278</v>
      </c>
      <c r="C193" t="s">
        <v>18203</v>
      </c>
      <c r="D193" t="s">
        <v>9761</v>
      </c>
    </row>
    <row r="194" spans="2:4" x14ac:dyDescent="0.25">
      <c r="B194" t="s">
        <v>18279</v>
      </c>
      <c r="C194" t="s">
        <v>18203</v>
      </c>
      <c r="D194" t="s">
        <v>568</v>
      </c>
    </row>
    <row r="195" spans="2:4" x14ac:dyDescent="0.25">
      <c r="B195" t="s">
        <v>18280</v>
      </c>
      <c r="C195" t="s">
        <v>18203</v>
      </c>
      <c r="D195" t="s">
        <v>568</v>
      </c>
    </row>
    <row r="196" spans="2:4" x14ac:dyDescent="0.25">
      <c r="B196" t="s">
        <v>18281</v>
      </c>
      <c r="C196" t="s">
        <v>18203</v>
      </c>
      <c r="D196" t="s">
        <v>568</v>
      </c>
    </row>
    <row r="197" spans="2:4" x14ac:dyDescent="0.25">
      <c r="B197" t="s">
        <v>18282</v>
      </c>
      <c r="C197" t="s">
        <v>18203</v>
      </c>
      <c r="D197" t="s">
        <v>568</v>
      </c>
    </row>
    <row r="198" spans="2:4" x14ac:dyDescent="0.25">
      <c r="B198" t="s">
        <v>18278</v>
      </c>
      <c r="C198" t="s">
        <v>18207</v>
      </c>
      <c r="D198" t="s">
        <v>9620</v>
      </c>
    </row>
    <row r="199" spans="2:4" x14ac:dyDescent="0.25">
      <c r="B199" t="s">
        <v>18279</v>
      </c>
      <c r="C199" t="s">
        <v>18207</v>
      </c>
      <c r="D199" t="s">
        <v>568</v>
      </c>
    </row>
    <row r="200" spans="2:4" x14ac:dyDescent="0.25">
      <c r="B200" t="s">
        <v>18280</v>
      </c>
      <c r="C200" t="s">
        <v>18207</v>
      </c>
      <c r="D200" t="s">
        <v>568</v>
      </c>
    </row>
    <row r="201" spans="2:4" x14ac:dyDescent="0.25">
      <c r="B201" t="s">
        <v>18281</v>
      </c>
      <c r="C201" t="s">
        <v>18207</v>
      </c>
      <c r="D201" t="s">
        <v>568</v>
      </c>
    </row>
    <row r="202" spans="2:4" x14ac:dyDescent="0.25">
      <c r="B202" t="s">
        <v>18282</v>
      </c>
      <c r="C202" t="s">
        <v>18207</v>
      </c>
      <c r="D202" t="s">
        <v>568</v>
      </c>
    </row>
    <row r="203" spans="2:4" x14ac:dyDescent="0.25">
      <c r="B203" t="s">
        <v>18278</v>
      </c>
      <c r="C203" t="s">
        <v>18209</v>
      </c>
      <c r="D203" t="s">
        <v>568</v>
      </c>
    </row>
    <row r="204" spans="2:4" x14ac:dyDescent="0.25">
      <c r="B204" t="s">
        <v>18279</v>
      </c>
      <c r="C204" t="s">
        <v>18209</v>
      </c>
      <c r="D204" t="s">
        <v>568</v>
      </c>
    </row>
    <row r="205" spans="2:4" x14ac:dyDescent="0.25">
      <c r="B205" t="s">
        <v>18280</v>
      </c>
      <c r="C205" t="s">
        <v>18209</v>
      </c>
      <c r="D205" t="s">
        <v>9620</v>
      </c>
    </row>
    <row r="206" spans="2:4" x14ac:dyDescent="0.25">
      <c r="B206" t="s">
        <v>18281</v>
      </c>
      <c r="C206" t="s">
        <v>18209</v>
      </c>
      <c r="D206" t="s">
        <v>568</v>
      </c>
    </row>
    <row r="207" spans="2:4" x14ac:dyDescent="0.25">
      <c r="B207" t="s">
        <v>18282</v>
      </c>
      <c r="C207" t="s">
        <v>18209</v>
      </c>
      <c r="D207" t="s">
        <v>568</v>
      </c>
    </row>
    <row r="208" spans="2:4" x14ac:dyDescent="0.25">
      <c r="B208" t="s">
        <v>18278</v>
      </c>
      <c r="C208" t="s">
        <v>18212</v>
      </c>
      <c r="D208" t="s">
        <v>9620</v>
      </c>
    </row>
    <row r="209" spans="2:4" x14ac:dyDescent="0.25">
      <c r="B209" t="s">
        <v>18279</v>
      </c>
      <c r="C209" t="s">
        <v>18212</v>
      </c>
      <c r="D209" t="s">
        <v>568</v>
      </c>
    </row>
    <row r="210" spans="2:4" x14ac:dyDescent="0.25">
      <c r="B210" t="s">
        <v>18280</v>
      </c>
      <c r="C210" t="s">
        <v>18212</v>
      </c>
      <c r="D210" t="s">
        <v>568</v>
      </c>
    </row>
    <row r="211" spans="2:4" x14ac:dyDescent="0.25">
      <c r="B211" t="s">
        <v>18281</v>
      </c>
      <c r="C211" t="s">
        <v>18212</v>
      </c>
      <c r="D211" t="s">
        <v>568</v>
      </c>
    </row>
    <row r="212" spans="2:4" x14ac:dyDescent="0.25">
      <c r="B212" t="s">
        <v>18282</v>
      </c>
      <c r="C212" t="s">
        <v>18212</v>
      </c>
      <c r="D212" t="s">
        <v>568</v>
      </c>
    </row>
    <row r="213" spans="2:4" x14ac:dyDescent="0.25">
      <c r="B213" t="s">
        <v>18278</v>
      </c>
      <c r="C213" t="s">
        <v>18214</v>
      </c>
      <c r="D213" t="s">
        <v>568</v>
      </c>
    </row>
    <row r="214" spans="2:4" x14ac:dyDescent="0.25">
      <c r="B214" t="s">
        <v>18279</v>
      </c>
      <c r="C214" t="s">
        <v>18214</v>
      </c>
      <c r="D214" t="s">
        <v>568</v>
      </c>
    </row>
    <row r="215" spans="2:4" x14ac:dyDescent="0.25">
      <c r="B215" t="s">
        <v>18280</v>
      </c>
      <c r="C215" t="s">
        <v>18214</v>
      </c>
      <c r="D215" t="s">
        <v>9620</v>
      </c>
    </row>
    <row r="216" spans="2:4" x14ac:dyDescent="0.25">
      <c r="B216" t="s">
        <v>18281</v>
      </c>
      <c r="C216" t="s">
        <v>18214</v>
      </c>
      <c r="D216" t="s">
        <v>568</v>
      </c>
    </row>
    <row r="217" spans="2:4" x14ac:dyDescent="0.25">
      <c r="B217" t="s">
        <v>18282</v>
      </c>
      <c r="C217" t="s">
        <v>18214</v>
      </c>
      <c r="D217" t="s">
        <v>568</v>
      </c>
    </row>
    <row r="218" spans="2:4" x14ac:dyDescent="0.25">
      <c r="B218" t="s">
        <v>18278</v>
      </c>
      <c r="C218" t="s">
        <v>18218</v>
      </c>
      <c r="D218" t="s">
        <v>568</v>
      </c>
    </row>
    <row r="219" spans="2:4" x14ac:dyDescent="0.25">
      <c r="B219" t="s">
        <v>18279</v>
      </c>
      <c r="C219" t="s">
        <v>18218</v>
      </c>
      <c r="D219" t="s">
        <v>9620</v>
      </c>
    </row>
    <row r="220" spans="2:4" x14ac:dyDescent="0.25">
      <c r="B220" t="s">
        <v>18280</v>
      </c>
      <c r="C220" t="s">
        <v>18218</v>
      </c>
      <c r="D220" t="s">
        <v>568</v>
      </c>
    </row>
    <row r="221" spans="2:4" x14ac:dyDescent="0.25">
      <c r="B221" t="s">
        <v>18281</v>
      </c>
      <c r="C221" t="s">
        <v>18218</v>
      </c>
      <c r="D221" t="s">
        <v>568</v>
      </c>
    </row>
    <row r="222" spans="2:4" x14ac:dyDescent="0.25">
      <c r="B222" t="s">
        <v>18282</v>
      </c>
      <c r="C222" t="s">
        <v>18218</v>
      </c>
      <c r="D222" t="s">
        <v>568</v>
      </c>
    </row>
    <row r="223" spans="2:4" x14ac:dyDescent="0.25">
      <c r="B223" t="s">
        <v>18278</v>
      </c>
      <c r="C223" t="s">
        <v>18146</v>
      </c>
      <c r="D223" t="s">
        <v>2088</v>
      </c>
    </row>
    <row r="224" spans="2:4" x14ac:dyDescent="0.25">
      <c r="B224" t="s">
        <v>18279</v>
      </c>
      <c r="C224" t="s">
        <v>18146</v>
      </c>
      <c r="D224" t="s">
        <v>568</v>
      </c>
    </row>
    <row r="225" spans="2:4" x14ac:dyDescent="0.25">
      <c r="B225" t="s">
        <v>18280</v>
      </c>
      <c r="C225" t="s">
        <v>18146</v>
      </c>
      <c r="D225" t="s">
        <v>568</v>
      </c>
    </row>
    <row r="226" spans="2:4" x14ac:dyDescent="0.25">
      <c r="B226" t="s">
        <v>18281</v>
      </c>
      <c r="C226" t="s">
        <v>18146</v>
      </c>
      <c r="D226" t="s">
        <v>568</v>
      </c>
    </row>
    <row r="227" spans="2:4" x14ac:dyDescent="0.25">
      <c r="B227" t="s">
        <v>18282</v>
      </c>
      <c r="C227" t="s">
        <v>18146</v>
      </c>
      <c r="D227" t="s">
        <v>568</v>
      </c>
    </row>
    <row r="228" spans="2:4" x14ac:dyDescent="0.25">
      <c r="B228" t="s">
        <v>18278</v>
      </c>
      <c r="C228" t="s">
        <v>18226</v>
      </c>
      <c r="D228" t="s">
        <v>568</v>
      </c>
    </row>
    <row r="229" spans="2:4" x14ac:dyDescent="0.25">
      <c r="B229" t="s">
        <v>18279</v>
      </c>
      <c r="C229" t="s">
        <v>18226</v>
      </c>
      <c r="D229" t="s">
        <v>568</v>
      </c>
    </row>
    <row r="230" spans="2:4" x14ac:dyDescent="0.25">
      <c r="B230" t="s">
        <v>18280</v>
      </c>
      <c r="C230" t="s">
        <v>18226</v>
      </c>
      <c r="D230" t="s">
        <v>568</v>
      </c>
    </row>
    <row r="231" spans="2:4" x14ac:dyDescent="0.25">
      <c r="B231" t="s">
        <v>18281</v>
      </c>
      <c r="C231" t="s">
        <v>18226</v>
      </c>
      <c r="D231" t="s">
        <v>568</v>
      </c>
    </row>
    <row r="232" spans="2:4" x14ac:dyDescent="0.25">
      <c r="B232" t="s">
        <v>18282</v>
      </c>
      <c r="C232" t="s">
        <v>18226</v>
      </c>
      <c r="D232" t="s">
        <v>568</v>
      </c>
    </row>
    <row r="233" spans="2:4" x14ac:dyDescent="0.25">
      <c r="B233" t="s">
        <v>18278</v>
      </c>
      <c r="C233" t="s">
        <v>18228</v>
      </c>
      <c r="D233" t="s">
        <v>568</v>
      </c>
    </row>
    <row r="234" spans="2:4" x14ac:dyDescent="0.25">
      <c r="B234" t="s">
        <v>18279</v>
      </c>
      <c r="C234" t="s">
        <v>18228</v>
      </c>
      <c r="D234" t="s">
        <v>2088</v>
      </c>
    </row>
    <row r="235" spans="2:4" x14ac:dyDescent="0.25">
      <c r="B235" t="s">
        <v>18280</v>
      </c>
      <c r="C235" t="s">
        <v>18228</v>
      </c>
      <c r="D235" t="s">
        <v>568</v>
      </c>
    </row>
    <row r="236" spans="2:4" x14ac:dyDescent="0.25">
      <c r="B236" t="s">
        <v>18281</v>
      </c>
      <c r="C236" t="s">
        <v>18228</v>
      </c>
      <c r="D236" t="s">
        <v>568</v>
      </c>
    </row>
    <row r="237" spans="2:4" x14ac:dyDescent="0.25">
      <c r="B237" t="s">
        <v>18282</v>
      </c>
      <c r="C237" t="s">
        <v>18228</v>
      </c>
      <c r="D237" t="s">
        <v>568</v>
      </c>
    </row>
    <row r="238" spans="2:4" x14ac:dyDescent="0.25">
      <c r="B238" t="s">
        <v>18278</v>
      </c>
      <c r="C238" t="s">
        <v>18231</v>
      </c>
      <c r="D238" t="s">
        <v>9620</v>
      </c>
    </row>
    <row r="239" spans="2:4" x14ac:dyDescent="0.25">
      <c r="B239" t="s">
        <v>18279</v>
      </c>
      <c r="C239" t="s">
        <v>18231</v>
      </c>
      <c r="D239" t="s">
        <v>568</v>
      </c>
    </row>
    <row r="240" spans="2:4" x14ac:dyDescent="0.25">
      <c r="B240" t="s">
        <v>18280</v>
      </c>
      <c r="C240" t="s">
        <v>18231</v>
      </c>
      <c r="D240" t="s">
        <v>568</v>
      </c>
    </row>
    <row r="241" spans="2:4" x14ac:dyDescent="0.25">
      <c r="B241" t="s">
        <v>18281</v>
      </c>
      <c r="C241" t="s">
        <v>18231</v>
      </c>
      <c r="D241" t="s">
        <v>568</v>
      </c>
    </row>
    <row r="242" spans="2:4" x14ac:dyDescent="0.25">
      <c r="B242" t="s">
        <v>18282</v>
      </c>
      <c r="C242" t="s">
        <v>18231</v>
      </c>
      <c r="D242" t="s">
        <v>568</v>
      </c>
    </row>
    <row r="243" spans="2:4" x14ac:dyDescent="0.25">
      <c r="B243" t="s">
        <v>18278</v>
      </c>
      <c r="C243" t="s">
        <v>18235</v>
      </c>
      <c r="D243" t="s">
        <v>9620</v>
      </c>
    </row>
    <row r="244" spans="2:4" x14ac:dyDescent="0.25">
      <c r="B244" t="s">
        <v>18279</v>
      </c>
      <c r="C244" t="s">
        <v>18235</v>
      </c>
      <c r="D244" t="s">
        <v>9620</v>
      </c>
    </row>
    <row r="245" spans="2:4" x14ac:dyDescent="0.25">
      <c r="B245" t="s">
        <v>18280</v>
      </c>
      <c r="C245" t="s">
        <v>18235</v>
      </c>
      <c r="D245" t="s">
        <v>568</v>
      </c>
    </row>
    <row r="246" spans="2:4" x14ac:dyDescent="0.25">
      <c r="B246" t="s">
        <v>18281</v>
      </c>
      <c r="C246" t="s">
        <v>18235</v>
      </c>
      <c r="D246" t="s">
        <v>568</v>
      </c>
    </row>
    <row r="247" spans="2:4" x14ac:dyDescent="0.25">
      <c r="B247" t="s">
        <v>18282</v>
      </c>
      <c r="C247" t="s">
        <v>18235</v>
      </c>
      <c r="D247" t="s">
        <v>568</v>
      </c>
    </row>
    <row r="248" spans="2:4" x14ac:dyDescent="0.25">
      <c r="B248" t="s">
        <v>18278</v>
      </c>
      <c r="C248" t="s">
        <v>18238</v>
      </c>
      <c r="D248" t="s">
        <v>9620</v>
      </c>
    </row>
    <row r="249" spans="2:4" x14ac:dyDescent="0.25">
      <c r="B249" t="s">
        <v>18279</v>
      </c>
      <c r="C249" t="s">
        <v>18238</v>
      </c>
      <c r="D249" t="s">
        <v>568</v>
      </c>
    </row>
    <row r="250" spans="2:4" x14ac:dyDescent="0.25">
      <c r="B250" t="s">
        <v>18280</v>
      </c>
      <c r="C250" t="s">
        <v>18238</v>
      </c>
      <c r="D250" t="s">
        <v>568</v>
      </c>
    </row>
    <row r="251" spans="2:4" x14ac:dyDescent="0.25">
      <c r="B251" t="s">
        <v>18281</v>
      </c>
      <c r="C251" t="s">
        <v>18238</v>
      </c>
      <c r="D251" t="s">
        <v>568</v>
      </c>
    </row>
    <row r="252" spans="2:4" x14ac:dyDescent="0.25">
      <c r="B252" t="s">
        <v>18282</v>
      </c>
      <c r="C252" t="s">
        <v>18238</v>
      </c>
      <c r="D252" t="s">
        <v>568</v>
      </c>
    </row>
    <row r="253" spans="2:4" x14ac:dyDescent="0.25">
      <c r="B253" t="s">
        <v>18278</v>
      </c>
      <c r="C253" t="s">
        <v>18242</v>
      </c>
      <c r="D253" t="s">
        <v>568</v>
      </c>
    </row>
    <row r="254" spans="2:4" x14ac:dyDescent="0.25">
      <c r="B254" t="s">
        <v>18279</v>
      </c>
      <c r="C254" t="s">
        <v>18242</v>
      </c>
      <c r="D254" t="s">
        <v>568</v>
      </c>
    </row>
    <row r="255" spans="2:4" x14ac:dyDescent="0.25">
      <c r="B255" t="s">
        <v>18280</v>
      </c>
      <c r="C255" t="s">
        <v>18242</v>
      </c>
      <c r="D255" t="s">
        <v>9620</v>
      </c>
    </row>
    <row r="256" spans="2:4" x14ac:dyDescent="0.25">
      <c r="B256" t="s">
        <v>18281</v>
      </c>
      <c r="C256" t="s">
        <v>18242</v>
      </c>
      <c r="D256" t="s">
        <v>568</v>
      </c>
    </row>
    <row r="257" spans="2:4" x14ac:dyDescent="0.25">
      <c r="B257" t="s">
        <v>18282</v>
      </c>
      <c r="C257" t="s">
        <v>18242</v>
      </c>
      <c r="D257" t="s">
        <v>568</v>
      </c>
    </row>
    <row r="258" spans="2:4" x14ac:dyDescent="0.25">
      <c r="B258" t="s">
        <v>18278</v>
      </c>
      <c r="C258" t="s">
        <v>18245</v>
      </c>
      <c r="D258" t="s">
        <v>568</v>
      </c>
    </row>
    <row r="259" spans="2:4" x14ac:dyDescent="0.25">
      <c r="B259" t="s">
        <v>18279</v>
      </c>
      <c r="C259" t="s">
        <v>18245</v>
      </c>
      <c r="D259" t="s">
        <v>9620</v>
      </c>
    </row>
    <row r="260" spans="2:4" x14ac:dyDescent="0.25">
      <c r="B260" t="s">
        <v>18280</v>
      </c>
      <c r="C260" t="s">
        <v>18245</v>
      </c>
      <c r="D260" t="s">
        <v>568</v>
      </c>
    </row>
    <row r="261" spans="2:4" x14ac:dyDescent="0.25">
      <c r="B261" t="s">
        <v>18281</v>
      </c>
      <c r="C261" t="s">
        <v>18245</v>
      </c>
      <c r="D261" t="s">
        <v>568</v>
      </c>
    </row>
    <row r="262" spans="2:4" x14ac:dyDescent="0.25">
      <c r="B262" t="s">
        <v>18282</v>
      </c>
      <c r="C262" t="s">
        <v>18245</v>
      </c>
      <c r="D262" t="s">
        <v>568</v>
      </c>
    </row>
    <row r="263" spans="2:4" x14ac:dyDescent="0.25">
      <c r="B263" t="s">
        <v>18278</v>
      </c>
      <c r="C263" t="s">
        <v>18249</v>
      </c>
      <c r="D263" t="s">
        <v>568</v>
      </c>
    </row>
    <row r="264" spans="2:4" x14ac:dyDescent="0.25">
      <c r="B264" t="s">
        <v>18279</v>
      </c>
      <c r="C264" t="s">
        <v>18249</v>
      </c>
      <c r="D264" t="s">
        <v>568</v>
      </c>
    </row>
    <row r="265" spans="2:4" x14ac:dyDescent="0.25">
      <c r="B265" t="s">
        <v>18280</v>
      </c>
      <c r="C265" t="s">
        <v>18249</v>
      </c>
      <c r="D265" t="s">
        <v>9620</v>
      </c>
    </row>
    <row r="266" spans="2:4" x14ac:dyDescent="0.25">
      <c r="B266" t="s">
        <v>18281</v>
      </c>
      <c r="C266" t="s">
        <v>18249</v>
      </c>
      <c r="D266" t="s">
        <v>568</v>
      </c>
    </row>
    <row r="267" spans="2:4" x14ac:dyDescent="0.25">
      <c r="B267" t="s">
        <v>18282</v>
      </c>
      <c r="C267" t="s">
        <v>18249</v>
      </c>
      <c r="D267" t="s">
        <v>568</v>
      </c>
    </row>
    <row r="268" spans="2:4" x14ac:dyDescent="0.25">
      <c r="B268" t="s">
        <v>18278</v>
      </c>
      <c r="C268" t="s">
        <v>18252</v>
      </c>
      <c r="D268" t="s">
        <v>568</v>
      </c>
    </row>
    <row r="269" spans="2:4" x14ac:dyDescent="0.25">
      <c r="B269" t="s">
        <v>18279</v>
      </c>
      <c r="C269" t="s">
        <v>18252</v>
      </c>
      <c r="D269" t="s">
        <v>9620</v>
      </c>
    </row>
    <row r="270" spans="2:4" x14ac:dyDescent="0.25">
      <c r="B270" t="s">
        <v>18280</v>
      </c>
      <c r="C270" t="s">
        <v>18252</v>
      </c>
      <c r="D270" t="s">
        <v>568</v>
      </c>
    </row>
    <row r="271" spans="2:4" x14ac:dyDescent="0.25">
      <c r="B271" t="s">
        <v>18281</v>
      </c>
      <c r="C271" t="s">
        <v>18252</v>
      </c>
      <c r="D271" t="s">
        <v>568</v>
      </c>
    </row>
    <row r="272" spans="2:4" x14ac:dyDescent="0.25">
      <c r="B272" t="s">
        <v>18282</v>
      </c>
      <c r="C272" t="s">
        <v>18252</v>
      </c>
      <c r="D272" t="s">
        <v>568</v>
      </c>
    </row>
    <row r="273" spans="2:4" x14ac:dyDescent="0.25">
      <c r="B273" t="s">
        <v>18278</v>
      </c>
      <c r="C273" t="s">
        <v>18256</v>
      </c>
      <c r="D273" t="s">
        <v>568</v>
      </c>
    </row>
    <row r="274" spans="2:4" x14ac:dyDescent="0.25">
      <c r="B274" t="s">
        <v>18279</v>
      </c>
      <c r="C274" t="s">
        <v>18256</v>
      </c>
      <c r="D274" t="s">
        <v>2088</v>
      </c>
    </row>
    <row r="275" spans="2:4" x14ac:dyDescent="0.25">
      <c r="B275" t="s">
        <v>18280</v>
      </c>
      <c r="C275" t="s">
        <v>18256</v>
      </c>
      <c r="D275" t="s">
        <v>568</v>
      </c>
    </row>
    <row r="276" spans="2:4" x14ac:dyDescent="0.25">
      <c r="B276" t="s">
        <v>18281</v>
      </c>
      <c r="C276" t="s">
        <v>18256</v>
      </c>
      <c r="D276" t="s">
        <v>568</v>
      </c>
    </row>
    <row r="277" spans="2:4" x14ac:dyDescent="0.25">
      <c r="B277" t="s">
        <v>18282</v>
      </c>
      <c r="C277" t="s">
        <v>18256</v>
      </c>
      <c r="D277" t="s">
        <v>568</v>
      </c>
    </row>
    <row r="278" spans="2:4" x14ac:dyDescent="0.25">
      <c r="B278" t="s">
        <v>18278</v>
      </c>
      <c r="C278" t="s">
        <v>18259</v>
      </c>
      <c r="D278" t="s">
        <v>568</v>
      </c>
    </row>
    <row r="279" spans="2:4" x14ac:dyDescent="0.25">
      <c r="B279" t="s">
        <v>18279</v>
      </c>
      <c r="C279" t="s">
        <v>18259</v>
      </c>
      <c r="D279" t="s">
        <v>9620</v>
      </c>
    </row>
    <row r="280" spans="2:4" x14ac:dyDescent="0.25">
      <c r="B280" t="s">
        <v>18280</v>
      </c>
      <c r="C280" t="s">
        <v>18259</v>
      </c>
      <c r="D280" t="s">
        <v>568</v>
      </c>
    </row>
    <row r="281" spans="2:4" x14ac:dyDescent="0.25">
      <c r="B281" t="s">
        <v>18281</v>
      </c>
      <c r="C281" t="s">
        <v>18259</v>
      </c>
      <c r="D281" t="s">
        <v>568</v>
      </c>
    </row>
    <row r="282" spans="2:4" x14ac:dyDescent="0.25">
      <c r="B282" t="s">
        <v>18282</v>
      </c>
      <c r="C282" t="s">
        <v>18259</v>
      </c>
      <c r="D282" t="s">
        <v>568</v>
      </c>
    </row>
    <row r="283" spans="2:4" x14ac:dyDescent="0.25">
      <c r="B283" t="s">
        <v>18278</v>
      </c>
      <c r="C283" t="s">
        <v>18263</v>
      </c>
      <c r="D283" t="s">
        <v>568</v>
      </c>
    </row>
    <row r="284" spans="2:4" x14ac:dyDescent="0.25">
      <c r="B284" t="s">
        <v>18279</v>
      </c>
      <c r="C284" t="s">
        <v>18263</v>
      </c>
      <c r="D284" t="s">
        <v>568</v>
      </c>
    </row>
    <row r="285" spans="2:4" x14ac:dyDescent="0.25">
      <c r="B285" t="s">
        <v>18280</v>
      </c>
      <c r="C285" t="s">
        <v>18263</v>
      </c>
      <c r="D285" t="s">
        <v>9620</v>
      </c>
    </row>
    <row r="286" spans="2:4" x14ac:dyDescent="0.25">
      <c r="B286" t="s">
        <v>18281</v>
      </c>
      <c r="C286" t="s">
        <v>18263</v>
      </c>
      <c r="D286" t="s">
        <v>568</v>
      </c>
    </row>
    <row r="287" spans="2:4" x14ac:dyDescent="0.25">
      <c r="B287" t="s">
        <v>18282</v>
      </c>
      <c r="C287" t="s">
        <v>18263</v>
      </c>
      <c r="D287" t="s">
        <v>568</v>
      </c>
    </row>
    <row r="288" spans="2:4" x14ac:dyDescent="0.25">
      <c r="B288" t="s">
        <v>18278</v>
      </c>
      <c r="C288" t="s">
        <v>18090</v>
      </c>
      <c r="D288" t="s">
        <v>2088</v>
      </c>
    </row>
    <row r="289" spans="2:4" x14ac:dyDescent="0.25">
      <c r="B289" t="s">
        <v>18279</v>
      </c>
      <c r="C289" t="s">
        <v>18090</v>
      </c>
      <c r="D289" t="s">
        <v>9620</v>
      </c>
    </row>
    <row r="290" spans="2:4" x14ac:dyDescent="0.25">
      <c r="B290" t="s">
        <v>18280</v>
      </c>
      <c r="C290" t="s">
        <v>18090</v>
      </c>
      <c r="D290" t="s">
        <v>568</v>
      </c>
    </row>
    <row r="291" spans="2:4" x14ac:dyDescent="0.25">
      <c r="B291" t="s">
        <v>18281</v>
      </c>
      <c r="C291" t="s">
        <v>18090</v>
      </c>
      <c r="D291" t="s">
        <v>568</v>
      </c>
    </row>
    <row r="292" spans="2:4" x14ac:dyDescent="0.25">
      <c r="B292" t="s">
        <v>18282</v>
      </c>
      <c r="C292" t="s">
        <v>18090</v>
      </c>
      <c r="D292" t="s">
        <v>568</v>
      </c>
    </row>
    <row r="293" spans="2:4" x14ac:dyDescent="0.25">
      <c r="B293" t="s">
        <v>18278</v>
      </c>
      <c r="C293" t="s">
        <v>18268</v>
      </c>
      <c r="D293" t="s">
        <v>2088</v>
      </c>
    </row>
    <row r="294" spans="2:4" x14ac:dyDescent="0.25">
      <c r="B294" t="s">
        <v>18279</v>
      </c>
      <c r="C294" t="s">
        <v>18268</v>
      </c>
      <c r="D294" t="s">
        <v>568</v>
      </c>
    </row>
    <row r="295" spans="2:4" x14ac:dyDescent="0.25">
      <c r="B295" t="s">
        <v>18280</v>
      </c>
      <c r="C295" t="s">
        <v>18268</v>
      </c>
      <c r="D295" t="s">
        <v>568</v>
      </c>
    </row>
    <row r="296" spans="2:4" x14ac:dyDescent="0.25">
      <c r="B296" t="s">
        <v>18281</v>
      </c>
      <c r="C296" t="s">
        <v>18268</v>
      </c>
      <c r="D296" t="s">
        <v>568</v>
      </c>
    </row>
    <row r="297" spans="2:4" x14ac:dyDescent="0.25">
      <c r="B297" t="s">
        <v>18282</v>
      </c>
      <c r="C297" t="s">
        <v>18268</v>
      </c>
      <c r="D297" t="s">
        <v>568</v>
      </c>
    </row>
    <row r="298" spans="2:4" x14ac:dyDescent="0.25">
      <c r="B298" t="s">
        <v>18278</v>
      </c>
      <c r="C298" t="s">
        <v>18271</v>
      </c>
      <c r="D298" t="s">
        <v>9761</v>
      </c>
    </row>
    <row r="299" spans="2:4" x14ac:dyDescent="0.25">
      <c r="B299" t="s">
        <v>18279</v>
      </c>
      <c r="C299" t="s">
        <v>18271</v>
      </c>
      <c r="D299" t="s">
        <v>568</v>
      </c>
    </row>
    <row r="300" spans="2:4" x14ac:dyDescent="0.25">
      <c r="B300" t="s">
        <v>18280</v>
      </c>
      <c r="C300" t="s">
        <v>18271</v>
      </c>
      <c r="D300" t="s">
        <v>568</v>
      </c>
    </row>
    <row r="301" spans="2:4" x14ac:dyDescent="0.25">
      <c r="B301" t="s">
        <v>18281</v>
      </c>
      <c r="C301" t="s">
        <v>18271</v>
      </c>
      <c r="D301" t="s">
        <v>568</v>
      </c>
    </row>
    <row r="302" spans="2:4" x14ac:dyDescent="0.25">
      <c r="B302" t="s">
        <v>18282</v>
      </c>
      <c r="C302" t="s">
        <v>18271</v>
      </c>
      <c r="D302" t="s">
        <v>568</v>
      </c>
    </row>
    <row r="303" spans="2:4" x14ac:dyDescent="0.25">
      <c r="B303" t="s">
        <v>18278</v>
      </c>
      <c r="C303" t="s">
        <v>18274</v>
      </c>
      <c r="D303" t="s">
        <v>568</v>
      </c>
    </row>
    <row r="304" spans="2:4" x14ac:dyDescent="0.25">
      <c r="B304" t="s">
        <v>18279</v>
      </c>
      <c r="C304" t="s">
        <v>18274</v>
      </c>
      <c r="D304" t="s">
        <v>568</v>
      </c>
    </row>
    <row r="305" spans="2:4" x14ac:dyDescent="0.25">
      <c r="B305" t="s">
        <v>18280</v>
      </c>
      <c r="C305" t="s">
        <v>18274</v>
      </c>
      <c r="D305" t="s">
        <v>568</v>
      </c>
    </row>
    <row r="306" spans="2:4" x14ac:dyDescent="0.25">
      <c r="B306" t="s">
        <v>18281</v>
      </c>
      <c r="C306" t="s">
        <v>18274</v>
      </c>
      <c r="D306" t="s">
        <v>568</v>
      </c>
    </row>
    <row r="307" spans="2:4" x14ac:dyDescent="0.25">
      <c r="B307" t="s">
        <v>18282</v>
      </c>
      <c r="C307" t="s">
        <v>18274</v>
      </c>
      <c r="D307" t="s">
        <v>568</v>
      </c>
    </row>
  </sheetData>
  <pageMargins left="0.7" right="0.7" top="0.75" bottom="0.75" header="0.3" footer="0.3"/>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2:BD11"/>
  <sheetViews>
    <sheetView workbookViewId="0"/>
  </sheetViews>
  <sheetFormatPr defaultColWidth="11.42578125" defaultRowHeight="15" x14ac:dyDescent="0.25"/>
  <sheetData>
    <row r="2" spans="2:56" x14ac:dyDescent="0.25">
      <c r="B2" t="s">
        <v>1</v>
      </c>
      <c r="C2" t="s">
        <v>62</v>
      </c>
    </row>
    <row r="3" spans="2:56" x14ac:dyDescent="0.25">
      <c r="B3" t="s">
        <v>2</v>
      </c>
      <c r="C3" t="s">
        <v>77</v>
      </c>
    </row>
    <row r="4" spans="2:56" x14ac:dyDescent="0.25">
      <c r="B4" t="s">
        <v>3</v>
      </c>
      <c r="C4" t="s">
        <v>16</v>
      </c>
    </row>
    <row r="5" spans="2:56" x14ac:dyDescent="0.25">
      <c r="B5" s="4" t="str">
        <f>HYPERLINK("[NZAu_Publiclaunch_20231116.xlsx]'TOC'!A1","(Click to return to TOC)")</f>
        <v>(Click to return to TOC)</v>
      </c>
    </row>
    <row r="7" spans="2:56" x14ac:dyDescent="0.25">
      <c r="C7" t="s">
        <v>152</v>
      </c>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153</v>
      </c>
      <c r="U7" t="s">
        <v>154</v>
      </c>
      <c r="V7" t="s">
        <v>154</v>
      </c>
      <c r="W7" t="s">
        <v>154</v>
      </c>
      <c r="X7" t="s">
        <v>154</v>
      </c>
      <c r="Y7" t="s">
        <v>154</v>
      </c>
      <c r="Z7" t="s">
        <v>154</v>
      </c>
      <c r="AA7" t="s">
        <v>154</v>
      </c>
      <c r="AB7" t="s">
        <v>154</v>
      </c>
      <c r="AC7" t="s">
        <v>154</v>
      </c>
      <c r="AD7" t="s">
        <v>155</v>
      </c>
      <c r="AE7" t="s">
        <v>155</v>
      </c>
      <c r="AF7" t="s">
        <v>155</v>
      </c>
      <c r="AG7" t="s">
        <v>155</v>
      </c>
      <c r="AH7" t="s">
        <v>155</v>
      </c>
      <c r="AI7" t="s">
        <v>155</v>
      </c>
      <c r="AJ7" t="s">
        <v>155</v>
      </c>
      <c r="AK7" t="s">
        <v>155</v>
      </c>
      <c r="AL7" t="s">
        <v>155</v>
      </c>
      <c r="AM7" t="s">
        <v>156</v>
      </c>
      <c r="AN7" t="s">
        <v>156</v>
      </c>
      <c r="AO7" t="s">
        <v>156</v>
      </c>
      <c r="AP7" t="s">
        <v>156</v>
      </c>
      <c r="AQ7" t="s">
        <v>156</v>
      </c>
      <c r="AR7" t="s">
        <v>156</v>
      </c>
      <c r="AS7" t="s">
        <v>156</v>
      </c>
      <c r="AT7" t="s">
        <v>156</v>
      </c>
      <c r="AU7" t="s">
        <v>156</v>
      </c>
      <c r="AV7" t="s">
        <v>157</v>
      </c>
      <c r="AW7" t="s">
        <v>157</v>
      </c>
      <c r="AX7" t="s">
        <v>157</v>
      </c>
      <c r="AY7" t="s">
        <v>157</v>
      </c>
      <c r="AZ7" t="s">
        <v>157</v>
      </c>
      <c r="BA7" t="s">
        <v>157</v>
      </c>
      <c r="BB7" t="s">
        <v>157</v>
      </c>
      <c r="BC7" t="s">
        <v>157</v>
      </c>
      <c r="BD7" t="s">
        <v>157</v>
      </c>
    </row>
    <row r="8" spans="2:56" x14ac:dyDescent="0.25">
      <c r="B8" t="s">
        <v>18283</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c r="AV8" t="s">
        <v>158</v>
      </c>
      <c r="AW8" t="s">
        <v>159</v>
      </c>
      <c r="AX8" t="s">
        <v>160</v>
      </c>
      <c r="AY8" t="s">
        <v>161</v>
      </c>
      <c r="AZ8" t="s">
        <v>162</v>
      </c>
      <c r="BA8" t="s">
        <v>163</v>
      </c>
      <c r="BB8" t="s">
        <v>164</v>
      </c>
      <c r="BC8" t="s">
        <v>165</v>
      </c>
      <c r="BD8" t="s">
        <v>166</v>
      </c>
    </row>
    <row r="9" spans="2:56" x14ac:dyDescent="0.25">
      <c r="B9" t="s">
        <v>17801</v>
      </c>
      <c r="C9" t="s">
        <v>568</v>
      </c>
      <c r="D9" t="s">
        <v>568</v>
      </c>
      <c r="E9" t="s">
        <v>568</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568</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c r="AR9" t="s">
        <v>568</v>
      </c>
      <c r="AS9" t="s">
        <v>568</v>
      </c>
      <c r="AT9" t="s">
        <v>568</v>
      </c>
      <c r="AU9" t="s">
        <v>568</v>
      </c>
      <c r="AV9" t="s">
        <v>568</v>
      </c>
      <c r="AW9" t="s">
        <v>568</v>
      </c>
      <c r="AX9" t="s">
        <v>568</v>
      </c>
      <c r="AY9" t="s">
        <v>568</v>
      </c>
      <c r="AZ9" t="s">
        <v>568</v>
      </c>
      <c r="BA9" t="s">
        <v>568</v>
      </c>
      <c r="BB9" t="s">
        <v>568</v>
      </c>
      <c r="BC9" t="s">
        <v>568</v>
      </c>
      <c r="BD9" t="s">
        <v>568</v>
      </c>
    </row>
    <row r="10" spans="2:56" x14ac:dyDescent="0.25">
      <c r="B10" t="s">
        <v>17578</v>
      </c>
      <c r="C10" t="s">
        <v>568</v>
      </c>
      <c r="D10" t="s">
        <v>568</v>
      </c>
      <c r="E10" t="s">
        <v>568</v>
      </c>
      <c r="F10" t="s">
        <v>568</v>
      </c>
      <c r="G10" t="s">
        <v>568</v>
      </c>
      <c r="H10" t="s">
        <v>568</v>
      </c>
      <c r="I10" t="s">
        <v>568</v>
      </c>
      <c r="J10" t="s">
        <v>568</v>
      </c>
      <c r="K10" t="s">
        <v>568</v>
      </c>
      <c r="L10" t="s">
        <v>568</v>
      </c>
      <c r="M10" t="s">
        <v>568</v>
      </c>
      <c r="N10" t="s">
        <v>568</v>
      </c>
      <c r="O10" t="s">
        <v>568</v>
      </c>
      <c r="P10" t="s">
        <v>568</v>
      </c>
      <c r="Q10" t="s">
        <v>568</v>
      </c>
      <c r="R10" t="s">
        <v>10834</v>
      </c>
      <c r="S10" t="s">
        <v>568</v>
      </c>
      <c r="T10" t="s">
        <v>568</v>
      </c>
      <c r="U10" t="s">
        <v>568</v>
      </c>
      <c r="V10" t="s">
        <v>568</v>
      </c>
      <c r="W10" t="s">
        <v>568</v>
      </c>
      <c r="X10" t="s">
        <v>568</v>
      </c>
      <c r="Y10" t="s">
        <v>568</v>
      </c>
      <c r="Z10" t="s">
        <v>18284</v>
      </c>
      <c r="AA10" t="s">
        <v>18285</v>
      </c>
      <c r="AB10" t="s">
        <v>18286</v>
      </c>
      <c r="AC10" t="s">
        <v>18287</v>
      </c>
      <c r="AD10" t="s">
        <v>568</v>
      </c>
      <c r="AE10" t="s">
        <v>568</v>
      </c>
      <c r="AF10" t="s">
        <v>568</v>
      </c>
      <c r="AG10" t="s">
        <v>568</v>
      </c>
      <c r="AH10" t="s">
        <v>568</v>
      </c>
      <c r="AI10" t="s">
        <v>568</v>
      </c>
      <c r="AJ10" t="s">
        <v>568</v>
      </c>
      <c r="AK10" t="s">
        <v>568</v>
      </c>
      <c r="AL10" t="s">
        <v>568</v>
      </c>
      <c r="AM10" t="s">
        <v>568</v>
      </c>
      <c r="AN10" t="s">
        <v>568</v>
      </c>
      <c r="AO10" t="s">
        <v>568</v>
      </c>
      <c r="AP10" t="s">
        <v>568</v>
      </c>
      <c r="AQ10" t="s">
        <v>568</v>
      </c>
      <c r="AR10" t="s">
        <v>18288</v>
      </c>
      <c r="AS10" t="s">
        <v>18289</v>
      </c>
      <c r="AT10" t="s">
        <v>10718</v>
      </c>
      <c r="AU10" t="s">
        <v>568</v>
      </c>
      <c r="AV10" t="s">
        <v>568</v>
      </c>
      <c r="AW10" t="s">
        <v>568</v>
      </c>
      <c r="AX10" t="s">
        <v>568</v>
      </c>
      <c r="AY10" t="s">
        <v>10493</v>
      </c>
      <c r="AZ10" t="s">
        <v>568</v>
      </c>
      <c r="BA10" t="s">
        <v>568</v>
      </c>
      <c r="BB10" t="s">
        <v>10880</v>
      </c>
      <c r="BC10" t="s">
        <v>18290</v>
      </c>
      <c r="BD10" t="s">
        <v>568</v>
      </c>
    </row>
    <row r="11" spans="2:56" x14ac:dyDescent="0.25">
      <c r="B11" t="s">
        <v>18291</v>
      </c>
      <c r="C11" t="s">
        <v>18292</v>
      </c>
      <c r="D11" t="s">
        <v>18293</v>
      </c>
      <c r="E11" t="s">
        <v>18294</v>
      </c>
      <c r="F11" t="s">
        <v>18295</v>
      </c>
      <c r="G11" t="s">
        <v>18296</v>
      </c>
      <c r="H11" t="s">
        <v>18297</v>
      </c>
      <c r="I11" t="s">
        <v>18298</v>
      </c>
      <c r="J11" t="s">
        <v>18299</v>
      </c>
      <c r="K11" t="s">
        <v>18300</v>
      </c>
      <c r="L11" t="s">
        <v>18292</v>
      </c>
      <c r="M11" t="s">
        <v>18301</v>
      </c>
      <c r="N11" t="s">
        <v>18302</v>
      </c>
      <c r="O11" t="s">
        <v>18303</v>
      </c>
      <c r="P11" t="s">
        <v>18304</v>
      </c>
      <c r="Q11" t="s">
        <v>18305</v>
      </c>
      <c r="R11" t="s">
        <v>18306</v>
      </c>
      <c r="S11" t="s">
        <v>18286</v>
      </c>
      <c r="T11" t="s">
        <v>18287</v>
      </c>
      <c r="U11" t="s">
        <v>18292</v>
      </c>
      <c r="V11" t="s">
        <v>18301</v>
      </c>
      <c r="W11" t="s">
        <v>18302</v>
      </c>
      <c r="X11" t="s">
        <v>18303</v>
      </c>
      <c r="Y11" t="s">
        <v>18304</v>
      </c>
      <c r="Z11" t="s">
        <v>18307</v>
      </c>
      <c r="AA11" t="s">
        <v>568</v>
      </c>
      <c r="AB11" t="s">
        <v>568</v>
      </c>
      <c r="AC11" t="s">
        <v>568</v>
      </c>
      <c r="AD11" t="s">
        <v>18292</v>
      </c>
      <c r="AE11" t="s">
        <v>18301</v>
      </c>
      <c r="AF11" t="s">
        <v>18302</v>
      </c>
      <c r="AG11" t="s">
        <v>18303</v>
      </c>
      <c r="AH11" t="s">
        <v>18304</v>
      </c>
      <c r="AI11" t="s">
        <v>18305</v>
      </c>
      <c r="AJ11" t="s">
        <v>18285</v>
      </c>
      <c r="AK11" t="s">
        <v>18286</v>
      </c>
      <c r="AL11" t="s">
        <v>18287</v>
      </c>
      <c r="AM11" t="s">
        <v>18292</v>
      </c>
      <c r="AN11" t="s">
        <v>18301</v>
      </c>
      <c r="AO11" t="s">
        <v>18302</v>
      </c>
      <c r="AP11" t="s">
        <v>18303</v>
      </c>
      <c r="AQ11" t="s">
        <v>18304</v>
      </c>
      <c r="AR11" t="s">
        <v>18308</v>
      </c>
      <c r="AS11" t="s">
        <v>18309</v>
      </c>
      <c r="AT11" t="s">
        <v>18310</v>
      </c>
      <c r="AU11" t="s">
        <v>18287</v>
      </c>
      <c r="AV11" t="s">
        <v>18292</v>
      </c>
      <c r="AW11" t="s">
        <v>18301</v>
      </c>
      <c r="AX11" t="s">
        <v>18302</v>
      </c>
      <c r="AY11" t="s">
        <v>10266</v>
      </c>
      <c r="AZ11" t="s">
        <v>18304</v>
      </c>
      <c r="BA11" t="s">
        <v>18305</v>
      </c>
      <c r="BB11" t="s">
        <v>18311</v>
      </c>
      <c r="BC11" t="s">
        <v>18312</v>
      </c>
      <c r="BD11" t="s">
        <v>18287</v>
      </c>
    </row>
  </sheetData>
  <pageMargins left="0.7" right="0.7" top="0.75" bottom="0.75" header="0.3" footer="0.3"/>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2:AV14"/>
  <sheetViews>
    <sheetView workbookViewId="0"/>
  </sheetViews>
  <sheetFormatPr defaultColWidth="11.42578125" defaultRowHeight="15" x14ac:dyDescent="0.25"/>
  <sheetData>
    <row r="2" spans="2:48" x14ac:dyDescent="0.25">
      <c r="B2" t="s">
        <v>1</v>
      </c>
      <c r="C2" t="s">
        <v>78</v>
      </c>
    </row>
    <row r="3" spans="2:48" x14ac:dyDescent="0.25">
      <c r="B3" t="s">
        <v>2</v>
      </c>
      <c r="C3" t="s">
        <v>79</v>
      </c>
    </row>
    <row r="4" spans="2:48" x14ac:dyDescent="0.25">
      <c r="B4" t="s">
        <v>3</v>
      </c>
      <c r="C4" t="s">
        <v>6</v>
      </c>
    </row>
    <row r="5" spans="2:48" x14ac:dyDescent="0.25">
      <c r="B5" s="4" t="str">
        <f>HYPERLINK("[NZAu_Publiclaunch_20231116.xlsx]'TOC'!A1","(Click to return to TOC)")</f>
        <v>(Click to return to TOC)</v>
      </c>
    </row>
    <row r="7" spans="2:48" x14ac:dyDescent="0.25">
      <c r="D7" t="s">
        <v>153</v>
      </c>
      <c r="E7" t="s">
        <v>153</v>
      </c>
      <c r="F7" t="s">
        <v>153</v>
      </c>
      <c r="G7" t="s">
        <v>153</v>
      </c>
      <c r="H7" t="s">
        <v>153</v>
      </c>
      <c r="I7" t="s">
        <v>153</v>
      </c>
      <c r="J7" t="s">
        <v>153</v>
      </c>
      <c r="K7" t="s">
        <v>153</v>
      </c>
      <c r="L7" t="s">
        <v>153</v>
      </c>
      <c r="M7" t="s">
        <v>154</v>
      </c>
      <c r="N7" t="s">
        <v>154</v>
      </c>
      <c r="O7" t="s">
        <v>154</v>
      </c>
      <c r="P7" t="s">
        <v>154</v>
      </c>
      <c r="Q7" t="s">
        <v>154</v>
      </c>
      <c r="R7" t="s">
        <v>154</v>
      </c>
      <c r="S7" t="s">
        <v>154</v>
      </c>
      <c r="T7" t="s">
        <v>154</v>
      </c>
      <c r="U7" t="s">
        <v>154</v>
      </c>
      <c r="V7" t="s">
        <v>155</v>
      </c>
      <c r="W7" t="s">
        <v>155</v>
      </c>
      <c r="X7" t="s">
        <v>155</v>
      </c>
      <c r="Y7" t="s">
        <v>155</v>
      </c>
      <c r="Z7" t="s">
        <v>155</v>
      </c>
      <c r="AA7" t="s">
        <v>155</v>
      </c>
      <c r="AB7" t="s">
        <v>155</v>
      </c>
      <c r="AC7" t="s">
        <v>155</v>
      </c>
      <c r="AD7" t="s">
        <v>155</v>
      </c>
      <c r="AE7" t="s">
        <v>156</v>
      </c>
      <c r="AF7" t="s">
        <v>156</v>
      </c>
      <c r="AG7" t="s">
        <v>156</v>
      </c>
      <c r="AH7" t="s">
        <v>156</v>
      </c>
      <c r="AI7" t="s">
        <v>156</v>
      </c>
      <c r="AJ7" t="s">
        <v>156</v>
      </c>
      <c r="AK7" t="s">
        <v>156</v>
      </c>
      <c r="AL7" t="s">
        <v>156</v>
      </c>
      <c r="AM7" t="s">
        <v>156</v>
      </c>
      <c r="AN7" t="s">
        <v>157</v>
      </c>
      <c r="AO7" t="s">
        <v>157</v>
      </c>
      <c r="AP7" t="s">
        <v>157</v>
      </c>
      <c r="AQ7" t="s">
        <v>157</v>
      </c>
      <c r="AR7" t="s">
        <v>157</v>
      </c>
      <c r="AS7" t="s">
        <v>157</v>
      </c>
      <c r="AT7" t="s">
        <v>157</v>
      </c>
      <c r="AU7" t="s">
        <v>157</v>
      </c>
      <c r="AV7" t="s">
        <v>157</v>
      </c>
    </row>
    <row r="8" spans="2:48"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row>
    <row r="9" spans="2:48" x14ac:dyDescent="0.25">
      <c r="B9" t="s">
        <v>18313</v>
      </c>
      <c r="C9" t="s">
        <v>18314</v>
      </c>
      <c r="D9" t="s">
        <v>568</v>
      </c>
      <c r="E9" t="s">
        <v>568</v>
      </c>
      <c r="F9" t="s">
        <v>10525</v>
      </c>
      <c r="G9" t="s">
        <v>18315</v>
      </c>
      <c r="H9" t="s">
        <v>9797</v>
      </c>
      <c r="I9" t="s">
        <v>18316</v>
      </c>
      <c r="J9" t="s">
        <v>17642</v>
      </c>
      <c r="K9" t="s">
        <v>17642</v>
      </c>
      <c r="L9" t="s">
        <v>10851</v>
      </c>
      <c r="M9" t="s">
        <v>568</v>
      </c>
      <c r="N9" t="s">
        <v>568</v>
      </c>
      <c r="O9" t="s">
        <v>568</v>
      </c>
      <c r="P9" t="s">
        <v>10559</v>
      </c>
      <c r="Q9" t="s">
        <v>18042</v>
      </c>
      <c r="R9" t="s">
        <v>18042</v>
      </c>
      <c r="S9" t="s">
        <v>568</v>
      </c>
      <c r="T9" t="s">
        <v>568</v>
      </c>
      <c r="U9" t="s">
        <v>568</v>
      </c>
      <c r="V9" t="s">
        <v>568</v>
      </c>
      <c r="W9" t="s">
        <v>568</v>
      </c>
      <c r="X9" t="s">
        <v>568</v>
      </c>
      <c r="Y9" t="s">
        <v>18317</v>
      </c>
      <c r="Z9" t="s">
        <v>18022</v>
      </c>
      <c r="AA9" t="s">
        <v>10886</v>
      </c>
      <c r="AB9" t="s">
        <v>18318</v>
      </c>
      <c r="AC9" t="s">
        <v>18319</v>
      </c>
      <c r="AD9" t="s">
        <v>18320</v>
      </c>
      <c r="AE9" t="s">
        <v>568</v>
      </c>
      <c r="AF9" t="s">
        <v>568</v>
      </c>
      <c r="AG9" t="s">
        <v>10572</v>
      </c>
      <c r="AH9" t="s">
        <v>18321</v>
      </c>
      <c r="AI9" t="s">
        <v>18041</v>
      </c>
      <c r="AJ9" t="s">
        <v>2119</v>
      </c>
      <c r="AK9" t="s">
        <v>2140</v>
      </c>
      <c r="AL9" t="s">
        <v>10559</v>
      </c>
      <c r="AM9" t="s">
        <v>9829</v>
      </c>
      <c r="AN9" t="s">
        <v>568</v>
      </c>
      <c r="AO9" t="s">
        <v>568</v>
      </c>
      <c r="AP9" t="s">
        <v>9969</v>
      </c>
      <c r="AQ9" t="s">
        <v>18316</v>
      </c>
      <c r="AR9" t="s">
        <v>10470</v>
      </c>
      <c r="AS9" t="s">
        <v>18322</v>
      </c>
      <c r="AT9" t="s">
        <v>10701</v>
      </c>
      <c r="AU9" t="s">
        <v>17556</v>
      </c>
      <c r="AV9" t="s">
        <v>10171</v>
      </c>
    </row>
    <row r="10" spans="2:48" x14ac:dyDescent="0.25">
      <c r="B10" t="s">
        <v>18313</v>
      </c>
      <c r="C10" t="s">
        <v>17566</v>
      </c>
      <c r="D10" t="s">
        <v>568</v>
      </c>
      <c r="E10" t="s">
        <v>568</v>
      </c>
      <c r="F10" t="s">
        <v>10460</v>
      </c>
      <c r="G10" t="s">
        <v>18323</v>
      </c>
      <c r="H10" t="s">
        <v>18324</v>
      </c>
      <c r="I10" t="s">
        <v>18325</v>
      </c>
      <c r="J10" t="s">
        <v>9868</v>
      </c>
      <c r="K10" t="s">
        <v>9868</v>
      </c>
      <c r="L10" t="s">
        <v>18326</v>
      </c>
      <c r="M10" t="s">
        <v>568</v>
      </c>
      <c r="N10" t="s">
        <v>568</v>
      </c>
      <c r="O10" t="s">
        <v>568</v>
      </c>
      <c r="P10" t="s">
        <v>568</v>
      </c>
      <c r="Q10" t="s">
        <v>568</v>
      </c>
      <c r="R10" t="s">
        <v>568</v>
      </c>
      <c r="S10" t="s">
        <v>568</v>
      </c>
      <c r="T10" t="s">
        <v>568</v>
      </c>
      <c r="U10" t="s">
        <v>568</v>
      </c>
      <c r="V10" t="s">
        <v>568</v>
      </c>
      <c r="W10" t="s">
        <v>568</v>
      </c>
      <c r="X10" t="s">
        <v>9829</v>
      </c>
      <c r="Y10" t="s">
        <v>18327</v>
      </c>
      <c r="Z10" t="s">
        <v>18328</v>
      </c>
      <c r="AA10" t="s">
        <v>18329</v>
      </c>
      <c r="AB10" t="s">
        <v>18330</v>
      </c>
      <c r="AC10" t="s">
        <v>18331</v>
      </c>
      <c r="AD10" t="s">
        <v>18332</v>
      </c>
      <c r="AE10" t="s">
        <v>568</v>
      </c>
      <c r="AF10" t="s">
        <v>568</v>
      </c>
      <c r="AG10" t="s">
        <v>2083</v>
      </c>
      <c r="AH10" t="s">
        <v>9767</v>
      </c>
      <c r="AI10" t="s">
        <v>18333</v>
      </c>
      <c r="AJ10" t="s">
        <v>17733</v>
      </c>
      <c r="AK10" t="s">
        <v>10559</v>
      </c>
      <c r="AL10" t="s">
        <v>18042</v>
      </c>
      <c r="AM10" t="s">
        <v>10571</v>
      </c>
      <c r="AN10" t="s">
        <v>568</v>
      </c>
      <c r="AO10" t="s">
        <v>568</v>
      </c>
      <c r="AP10" t="s">
        <v>18334</v>
      </c>
      <c r="AQ10" t="s">
        <v>18335</v>
      </c>
      <c r="AR10" t="s">
        <v>17558</v>
      </c>
      <c r="AS10" t="s">
        <v>18336</v>
      </c>
      <c r="AT10" t="s">
        <v>18333</v>
      </c>
      <c r="AU10" t="s">
        <v>9762</v>
      </c>
      <c r="AV10" t="s">
        <v>18069</v>
      </c>
    </row>
    <row r="11" spans="2:48" x14ac:dyDescent="0.25">
      <c r="B11" t="s">
        <v>18313</v>
      </c>
      <c r="C11" t="s">
        <v>11196</v>
      </c>
      <c r="D11" t="s">
        <v>568</v>
      </c>
      <c r="E11" t="s">
        <v>568</v>
      </c>
      <c r="F11" t="s">
        <v>568</v>
      </c>
      <c r="G11" t="s">
        <v>18337</v>
      </c>
      <c r="H11" t="s">
        <v>18338</v>
      </c>
      <c r="I11" t="s">
        <v>18339</v>
      </c>
      <c r="J11" t="s">
        <v>18340</v>
      </c>
      <c r="K11" t="s">
        <v>18340</v>
      </c>
      <c r="L11" t="s">
        <v>18341</v>
      </c>
      <c r="M11" t="s">
        <v>568</v>
      </c>
      <c r="N11" t="s">
        <v>568</v>
      </c>
      <c r="O11" t="s">
        <v>568</v>
      </c>
      <c r="P11" t="s">
        <v>17642</v>
      </c>
      <c r="Q11" t="s">
        <v>10843</v>
      </c>
      <c r="R11" t="s">
        <v>18342</v>
      </c>
      <c r="S11" t="s">
        <v>10793</v>
      </c>
      <c r="T11" t="s">
        <v>18343</v>
      </c>
      <c r="U11" t="s">
        <v>18344</v>
      </c>
      <c r="V11" t="s">
        <v>568</v>
      </c>
      <c r="W11" t="s">
        <v>568</v>
      </c>
      <c r="X11" t="s">
        <v>568</v>
      </c>
      <c r="Y11" t="s">
        <v>18345</v>
      </c>
      <c r="Z11" t="s">
        <v>18346</v>
      </c>
      <c r="AA11" t="s">
        <v>18347</v>
      </c>
      <c r="AB11" t="s">
        <v>18348</v>
      </c>
      <c r="AC11" t="s">
        <v>18349</v>
      </c>
      <c r="AD11" t="s">
        <v>18350</v>
      </c>
      <c r="AE11" t="s">
        <v>568</v>
      </c>
      <c r="AF11" t="s">
        <v>568</v>
      </c>
      <c r="AG11" t="s">
        <v>18351</v>
      </c>
      <c r="AH11" t="s">
        <v>18352</v>
      </c>
      <c r="AI11" t="s">
        <v>18353</v>
      </c>
      <c r="AJ11" t="s">
        <v>18354</v>
      </c>
      <c r="AK11" t="s">
        <v>18355</v>
      </c>
      <c r="AL11" t="s">
        <v>18356</v>
      </c>
      <c r="AM11" t="s">
        <v>18357</v>
      </c>
      <c r="AN11" t="s">
        <v>568</v>
      </c>
      <c r="AO11" t="s">
        <v>568</v>
      </c>
      <c r="AP11" t="s">
        <v>568</v>
      </c>
      <c r="AQ11" t="s">
        <v>9775</v>
      </c>
      <c r="AR11" t="s">
        <v>17995</v>
      </c>
      <c r="AS11" t="s">
        <v>18358</v>
      </c>
      <c r="AT11" t="s">
        <v>18359</v>
      </c>
      <c r="AU11" t="s">
        <v>18360</v>
      </c>
      <c r="AV11" t="s">
        <v>18361</v>
      </c>
    </row>
    <row r="12" spans="2:48" x14ac:dyDescent="0.25">
      <c r="B12" t="s">
        <v>18313</v>
      </c>
      <c r="C12" t="s">
        <v>18362</v>
      </c>
      <c r="D12" t="s">
        <v>568</v>
      </c>
      <c r="E12" t="s">
        <v>568</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9621</v>
      </c>
      <c r="Y12" t="s">
        <v>18363</v>
      </c>
      <c r="Z12" t="s">
        <v>9797</v>
      </c>
      <c r="AA12" t="s">
        <v>10020</v>
      </c>
      <c r="AB12" t="s">
        <v>10066</v>
      </c>
      <c r="AC12" t="s">
        <v>10005</v>
      </c>
      <c r="AD12" t="s">
        <v>10764</v>
      </c>
      <c r="AE12" t="s">
        <v>568</v>
      </c>
      <c r="AF12" t="s">
        <v>568</v>
      </c>
      <c r="AG12" t="s">
        <v>568</v>
      </c>
      <c r="AH12" t="s">
        <v>568</v>
      </c>
      <c r="AI12" t="s">
        <v>568</v>
      </c>
      <c r="AJ12" t="s">
        <v>568</v>
      </c>
      <c r="AK12" t="s">
        <v>568</v>
      </c>
      <c r="AL12" t="s">
        <v>568</v>
      </c>
      <c r="AM12" t="s">
        <v>568</v>
      </c>
      <c r="AN12" t="s">
        <v>568</v>
      </c>
      <c r="AO12" t="s">
        <v>568</v>
      </c>
      <c r="AP12" t="s">
        <v>568</v>
      </c>
      <c r="AQ12" t="s">
        <v>568</v>
      </c>
      <c r="AR12" t="s">
        <v>568</v>
      </c>
      <c r="AS12" t="s">
        <v>568</v>
      </c>
      <c r="AT12" t="s">
        <v>568</v>
      </c>
      <c r="AU12" t="s">
        <v>568</v>
      </c>
      <c r="AV12" t="s">
        <v>568</v>
      </c>
    </row>
    <row r="13" spans="2:48" x14ac:dyDescent="0.25">
      <c r="B13" t="s">
        <v>18313</v>
      </c>
      <c r="C13" t="s">
        <v>17974</v>
      </c>
      <c r="D13" t="s">
        <v>568</v>
      </c>
      <c r="E13" t="s">
        <v>10212</v>
      </c>
      <c r="F13" t="s">
        <v>18041</v>
      </c>
      <c r="G13" t="s">
        <v>18364</v>
      </c>
      <c r="H13" t="s">
        <v>9774</v>
      </c>
      <c r="I13" t="s">
        <v>18365</v>
      </c>
      <c r="J13" t="s">
        <v>9774</v>
      </c>
      <c r="K13" t="s">
        <v>9856</v>
      </c>
      <c r="L13" t="s">
        <v>10730</v>
      </c>
      <c r="M13" t="s">
        <v>568</v>
      </c>
      <c r="N13" t="s">
        <v>2140</v>
      </c>
      <c r="O13" t="s">
        <v>18366</v>
      </c>
      <c r="P13" t="s">
        <v>18367</v>
      </c>
      <c r="Q13" t="s">
        <v>18069</v>
      </c>
      <c r="R13" t="s">
        <v>18367</v>
      </c>
      <c r="S13" t="s">
        <v>18368</v>
      </c>
      <c r="T13" t="s">
        <v>18369</v>
      </c>
      <c r="U13" t="s">
        <v>17668</v>
      </c>
      <c r="V13" t="s">
        <v>568</v>
      </c>
      <c r="W13" t="s">
        <v>9891</v>
      </c>
      <c r="X13" t="s">
        <v>18370</v>
      </c>
      <c r="Y13" t="s">
        <v>18371</v>
      </c>
      <c r="Z13" t="s">
        <v>18372</v>
      </c>
      <c r="AA13" t="s">
        <v>18373</v>
      </c>
      <c r="AB13" t="s">
        <v>18374</v>
      </c>
      <c r="AC13" t="s">
        <v>18375</v>
      </c>
      <c r="AD13" t="s">
        <v>18376</v>
      </c>
      <c r="AE13" t="s">
        <v>568</v>
      </c>
      <c r="AF13" t="s">
        <v>10632</v>
      </c>
      <c r="AG13" t="s">
        <v>18321</v>
      </c>
      <c r="AH13" t="s">
        <v>18377</v>
      </c>
      <c r="AI13" t="s">
        <v>18378</v>
      </c>
      <c r="AJ13" t="s">
        <v>18379</v>
      </c>
      <c r="AK13" t="s">
        <v>18380</v>
      </c>
      <c r="AL13" t="s">
        <v>18381</v>
      </c>
      <c r="AM13" t="s">
        <v>18382</v>
      </c>
      <c r="AN13" t="s">
        <v>568</v>
      </c>
      <c r="AO13" t="s">
        <v>9891</v>
      </c>
      <c r="AP13" t="s">
        <v>9958</v>
      </c>
      <c r="AQ13" t="s">
        <v>18383</v>
      </c>
      <c r="AR13" t="s">
        <v>18384</v>
      </c>
      <c r="AS13" t="s">
        <v>18065</v>
      </c>
      <c r="AT13" t="s">
        <v>18067</v>
      </c>
      <c r="AU13" t="s">
        <v>17792</v>
      </c>
      <c r="AV13" t="s">
        <v>18377</v>
      </c>
    </row>
    <row r="14" spans="2:48" x14ac:dyDescent="0.25">
      <c r="B14" t="s">
        <v>18313</v>
      </c>
      <c r="C14" t="s">
        <v>18385</v>
      </c>
      <c r="D14" t="s">
        <v>568</v>
      </c>
      <c r="E14" t="s">
        <v>568</v>
      </c>
      <c r="F14" t="s">
        <v>10460</v>
      </c>
      <c r="G14" t="s">
        <v>10020</v>
      </c>
      <c r="H14" t="s">
        <v>18386</v>
      </c>
      <c r="I14" t="s">
        <v>10044</v>
      </c>
      <c r="J14" t="s">
        <v>9759</v>
      </c>
      <c r="K14" t="s">
        <v>18387</v>
      </c>
      <c r="L14" t="s">
        <v>17030</v>
      </c>
      <c r="M14" t="s">
        <v>568</v>
      </c>
      <c r="N14" t="s">
        <v>568</v>
      </c>
      <c r="O14" t="s">
        <v>10460</v>
      </c>
      <c r="P14" t="s">
        <v>10020</v>
      </c>
      <c r="Q14" t="s">
        <v>18386</v>
      </c>
      <c r="R14" t="s">
        <v>10044</v>
      </c>
      <c r="S14" t="s">
        <v>9759</v>
      </c>
      <c r="T14" t="s">
        <v>18387</v>
      </c>
      <c r="U14" t="s">
        <v>17030</v>
      </c>
      <c r="V14" t="s">
        <v>568</v>
      </c>
      <c r="W14" t="s">
        <v>568</v>
      </c>
      <c r="X14" t="s">
        <v>10460</v>
      </c>
      <c r="Y14" t="s">
        <v>10020</v>
      </c>
      <c r="Z14" t="s">
        <v>18386</v>
      </c>
      <c r="AA14" t="s">
        <v>10044</v>
      </c>
      <c r="AB14" t="s">
        <v>9759</v>
      </c>
      <c r="AC14" t="s">
        <v>18387</v>
      </c>
      <c r="AD14" t="s">
        <v>17030</v>
      </c>
      <c r="AE14" t="s">
        <v>568</v>
      </c>
      <c r="AF14" t="s">
        <v>568</v>
      </c>
      <c r="AG14" t="s">
        <v>10460</v>
      </c>
      <c r="AH14" t="s">
        <v>10020</v>
      </c>
      <c r="AI14" t="s">
        <v>18386</v>
      </c>
      <c r="AJ14" t="s">
        <v>10044</v>
      </c>
      <c r="AK14" t="s">
        <v>9759</v>
      </c>
      <c r="AL14" t="s">
        <v>18387</v>
      </c>
      <c r="AM14" t="s">
        <v>10347</v>
      </c>
      <c r="AN14" t="s">
        <v>568</v>
      </c>
      <c r="AO14" t="s">
        <v>568</v>
      </c>
      <c r="AP14" t="s">
        <v>10460</v>
      </c>
      <c r="AQ14" t="s">
        <v>10020</v>
      </c>
      <c r="AR14" t="s">
        <v>18386</v>
      </c>
      <c r="AS14" t="s">
        <v>10044</v>
      </c>
      <c r="AT14" t="s">
        <v>9759</v>
      </c>
      <c r="AU14" t="s">
        <v>18387</v>
      </c>
      <c r="AV14" t="s">
        <v>17030</v>
      </c>
    </row>
  </sheetData>
  <pageMargins left="0.7" right="0.7" top="0.75" bottom="0.75" header="0.3" footer="0.3"/>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2:AV10"/>
  <sheetViews>
    <sheetView workbookViewId="0"/>
  </sheetViews>
  <sheetFormatPr defaultColWidth="11.42578125" defaultRowHeight="15" x14ac:dyDescent="0.25"/>
  <sheetData>
    <row r="2" spans="2:48" x14ac:dyDescent="0.25">
      <c r="B2" t="s">
        <v>1</v>
      </c>
      <c r="C2" t="s">
        <v>78</v>
      </c>
    </row>
    <row r="3" spans="2:48" x14ac:dyDescent="0.25">
      <c r="B3" t="s">
        <v>2</v>
      </c>
      <c r="C3" t="s">
        <v>80</v>
      </c>
    </row>
    <row r="4" spans="2:48" x14ac:dyDescent="0.25">
      <c r="B4" t="s">
        <v>3</v>
      </c>
      <c r="C4" t="s">
        <v>6</v>
      </c>
    </row>
    <row r="5" spans="2:48" x14ac:dyDescent="0.25">
      <c r="B5" s="4" t="str">
        <f>HYPERLINK("[NZAu_Publiclaunch_20231116.xlsx]'TOC'!A1","(Click to return to TOC)")</f>
        <v>(Click to return to TOC)</v>
      </c>
    </row>
    <row r="7" spans="2:48" x14ac:dyDescent="0.25">
      <c r="D7" t="s">
        <v>153</v>
      </c>
      <c r="E7" t="s">
        <v>153</v>
      </c>
      <c r="F7" t="s">
        <v>153</v>
      </c>
      <c r="G7" t="s">
        <v>153</v>
      </c>
      <c r="H7" t="s">
        <v>153</v>
      </c>
      <c r="I7" t="s">
        <v>153</v>
      </c>
      <c r="J7" t="s">
        <v>153</v>
      </c>
      <c r="K7" t="s">
        <v>153</v>
      </c>
      <c r="L7" t="s">
        <v>153</v>
      </c>
      <c r="M7" t="s">
        <v>154</v>
      </c>
      <c r="N7" t="s">
        <v>154</v>
      </c>
      <c r="O7" t="s">
        <v>154</v>
      </c>
      <c r="P7" t="s">
        <v>154</v>
      </c>
      <c r="Q7" t="s">
        <v>154</v>
      </c>
      <c r="R7" t="s">
        <v>154</v>
      </c>
      <c r="S7" t="s">
        <v>154</v>
      </c>
      <c r="T7" t="s">
        <v>154</v>
      </c>
      <c r="U7" t="s">
        <v>154</v>
      </c>
      <c r="V7" t="s">
        <v>155</v>
      </c>
      <c r="W7" t="s">
        <v>155</v>
      </c>
      <c r="X7" t="s">
        <v>155</v>
      </c>
      <c r="Y7" t="s">
        <v>155</v>
      </c>
      <c r="Z7" t="s">
        <v>155</v>
      </c>
      <c r="AA7" t="s">
        <v>155</v>
      </c>
      <c r="AB7" t="s">
        <v>155</v>
      </c>
      <c r="AC7" t="s">
        <v>155</v>
      </c>
      <c r="AD7" t="s">
        <v>155</v>
      </c>
      <c r="AE7" t="s">
        <v>156</v>
      </c>
      <c r="AF7" t="s">
        <v>156</v>
      </c>
      <c r="AG7" t="s">
        <v>156</v>
      </c>
      <c r="AH7" t="s">
        <v>156</v>
      </c>
      <c r="AI7" t="s">
        <v>156</v>
      </c>
      <c r="AJ7" t="s">
        <v>156</v>
      </c>
      <c r="AK7" t="s">
        <v>156</v>
      </c>
      <c r="AL7" t="s">
        <v>156</v>
      </c>
      <c r="AM7" t="s">
        <v>156</v>
      </c>
      <c r="AN7" t="s">
        <v>157</v>
      </c>
      <c r="AO7" t="s">
        <v>157</v>
      </c>
      <c r="AP7" t="s">
        <v>157</v>
      </c>
      <c r="AQ7" t="s">
        <v>157</v>
      </c>
      <c r="AR7" t="s">
        <v>157</v>
      </c>
      <c r="AS7" t="s">
        <v>157</v>
      </c>
      <c r="AT7" t="s">
        <v>157</v>
      </c>
      <c r="AU7" t="s">
        <v>157</v>
      </c>
      <c r="AV7" t="s">
        <v>157</v>
      </c>
    </row>
    <row r="8" spans="2:48"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row>
    <row r="9" spans="2:48" x14ac:dyDescent="0.25">
      <c r="B9" t="s">
        <v>18388</v>
      </c>
      <c r="C9" t="s">
        <v>17578</v>
      </c>
      <c r="D9" t="s">
        <v>568</v>
      </c>
      <c r="E9" t="s">
        <v>568</v>
      </c>
      <c r="F9" t="s">
        <v>568</v>
      </c>
      <c r="G9" t="s">
        <v>10074</v>
      </c>
      <c r="H9" t="s">
        <v>18366</v>
      </c>
      <c r="I9" t="s">
        <v>18366</v>
      </c>
      <c r="J9" t="s">
        <v>17642</v>
      </c>
      <c r="K9" t="s">
        <v>9771</v>
      </c>
      <c r="L9" t="s">
        <v>17030</v>
      </c>
      <c r="M9" t="s">
        <v>568</v>
      </c>
      <c r="N9" t="s">
        <v>568</v>
      </c>
      <c r="O9" t="s">
        <v>568</v>
      </c>
      <c r="P9" t="s">
        <v>9627</v>
      </c>
      <c r="Q9" t="s">
        <v>10097</v>
      </c>
      <c r="R9" t="s">
        <v>18389</v>
      </c>
      <c r="S9" t="s">
        <v>17572</v>
      </c>
      <c r="T9" t="s">
        <v>10381</v>
      </c>
      <c r="U9" t="s">
        <v>18390</v>
      </c>
      <c r="V9" t="s">
        <v>568</v>
      </c>
      <c r="W9" t="s">
        <v>568</v>
      </c>
      <c r="X9" t="s">
        <v>568</v>
      </c>
      <c r="Y9" t="s">
        <v>568</v>
      </c>
      <c r="Z9" t="s">
        <v>2088</v>
      </c>
      <c r="AA9" t="s">
        <v>17733</v>
      </c>
      <c r="AB9" t="s">
        <v>18391</v>
      </c>
      <c r="AC9" t="s">
        <v>18391</v>
      </c>
      <c r="AD9" t="s">
        <v>18392</v>
      </c>
      <c r="AE9" t="s">
        <v>568</v>
      </c>
      <c r="AF9" t="s">
        <v>568</v>
      </c>
      <c r="AG9" t="s">
        <v>568</v>
      </c>
      <c r="AH9" t="s">
        <v>18393</v>
      </c>
      <c r="AI9" t="s">
        <v>10674</v>
      </c>
      <c r="AJ9" t="s">
        <v>18394</v>
      </c>
      <c r="AK9" t="s">
        <v>18395</v>
      </c>
      <c r="AL9" t="s">
        <v>18057</v>
      </c>
      <c r="AM9" t="s">
        <v>18373</v>
      </c>
      <c r="AN9" t="s">
        <v>568</v>
      </c>
      <c r="AO9" t="s">
        <v>568</v>
      </c>
      <c r="AP9" t="s">
        <v>568</v>
      </c>
      <c r="AQ9" t="s">
        <v>2175</v>
      </c>
      <c r="AR9" t="s">
        <v>10158</v>
      </c>
      <c r="AS9" t="s">
        <v>18387</v>
      </c>
      <c r="AT9" t="s">
        <v>9627</v>
      </c>
      <c r="AU9" t="s">
        <v>10701</v>
      </c>
      <c r="AV9" t="s">
        <v>18396</v>
      </c>
    </row>
    <row r="10" spans="2:48" x14ac:dyDescent="0.25">
      <c r="B10" t="s">
        <v>18388</v>
      </c>
      <c r="C10" t="s">
        <v>477</v>
      </c>
      <c r="D10" t="s">
        <v>568</v>
      </c>
      <c r="E10" t="s">
        <v>10212</v>
      </c>
      <c r="F10" t="s">
        <v>10347</v>
      </c>
      <c r="G10" t="s">
        <v>17665</v>
      </c>
      <c r="H10" t="s">
        <v>9635</v>
      </c>
      <c r="I10" t="s">
        <v>9635</v>
      </c>
      <c r="J10" t="s">
        <v>9635</v>
      </c>
      <c r="K10" t="s">
        <v>9635</v>
      </c>
      <c r="L10" t="s">
        <v>9635</v>
      </c>
      <c r="M10" t="s">
        <v>568</v>
      </c>
      <c r="N10" t="s">
        <v>2140</v>
      </c>
      <c r="O10" t="s">
        <v>18397</v>
      </c>
      <c r="P10" t="s">
        <v>18398</v>
      </c>
      <c r="Q10" t="s">
        <v>18399</v>
      </c>
      <c r="R10" t="s">
        <v>18400</v>
      </c>
      <c r="S10" t="s">
        <v>18401</v>
      </c>
      <c r="T10" t="s">
        <v>18402</v>
      </c>
      <c r="U10" t="s">
        <v>18403</v>
      </c>
      <c r="V10" t="s">
        <v>568</v>
      </c>
      <c r="W10" t="s">
        <v>9891</v>
      </c>
      <c r="X10" t="s">
        <v>18404</v>
      </c>
      <c r="Y10" t="s">
        <v>18405</v>
      </c>
      <c r="Z10" t="s">
        <v>18406</v>
      </c>
      <c r="AA10" t="s">
        <v>18407</v>
      </c>
      <c r="AB10" t="s">
        <v>18408</v>
      </c>
      <c r="AC10" t="s">
        <v>18409</v>
      </c>
      <c r="AD10" t="s">
        <v>18410</v>
      </c>
      <c r="AE10" t="s">
        <v>568</v>
      </c>
      <c r="AF10" t="s">
        <v>10632</v>
      </c>
      <c r="AG10" t="s">
        <v>18411</v>
      </c>
      <c r="AH10" t="s">
        <v>10823</v>
      </c>
      <c r="AI10" t="s">
        <v>9635</v>
      </c>
      <c r="AJ10" t="s">
        <v>9635</v>
      </c>
      <c r="AK10" t="s">
        <v>9635</v>
      </c>
      <c r="AL10" t="s">
        <v>9635</v>
      </c>
      <c r="AM10" t="s">
        <v>9635</v>
      </c>
      <c r="AN10" t="s">
        <v>568</v>
      </c>
      <c r="AO10" t="s">
        <v>9891</v>
      </c>
      <c r="AP10" t="s">
        <v>18412</v>
      </c>
      <c r="AQ10" t="s">
        <v>18413</v>
      </c>
      <c r="AR10" t="s">
        <v>18414</v>
      </c>
      <c r="AS10" t="s">
        <v>9635</v>
      </c>
      <c r="AT10" t="s">
        <v>9635</v>
      </c>
      <c r="AU10" t="s">
        <v>9635</v>
      </c>
      <c r="AV10" t="s">
        <v>9635</v>
      </c>
    </row>
  </sheetData>
  <pageMargins left="0.7" right="0.7" top="0.75" bottom="0.75" header="0.3" footer="0.3"/>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2:BD13"/>
  <sheetViews>
    <sheetView workbookViewId="0"/>
  </sheetViews>
  <sheetFormatPr defaultColWidth="11.42578125" defaultRowHeight="15" x14ac:dyDescent="0.25"/>
  <sheetData>
    <row r="2" spans="2:56" x14ac:dyDescent="0.25">
      <c r="B2" t="s">
        <v>1</v>
      </c>
      <c r="C2" t="s">
        <v>78</v>
      </c>
    </row>
    <row r="3" spans="2:56" x14ac:dyDescent="0.25">
      <c r="B3" t="s">
        <v>2</v>
      </c>
      <c r="C3" t="s">
        <v>81</v>
      </c>
    </row>
    <row r="4" spans="2:56" x14ac:dyDescent="0.25">
      <c r="B4" t="s">
        <v>3</v>
      </c>
      <c r="C4" t="s">
        <v>6</v>
      </c>
    </row>
    <row r="5" spans="2:56" x14ac:dyDescent="0.25">
      <c r="B5" s="4" t="str">
        <f>HYPERLINK("[NZAu_Publiclaunch_20231116.xlsx]'TOC'!A1","(Click to return to TOC)")</f>
        <v>(Click to return to TOC)</v>
      </c>
    </row>
    <row r="7" spans="2:56" x14ac:dyDescent="0.25">
      <c r="C7" t="s">
        <v>152</v>
      </c>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153</v>
      </c>
      <c r="U7" t="s">
        <v>154</v>
      </c>
      <c r="V7" t="s">
        <v>154</v>
      </c>
      <c r="W7" t="s">
        <v>154</v>
      </c>
      <c r="X7" t="s">
        <v>154</v>
      </c>
      <c r="Y7" t="s">
        <v>154</v>
      </c>
      <c r="Z7" t="s">
        <v>154</v>
      </c>
      <c r="AA7" t="s">
        <v>154</v>
      </c>
      <c r="AB7" t="s">
        <v>154</v>
      </c>
      <c r="AC7" t="s">
        <v>154</v>
      </c>
      <c r="AD7" t="s">
        <v>155</v>
      </c>
      <c r="AE7" t="s">
        <v>155</v>
      </c>
      <c r="AF7" t="s">
        <v>155</v>
      </c>
      <c r="AG7" t="s">
        <v>155</v>
      </c>
      <c r="AH7" t="s">
        <v>155</v>
      </c>
      <c r="AI7" t="s">
        <v>155</v>
      </c>
      <c r="AJ7" t="s">
        <v>155</v>
      </c>
      <c r="AK7" t="s">
        <v>155</v>
      </c>
      <c r="AL7" t="s">
        <v>155</v>
      </c>
      <c r="AM7" t="s">
        <v>156</v>
      </c>
      <c r="AN7" t="s">
        <v>156</v>
      </c>
      <c r="AO7" t="s">
        <v>156</v>
      </c>
      <c r="AP7" t="s">
        <v>156</v>
      </c>
      <c r="AQ7" t="s">
        <v>156</v>
      </c>
      <c r="AR7" t="s">
        <v>156</v>
      </c>
      <c r="AS7" t="s">
        <v>156</v>
      </c>
      <c r="AT7" t="s">
        <v>156</v>
      </c>
      <c r="AU7" t="s">
        <v>156</v>
      </c>
      <c r="AV7" t="s">
        <v>157</v>
      </c>
      <c r="AW7" t="s">
        <v>157</v>
      </c>
      <c r="AX7" t="s">
        <v>157</v>
      </c>
      <c r="AY7" t="s">
        <v>157</v>
      </c>
      <c r="AZ7" t="s">
        <v>157</v>
      </c>
      <c r="BA7" t="s">
        <v>157</v>
      </c>
      <c r="BB7" t="s">
        <v>157</v>
      </c>
      <c r="BC7" t="s">
        <v>157</v>
      </c>
      <c r="BD7" t="s">
        <v>157</v>
      </c>
    </row>
    <row r="8" spans="2:56" x14ac:dyDescent="0.25">
      <c r="B8" t="s">
        <v>18415</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c r="AV8" t="s">
        <v>158</v>
      </c>
      <c r="AW8" t="s">
        <v>159</v>
      </c>
      <c r="AX8" t="s">
        <v>160</v>
      </c>
      <c r="AY8" t="s">
        <v>161</v>
      </c>
      <c r="AZ8" t="s">
        <v>162</v>
      </c>
      <c r="BA8" t="s">
        <v>163</v>
      </c>
      <c r="BB8" t="s">
        <v>164</v>
      </c>
      <c r="BC8" t="s">
        <v>165</v>
      </c>
      <c r="BD8" t="s">
        <v>166</v>
      </c>
    </row>
    <row r="9" spans="2:56" x14ac:dyDescent="0.25">
      <c r="B9" t="s">
        <v>18416</v>
      </c>
      <c r="C9" t="s">
        <v>568</v>
      </c>
      <c r="D9" t="s">
        <v>568</v>
      </c>
      <c r="E9" t="s">
        <v>568</v>
      </c>
      <c r="F9" t="s">
        <v>568</v>
      </c>
      <c r="G9" t="s">
        <v>568</v>
      </c>
      <c r="H9" t="s">
        <v>568</v>
      </c>
      <c r="I9" t="s">
        <v>568</v>
      </c>
      <c r="J9" t="s">
        <v>568</v>
      </c>
      <c r="K9" t="s">
        <v>568</v>
      </c>
      <c r="L9" t="s">
        <v>568</v>
      </c>
      <c r="M9" t="s">
        <v>568</v>
      </c>
      <c r="N9" t="s">
        <v>10572</v>
      </c>
      <c r="O9" t="s">
        <v>9768</v>
      </c>
      <c r="P9" t="s">
        <v>9768</v>
      </c>
      <c r="Q9" t="s">
        <v>9768</v>
      </c>
      <c r="R9" t="s">
        <v>9768</v>
      </c>
      <c r="S9" t="s">
        <v>9768</v>
      </c>
      <c r="T9" t="s">
        <v>9768</v>
      </c>
      <c r="U9" t="s">
        <v>568</v>
      </c>
      <c r="V9" t="s">
        <v>568</v>
      </c>
      <c r="W9" t="s">
        <v>568</v>
      </c>
      <c r="X9" t="s">
        <v>18417</v>
      </c>
      <c r="Y9" t="s">
        <v>9888</v>
      </c>
      <c r="Z9" t="s">
        <v>9768</v>
      </c>
      <c r="AA9" t="s">
        <v>9773</v>
      </c>
      <c r="AB9" t="s">
        <v>18367</v>
      </c>
      <c r="AC9" t="s">
        <v>18418</v>
      </c>
      <c r="AD9" t="s">
        <v>568</v>
      </c>
      <c r="AE9" t="s">
        <v>568</v>
      </c>
      <c r="AF9" t="s">
        <v>9865</v>
      </c>
      <c r="AG9" t="s">
        <v>18419</v>
      </c>
      <c r="AH9" t="s">
        <v>18420</v>
      </c>
      <c r="AI9" t="s">
        <v>18420</v>
      </c>
      <c r="AJ9" t="s">
        <v>18420</v>
      </c>
      <c r="AK9" t="s">
        <v>18420</v>
      </c>
      <c r="AL9" t="s">
        <v>18420</v>
      </c>
      <c r="AM9" t="s">
        <v>568</v>
      </c>
      <c r="AN9" t="s">
        <v>568</v>
      </c>
      <c r="AO9" t="s">
        <v>18366</v>
      </c>
      <c r="AP9" t="s">
        <v>9768</v>
      </c>
      <c r="AQ9" t="s">
        <v>9768</v>
      </c>
      <c r="AR9" t="s">
        <v>9768</v>
      </c>
      <c r="AS9" t="s">
        <v>9768</v>
      </c>
      <c r="AT9" t="s">
        <v>9768</v>
      </c>
      <c r="AU9" t="s">
        <v>9768</v>
      </c>
      <c r="AV9" t="s">
        <v>568</v>
      </c>
      <c r="AW9" t="s">
        <v>568</v>
      </c>
      <c r="AX9" t="s">
        <v>18421</v>
      </c>
      <c r="AY9" t="s">
        <v>9768</v>
      </c>
      <c r="AZ9" t="s">
        <v>9768</v>
      </c>
      <c r="BA9" t="s">
        <v>9768</v>
      </c>
      <c r="BB9" t="s">
        <v>9768</v>
      </c>
      <c r="BC9" t="s">
        <v>9768</v>
      </c>
      <c r="BD9" t="s">
        <v>9768</v>
      </c>
    </row>
    <row r="10" spans="2:56" x14ac:dyDescent="0.25">
      <c r="B10" t="s">
        <v>2065</v>
      </c>
      <c r="C10" t="s">
        <v>568</v>
      </c>
      <c r="D10" t="s">
        <v>568</v>
      </c>
      <c r="E10" t="s">
        <v>568</v>
      </c>
      <c r="F10" t="s">
        <v>568</v>
      </c>
      <c r="G10" t="s">
        <v>568</v>
      </c>
      <c r="H10" t="s">
        <v>568</v>
      </c>
      <c r="I10" t="s">
        <v>568</v>
      </c>
      <c r="J10" t="s">
        <v>568</v>
      </c>
      <c r="K10" t="s">
        <v>568</v>
      </c>
      <c r="L10" t="s">
        <v>568</v>
      </c>
      <c r="M10" t="s">
        <v>568</v>
      </c>
      <c r="N10" t="s">
        <v>568</v>
      </c>
      <c r="O10" t="s">
        <v>9721</v>
      </c>
      <c r="P10" t="s">
        <v>9721</v>
      </c>
      <c r="Q10" t="s">
        <v>9721</v>
      </c>
      <c r="R10" t="s">
        <v>9721</v>
      </c>
      <c r="S10" t="s">
        <v>9721</v>
      </c>
      <c r="T10" t="s">
        <v>9721</v>
      </c>
      <c r="U10" t="s">
        <v>568</v>
      </c>
      <c r="V10" t="s">
        <v>568</v>
      </c>
      <c r="W10" t="s">
        <v>568</v>
      </c>
      <c r="X10" t="s">
        <v>10033</v>
      </c>
      <c r="Y10" t="s">
        <v>18422</v>
      </c>
      <c r="Z10" t="s">
        <v>18423</v>
      </c>
      <c r="AA10" t="s">
        <v>18371</v>
      </c>
      <c r="AB10" t="s">
        <v>18389</v>
      </c>
      <c r="AC10" t="s">
        <v>18424</v>
      </c>
      <c r="AD10" t="s">
        <v>568</v>
      </c>
      <c r="AE10" t="s">
        <v>568</v>
      </c>
      <c r="AF10" t="s">
        <v>9844</v>
      </c>
      <c r="AG10" t="s">
        <v>18425</v>
      </c>
      <c r="AH10" t="s">
        <v>18426</v>
      </c>
      <c r="AI10" t="s">
        <v>18427</v>
      </c>
      <c r="AJ10" t="s">
        <v>18428</v>
      </c>
      <c r="AK10" t="s">
        <v>18429</v>
      </c>
      <c r="AL10" t="s">
        <v>9740</v>
      </c>
      <c r="AM10" t="s">
        <v>568</v>
      </c>
      <c r="AN10" t="s">
        <v>568</v>
      </c>
      <c r="AO10" t="s">
        <v>18333</v>
      </c>
      <c r="AP10" t="s">
        <v>9721</v>
      </c>
      <c r="AQ10" t="s">
        <v>9721</v>
      </c>
      <c r="AR10" t="s">
        <v>9721</v>
      </c>
      <c r="AS10" t="s">
        <v>9721</v>
      </c>
      <c r="AT10" t="s">
        <v>9721</v>
      </c>
      <c r="AU10" t="s">
        <v>9721</v>
      </c>
      <c r="AV10" t="s">
        <v>568</v>
      </c>
      <c r="AW10" t="s">
        <v>568</v>
      </c>
      <c r="AX10" t="s">
        <v>9844</v>
      </c>
      <c r="AY10" t="s">
        <v>18373</v>
      </c>
      <c r="AZ10" t="s">
        <v>9721</v>
      </c>
      <c r="BA10" t="s">
        <v>9721</v>
      </c>
      <c r="BB10" t="s">
        <v>9721</v>
      </c>
      <c r="BC10" t="s">
        <v>9721</v>
      </c>
      <c r="BD10" t="s">
        <v>9721</v>
      </c>
    </row>
    <row r="11" spans="2:56" x14ac:dyDescent="0.25">
      <c r="B11" t="s">
        <v>18430</v>
      </c>
      <c r="C11" t="s">
        <v>568</v>
      </c>
      <c r="D11" t="s">
        <v>568</v>
      </c>
      <c r="E11" t="s">
        <v>568</v>
      </c>
      <c r="F11" t="s">
        <v>568</v>
      </c>
      <c r="G11" t="s">
        <v>568</v>
      </c>
      <c r="H11" t="s">
        <v>568</v>
      </c>
      <c r="I11" t="s">
        <v>568</v>
      </c>
      <c r="J11" t="s">
        <v>568</v>
      </c>
      <c r="K11" t="s">
        <v>568</v>
      </c>
      <c r="L11" t="s">
        <v>568</v>
      </c>
      <c r="M11" t="s">
        <v>10559</v>
      </c>
      <c r="N11" t="s">
        <v>17733</v>
      </c>
      <c r="O11" t="s">
        <v>18431</v>
      </c>
      <c r="P11" t="s">
        <v>9721</v>
      </c>
      <c r="Q11" t="s">
        <v>9721</v>
      </c>
      <c r="R11" t="s">
        <v>9721</v>
      </c>
      <c r="S11" t="s">
        <v>9721</v>
      </c>
      <c r="T11" t="s">
        <v>9721</v>
      </c>
      <c r="U11" t="s">
        <v>568</v>
      </c>
      <c r="V11" t="s">
        <v>2140</v>
      </c>
      <c r="W11" t="s">
        <v>18041</v>
      </c>
      <c r="X11" t="s">
        <v>10151</v>
      </c>
      <c r="Y11" t="s">
        <v>18432</v>
      </c>
      <c r="Z11" t="s">
        <v>17666</v>
      </c>
      <c r="AA11" t="s">
        <v>10020</v>
      </c>
      <c r="AB11" t="s">
        <v>10764</v>
      </c>
      <c r="AC11" t="s">
        <v>18333</v>
      </c>
      <c r="AD11" t="s">
        <v>568</v>
      </c>
      <c r="AE11" t="s">
        <v>2083</v>
      </c>
      <c r="AF11" t="s">
        <v>18041</v>
      </c>
      <c r="AG11" t="s">
        <v>17060</v>
      </c>
      <c r="AH11" t="s">
        <v>18387</v>
      </c>
      <c r="AI11" t="s">
        <v>17642</v>
      </c>
      <c r="AJ11" t="s">
        <v>18433</v>
      </c>
      <c r="AK11" t="s">
        <v>18434</v>
      </c>
      <c r="AL11" t="s">
        <v>18435</v>
      </c>
      <c r="AM11" t="s">
        <v>568</v>
      </c>
      <c r="AN11" t="s">
        <v>10033</v>
      </c>
      <c r="AO11" t="s">
        <v>10718</v>
      </c>
      <c r="AP11" t="s">
        <v>10305</v>
      </c>
      <c r="AQ11" t="s">
        <v>9721</v>
      </c>
      <c r="AR11" t="s">
        <v>9721</v>
      </c>
      <c r="AS11" t="s">
        <v>9721</v>
      </c>
      <c r="AT11" t="s">
        <v>9721</v>
      </c>
      <c r="AU11" t="s">
        <v>9721</v>
      </c>
      <c r="AV11" t="s">
        <v>568</v>
      </c>
      <c r="AW11" t="s">
        <v>2083</v>
      </c>
      <c r="AX11" t="s">
        <v>10525</v>
      </c>
      <c r="AY11" t="s">
        <v>17655</v>
      </c>
      <c r="AZ11" t="s">
        <v>18436</v>
      </c>
      <c r="BA11" t="s">
        <v>9721</v>
      </c>
      <c r="BB11" t="s">
        <v>9721</v>
      </c>
      <c r="BC11" t="s">
        <v>9721</v>
      </c>
      <c r="BD11" t="s">
        <v>9721</v>
      </c>
    </row>
    <row r="12" spans="2:56" x14ac:dyDescent="0.25">
      <c r="B12" t="s">
        <v>18437</v>
      </c>
      <c r="C12" t="s">
        <v>568</v>
      </c>
      <c r="D12" t="s">
        <v>568</v>
      </c>
      <c r="E12" t="s">
        <v>568</v>
      </c>
      <c r="F12" t="s">
        <v>2083</v>
      </c>
      <c r="G12" t="s">
        <v>2175</v>
      </c>
      <c r="H12" t="s">
        <v>10507</v>
      </c>
      <c r="I12" t="s">
        <v>10559</v>
      </c>
      <c r="J12" t="s">
        <v>10559</v>
      </c>
      <c r="K12" t="s">
        <v>10559</v>
      </c>
      <c r="L12" t="s">
        <v>568</v>
      </c>
      <c r="M12" t="s">
        <v>568</v>
      </c>
      <c r="N12" t="s">
        <v>9621</v>
      </c>
      <c r="O12" t="s">
        <v>18438</v>
      </c>
      <c r="P12" t="s">
        <v>9678</v>
      </c>
      <c r="Q12" t="s">
        <v>9678</v>
      </c>
      <c r="R12" t="s">
        <v>9678</v>
      </c>
      <c r="S12" t="s">
        <v>9678</v>
      </c>
      <c r="T12" t="s">
        <v>9678</v>
      </c>
      <c r="U12" t="s">
        <v>568</v>
      </c>
      <c r="V12" t="s">
        <v>568</v>
      </c>
      <c r="W12" t="s">
        <v>10764</v>
      </c>
      <c r="X12" t="s">
        <v>9969</v>
      </c>
      <c r="Y12" t="s">
        <v>10158</v>
      </c>
      <c r="Z12" t="s">
        <v>10195</v>
      </c>
      <c r="AA12" t="s">
        <v>18041</v>
      </c>
      <c r="AB12" t="s">
        <v>18439</v>
      </c>
      <c r="AC12" t="s">
        <v>10017</v>
      </c>
      <c r="AD12" t="s">
        <v>568</v>
      </c>
      <c r="AE12" t="s">
        <v>2083</v>
      </c>
      <c r="AF12" t="s">
        <v>18440</v>
      </c>
      <c r="AG12" t="s">
        <v>10027</v>
      </c>
      <c r="AH12" t="s">
        <v>18441</v>
      </c>
      <c r="AI12" t="s">
        <v>18442</v>
      </c>
      <c r="AJ12" t="s">
        <v>17921</v>
      </c>
      <c r="AK12" t="s">
        <v>18443</v>
      </c>
      <c r="AL12" t="s">
        <v>18444</v>
      </c>
      <c r="AM12" t="s">
        <v>568</v>
      </c>
      <c r="AN12" t="s">
        <v>9844</v>
      </c>
      <c r="AO12" t="s">
        <v>2119</v>
      </c>
      <c r="AP12" t="s">
        <v>17755</v>
      </c>
      <c r="AQ12" t="s">
        <v>9678</v>
      </c>
      <c r="AR12" t="s">
        <v>9678</v>
      </c>
      <c r="AS12" t="s">
        <v>9678</v>
      </c>
      <c r="AT12" t="s">
        <v>9678</v>
      </c>
      <c r="AU12" t="s">
        <v>9678</v>
      </c>
      <c r="AV12" t="s">
        <v>568</v>
      </c>
      <c r="AW12" t="s">
        <v>2083</v>
      </c>
      <c r="AX12" t="s">
        <v>10202</v>
      </c>
      <c r="AY12" t="s">
        <v>18445</v>
      </c>
      <c r="AZ12" t="s">
        <v>9678</v>
      </c>
      <c r="BA12" t="s">
        <v>9678</v>
      </c>
      <c r="BB12" t="s">
        <v>9678</v>
      </c>
      <c r="BC12" t="s">
        <v>9678</v>
      </c>
      <c r="BD12" t="s">
        <v>9678</v>
      </c>
    </row>
    <row r="13" spans="2:56" x14ac:dyDescent="0.25">
      <c r="B13" t="s">
        <v>2068</v>
      </c>
      <c r="C13" t="s">
        <v>568</v>
      </c>
      <c r="D13" t="s">
        <v>568</v>
      </c>
      <c r="E13" t="s">
        <v>568</v>
      </c>
      <c r="F13" t="s">
        <v>568</v>
      </c>
      <c r="G13" t="s">
        <v>568</v>
      </c>
      <c r="H13" t="s">
        <v>568</v>
      </c>
      <c r="I13" t="s">
        <v>568</v>
      </c>
      <c r="J13" t="s">
        <v>568</v>
      </c>
      <c r="K13" t="s">
        <v>568</v>
      </c>
      <c r="L13" t="s">
        <v>568</v>
      </c>
      <c r="M13" t="s">
        <v>10507</v>
      </c>
      <c r="N13" t="s">
        <v>10460</v>
      </c>
      <c r="O13" t="s">
        <v>10001</v>
      </c>
      <c r="P13" t="s">
        <v>9721</v>
      </c>
      <c r="Q13" t="s">
        <v>9721</v>
      </c>
      <c r="R13" t="s">
        <v>9721</v>
      </c>
      <c r="S13" t="s">
        <v>9721</v>
      </c>
      <c r="T13" t="s">
        <v>9721</v>
      </c>
      <c r="U13" t="s">
        <v>568</v>
      </c>
      <c r="V13" t="s">
        <v>568</v>
      </c>
      <c r="W13" t="s">
        <v>10518</v>
      </c>
      <c r="X13" t="s">
        <v>18446</v>
      </c>
      <c r="Y13" t="s">
        <v>18446</v>
      </c>
      <c r="Z13" t="s">
        <v>18432</v>
      </c>
      <c r="AA13" t="s">
        <v>9868</v>
      </c>
      <c r="AB13" t="s">
        <v>2119</v>
      </c>
      <c r="AC13" t="s">
        <v>10033</v>
      </c>
      <c r="AD13" t="s">
        <v>568</v>
      </c>
      <c r="AE13" t="s">
        <v>2083</v>
      </c>
      <c r="AF13" t="s">
        <v>18439</v>
      </c>
      <c r="AG13" t="s">
        <v>18447</v>
      </c>
      <c r="AH13" t="s">
        <v>18447</v>
      </c>
      <c r="AI13" t="s">
        <v>9868</v>
      </c>
      <c r="AJ13" t="s">
        <v>18448</v>
      </c>
      <c r="AK13" t="s">
        <v>18449</v>
      </c>
      <c r="AL13" t="s">
        <v>18450</v>
      </c>
      <c r="AM13" t="s">
        <v>568</v>
      </c>
      <c r="AN13" t="s">
        <v>10507</v>
      </c>
      <c r="AO13" t="s">
        <v>10764</v>
      </c>
      <c r="AP13" t="s">
        <v>10701</v>
      </c>
      <c r="AQ13" t="s">
        <v>9721</v>
      </c>
      <c r="AR13" t="s">
        <v>9721</v>
      </c>
      <c r="AS13" t="s">
        <v>9721</v>
      </c>
      <c r="AT13" t="s">
        <v>9721</v>
      </c>
      <c r="AU13" t="s">
        <v>9721</v>
      </c>
      <c r="AV13" t="s">
        <v>568</v>
      </c>
      <c r="AW13" t="s">
        <v>568</v>
      </c>
      <c r="AX13" t="s">
        <v>2119</v>
      </c>
      <c r="AY13" t="s">
        <v>9721</v>
      </c>
      <c r="AZ13" t="s">
        <v>9721</v>
      </c>
      <c r="BA13" t="s">
        <v>9721</v>
      </c>
      <c r="BB13" t="s">
        <v>9721</v>
      </c>
      <c r="BC13" t="s">
        <v>9721</v>
      </c>
      <c r="BD13" t="s">
        <v>9721</v>
      </c>
    </row>
  </sheetData>
  <pageMargins left="0.7" right="0.7" top="0.75" bottom="0.75" header="0.3" footer="0.3"/>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2:BD20"/>
  <sheetViews>
    <sheetView workbookViewId="0"/>
  </sheetViews>
  <sheetFormatPr defaultColWidth="11.42578125" defaultRowHeight="15" x14ac:dyDescent="0.25"/>
  <sheetData>
    <row r="2" spans="2:56" x14ac:dyDescent="0.25">
      <c r="B2" t="s">
        <v>1</v>
      </c>
      <c r="C2" t="s">
        <v>78</v>
      </c>
    </row>
    <row r="3" spans="2:56" x14ac:dyDescent="0.25">
      <c r="B3" t="s">
        <v>2</v>
      </c>
      <c r="C3" t="s">
        <v>82</v>
      </c>
    </row>
    <row r="4" spans="2:56" x14ac:dyDescent="0.25">
      <c r="B4" t="s">
        <v>3</v>
      </c>
      <c r="C4" t="s">
        <v>6</v>
      </c>
    </row>
    <row r="5" spans="2:56" x14ac:dyDescent="0.25">
      <c r="B5" s="4" t="str">
        <f>HYPERLINK("[NZAu_Publiclaunch_20231116.xlsx]'TOC'!A1","(Click to return to TOC)")</f>
        <v>(Click to return to TOC)</v>
      </c>
    </row>
    <row r="7" spans="2:56" x14ac:dyDescent="0.25">
      <c r="C7" t="s">
        <v>152</v>
      </c>
      <c r="D7" t="s">
        <v>152</v>
      </c>
      <c r="E7" t="s">
        <v>152</v>
      </c>
      <c r="F7" t="s">
        <v>152</v>
      </c>
      <c r="G7" t="s">
        <v>152</v>
      </c>
      <c r="H7" t="s">
        <v>152</v>
      </c>
      <c r="I7" t="s">
        <v>152</v>
      </c>
      <c r="J7" t="s">
        <v>152</v>
      </c>
      <c r="K7" t="s">
        <v>152</v>
      </c>
      <c r="L7" t="s">
        <v>153</v>
      </c>
      <c r="M7" t="s">
        <v>153</v>
      </c>
      <c r="N7" t="s">
        <v>153</v>
      </c>
      <c r="O7" t="s">
        <v>153</v>
      </c>
      <c r="P7" t="s">
        <v>153</v>
      </c>
      <c r="Q7" t="s">
        <v>153</v>
      </c>
      <c r="R7" t="s">
        <v>153</v>
      </c>
      <c r="S7" t="s">
        <v>153</v>
      </c>
      <c r="T7" t="s">
        <v>153</v>
      </c>
      <c r="U7" t="s">
        <v>154</v>
      </c>
      <c r="V7" t="s">
        <v>154</v>
      </c>
      <c r="W7" t="s">
        <v>154</v>
      </c>
      <c r="X7" t="s">
        <v>154</v>
      </c>
      <c r="Y7" t="s">
        <v>154</v>
      </c>
      <c r="Z7" t="s">
        <v>154</v>
      </c>
      <c r="AA7" t="s">
        <v>154</v>
      </c>
      <c r="AB7" t="s">
        <v>154</v>
      </c>
      <c r="AC7" t="s">
        <v>154</v>
      </c>
      <c r="AD7" t="s">
        <v>155</v>
      </c>
      <c r="AE7" t="s">
        <v>155</v>
      </c>
      <c r="AF7" t="s">
        <v>155</v>
      </c>
      <c r="AG7" t="s">
        <v>155</v>
      </c>
      <c r="AH7" t="s">
        <v>155</v>
      </c>
      <c r="AI7" t="s">
        <v>155</v>
      </c>
      <c r="AJ7" t="s">
        <v>155</v>
      </c>
      <c r="AK7" t="s">
        <v>155</v>
      </c>
      <c r="AL7" t="s">
        <v>155</v>
      </c>
      <c r="AM7" t="s">
        <v>156</v>
      </c>
      <c r="AN7" t="s">
        <v>156</v>
      </c>
      <c r="AO7" t="s">
        <v>156</v>
      </c>
      <c r="AP7" t="s">
        <v>156</v>
      </c>
      <c r="AQ7" t="s">
        <v>156</v>
      </c>
      <c r="AR7" t="s">
        <v>156</v>
      </c>
      <c r="AS7" t="s">
        <v>156</v>
      </c>
      <c r="AT7" t="s">
        <v>156</v>
      </c>
      <c r="AU7" t="s">
        <v>156</v>
      </c>
      <c r="AV7" t="s">
        <v>157</v>
      </c>
      <c r="AW7" t="s">
        <v>157</v>
      </c>
      <c r="AX7" t="s">
        <v>157</v>
      </c>
      <c r="AY7" t="s">
        <v>157</v>
      </c>
      <c r="AZ7" t="s">
        <v>157</v>
      </c>
      <c r="BA7" t="s">
        <v>157</v>
      </c>
      <c r="BB7" t="s">
        <v>157</v>
      </c>
      <c r="BC7" t="s">
        <v>157</v>
      </c>
      <c r="BD7" t="s">
        <v>157</v>
      </c>
    </row>
    <row r="8" spans="2:56" x14ac:dyDescent="0.25">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c r="AV8" t="s">
        <v>158</v>
      </c>
      <c r="AW8" t="s">
        <v>159</v>
      </c>
      <c r="AX8" t="s">
        <v>160</v>
      </c>
      <c r="AY8" t="s">
        <v>161</v>
      </c>
      <c r="AZ8" t="s">
        <v>162</v>
      </c>
      <c r="BA8" t="s">
        <v>163</v>
      </c>
      <c r="BB8" t="s">
        <v>164</v>
      </c>
      <c r="BC8" t="s">
        <v>165</v>
      </c>
      <c r="BD8" t="s">
        <v>166</v>
      </c>
    </row>
    <row r="9" spans="2:56" x14ac:dyDescent="0.25">
      <c r="B9" t="s">
        <v>18451</v>
      </c>
      <c r="C9" t="s">
        <v>568</v>
      </c>
      <c r="D9" t="s">
        <v>568</v>
      </c>
      <c r="E9" t="s">
        <v>568</v>
      </c>
      <c r="F9" t="s">
        <v>2083</v>
      </c>
      <c r="G9" t="s">
        <v>9891</v>
      </c>
      <c r="H9" t="s">
        <v>9844</v>
      </c>
      <c r="I9" t="s">
        <v>9844</v>
      </c>
      <c r="J9" t="s">
        <v>9844</v>
      </c>
      <c r="K9" t="s">
        <v>9844</v>
      </c>
      <c r="L9" t="s">
        <v>568</v>
      </c>
      <c r="M9" t="s">
        <v>568</v>
      </c>
      <c r="N9" t="s">
        <v>10186</v>
      </c>
      <c r="O9" t="s">
        <v>10538</v>
      </c>
      <c r="P9" t="s">
        <v>10538</v>
      </c>
      <c r="Q9" t="s">
        <v>2144</v>
      </c>
      <c r="R9" t="s">
        <v>17060</v>
      </c>
      <c r="S9" t="s">
        <v>10001</v>
      </c>
      <c r="T9" t="s">
        <v>17014</v>
      </c>
      <c r="U9" t="s">
        <v>568</v>
      </c>
      <c r="V9" t="s">
        <v>568</v>
      </c>
      <c r="W9" t="s">
        <v>10566</v>
      </c>
      <c r="X9" t="s">
        <v>10212</v>
      </c>
      <c r="Y9" t="s">
        <v>10212</v>
      </c>
      <c r="Z9" t="s">
        <v>17574</v>
      </c>
      <c r="AA9" t="s">
        <v>18043</v>
      </c>
      <c r="AB9" t="s">
        <v>10525</v>
      </c>
      <c r="AC9" t="s">
        <v>9811</v>
      </c>
      <c r="AD9" t="s">
        <v>568</v>
      </c>
      <c r="AE9" t="s">
        <v>568</v>
      </c>
      <c r="AF9" t="s">
        <v>10158</v>
      </c>
      <c r="AG9" t="s">
        <v>17568</v>
      </c>
      <c r="AH9" t="s">
        <v>18336</v>
      </c>
      <c r="AI9" t="s">
        <v>18411</v>
      </c>
      <c r="AJ9" t="s">
        <v>18452</v>
      </c>
      <c r="AK9" t="s">
        <v>18379</v>
      </c>
      <c r="AL9" t="s">
        <v>18384</v>
      </c>
      <c r="AM9" t="s">
        <v>568</v>
      </c>
      <c r="AN9" t="s">
        <v>568</v>
      </c>
      <c r="AO9" t="s">
        <v>10566</v>
      </c>
      <c r="AP9" t="s">
        <v>2088</v>
      </c>
      <c r="AQ9" t="s">
        <v>18043</v>
      </c>
      <c r="AR9" t="s">
        <v>10020</v>
      </c>
      <c r="AS9" t="s">
        <v>9762</v>
      </c>
      <c r="AT9" t="s">
        <v>10648</v>
      </c>
      <c r="AU9" t="s">
        <v>9868</v>
      </c>
      <c r="AV9" t="s">
        <v>568</v>
      </c>
      <c r="AW9" t="s">
        <v>568</v>
      </c>
      <c r="AX9" t="s">
        <v>18391</v>
      </c>
      <c r="AY9" t="s">
        <v>10020</v>
      </c>
      <c r="AZ9" t="s">
        <v>18453</v>
      </c>
      <c r="BA9" t="s">
        <v>10518</v>
      </c>
      <c r="BB9" t="s">
        <v>10851</v>
      </c>
      <c r="BC9" t="s">
        <v>10171</v>
      </c>
      <c r="BD9" t="s">
        <v>18454</v>
      </c>
    </row>
    <row r="10" spans="2:56" x14ac:dyDescent="0.25">
      <c r="B10" t="s">
        <v>18455</v>
      </c>
      <c r="C10" t="s">
        <v>568</v>
      </c>
      <c r="D10" t="s">
        <v>568</v>
      </c>
      <c r="E10" t="s">
        <v>568</v>
      </c>
      <c r="F10" t="s">
        <v>2083</v>
      </c>
      <c r="G10" t="s">
        <v>9891</v>
      </c>
      <c r="H10" t="s">
        <v>9844</v>
      </c>
      <c r="I10" t="s">
        <v>2140</v>
      </c>
      <c r="J10" t="s">
        <v>2140</v>
      </c>
      <c r="K10" t="s">
        <v>2140</v>
      </c>
      <c r="L10" t="s">
        <v>568</v>
      </c>
      <c r="M10" t="s">
        <v>568</v>
      </c>
      <c r="N10" t="s">
        <v>568</v>
      </c>
      <c r="O10" t="s">
        <v>10566</v>
      </c>
      <c r="P10" t="s">
        <v>9998</v>
      </c>
      <c r="Q10" t="s">
        <v>10571</v>
      </c>
      <c r="R10" t="s">
        <v>10632</v>
      </c>
      <c r="S10" t="s">
        <v>10572</v>
      </c>
      <c r="T10" t="s">
        <v>10737</v>
      </c>
      <c r="U10" t="s">
        <v>568</v>
      </c>
      <c r="V10" t="s">
        <v>568</v>
      </c>
      <c r="W10" t="s">
        <v>568</v>
      </c>
      <c r="X10" t="s">
        <v>10566</v>
      </c>
      <c r="Y10" t="s">
        <v>10566</v>
      </c>
      <c r="Z10" t="s">
        <v>10571</v>
      </c>
      <c r="AA10" t="s">
        <v>10632</v>
      </c>
      <c r="AB10" t="s">
        <v>17733</v>
      </c>
      <c r="AC10" t="s">
        <v>10825</v>
      </c>
      <c r="AD10" t="s">
        <v>568</v>
      </c>
      <c r="AE10" t="s">
        <v>568</v>
      </c>
      <c r="AF10" t="s">
        <v>9620</v>
      </c>
      <c r="AG10" t="s">
        <v>10066</v>
      </c>
      <c r="AH10" t="s">
        <v>10737</v>
      </c>
      <c r="AI10" t="s">
        <v>10737</v>
      </c>
      <c r="AJ10" t="s">
        <v>18333</v>
      </c>
      <c r="AK10" t="s">
        <v>10186</v>
      </c>
      <c r="AL10" t="s">
        <v>18456</v>
      </c>
      <c r="AM10" t="s">
        <v>568</v>
      </c>
      <c r="AN10" t="s">
        <v>568</v>
      </c>
      <c r="AO10" t="s">
        <v>568</v>
      </c>
      <c r="AP10" t="s">
        <v>10566</v>
      </c>
      <c r="AQ10" t="s">
        <v>9998</v>
      </c>
      <c r="AR10" t="s">
        <v>10718</v>
      </c>
      <c r="AS10" t="s">
        <v>10525</v>
      </c>
      <c r="AT10" t="s">
        <v>9761</v>
      </c>
      <c r="AU10" t="s">
        <v>10197</v>
      </c>
      <c r="AV10" t="s">
        <v>568</v>
      </c>
      <c r="AW10" t="s">
        <v>568</v>
      </c>
      <c r="AX10" t="s">
        <v>9844</v>
      </c>
      <c r="AY10" t="s">
        <v>10572</v>
      </c>
      <c r="AZ10" t="s">
        <v>10158</v>
      </c>
      <c r="BA10" t="s">
        <v>10825</v>
      </c>
      <c r="BB10" t="s">
        <v>10842</v>
      </c>
      <c r="BC10" t="s">
        <v>18457</v>
      </c>
      <c r="BD10" t="s">
        <v>10044</v>
      </c>
    </row>
    <row r="11" spans="2:56" x14ac:dyDescent="0.25">
      <c r="B11" t="s">
        <v>18458</v>
      </c>
      <c r="C11" t="s">
        <v>568</v>
      </c>
      <c r="D11" t="s">
        <v>568</v>
      </c>
      <c r="E11" t="s">
        <v>568</v>
      </c>
      <c r="F11" t="s">
        <v>568</v>
      </c>
      <c r="G11" t="s">
        <v>568</v>
      </c>
      <c r="H11" t="s">
        <v>568</v>
      </c>
      <c r="I11" t="s">
        <v>568</v>
      </c>
      <c r="J11" t="s">
        <v>568</v>
      </c>
      <c r="K11" t="s">
        <v>568</v>
      </c>
      <c r="L11" t="s">
        <v>568</v>
      </c>
      <c r="M11" t="s">
        <v>568</v>
      </c>
      <c r="N11" t="s">
        <v>568</v>
      </c>
      <c r="O11" t="s">
        <v>568</v>
      </c>
      <c r="P11" t="s">
        <v>568</v>
      </c>
      <c r="Q11" t="s">
        <v>568</v>
      </c>
      <c r="R11" t="s">
        <v>568</v>
      </c>
      <c r="S11" t="s">
        <v>9844</v>
      </c>
      <c r="T11" t="s">
        <v>10493</v>
      </c>
      <c r="U11" t="s">
        <v>568</v>
      </c>
      <c r="V11" t="s">
        <v>568</v>
      </c>
      <c r="W11" t="s">
        <v>568</v>
      </c>
      <c r="X11" t="s">
        <v>568</v>
      </c>
      <c r="Y11" t="s">
        <v>568</v>
      </c>
      <c r="Z11" t="s">
        <v>568</v>
      </c>
      <c r="AA11" t="s">
        <v>568</v>
      </c>
      <c r="AB11" t="s">
        <v>568</v>
      </c>
      <c r="AC11" t="s">
        <v>10764</v>
      </c>
      <c r="AD11" t="s">
        <v>568</v>
      </c>
      <c r="AE11" t="s">
        <v>568</v>
      </c>
      <c r="AF11" t="s">
        <v>568</v>
      </c>
      <c r="AG11" t="s">
        <v>568</v>
      </c>
      <c r="AH11" t="s">
        <v>568</v>
      </c>
      <c r="AI11" t="s">
        <v>10718</v>
      </c>
      <c r="AJ11" t="s">
        <v>10718</v>
      </c>
      <c r="AK11" t="s">
        <v>10525</v>
      </c>
      <c r="AL11" t="s">
        <v>18459</v>
      </c>
      <c r="AM11" t="s">
        <v>568</v>
      </c>
      <c r="AN11" t="s">
        <v>568</v>
      </c>
      <c r="AO11" t="s">
        <v>568</v>
      </c>
      <c r="AP11" t="s">
        <v>568</v>
      </c>
      <c r="AQ11" t="s">
        <v>568</v>
      </c>
      <c r="AR11" t="s">
        <v>2140</v>
      </c>
      <c r="AS11" t="s">
        <v>2140</v>
      </c>
      <c r="AT11" t="s">
        <v>10493</v>
      </c>
      <c r="AU11" t="s">
        <v>10493</v>
      </c>
      <c r="AV11" t="s">
        <v>568</v>
      </c>
      <c r="AW11" t="s">
        <v>568</v>
      </c>
      <c r="AX11" t="s">
        <v>568</v>
      </c>
      <c r="AY11" t="s">
        <v>9620</v>
      </c>
      <c r="AZ11" t="s">
        <v>18460</v>
      </c>
      <c r="BA11" t="s">
        <v>18439</v>
      </c>
      <c r="BB11" t="s">
        <v>18439</v>
      </c>
      <c r="BC11" t="s">
        <v>9969</v>
      </c>
      <c r="BD11" t="s">
        <v>9969</v>
      </c>
    </row>
    <row r="12" spans="2:56" x14ac:dyDescent="0.25">
      <c r="B12" t="s">
        <v>18461</v>
      </c>
      <c r="C12" t="s">
        <v>568</v>
      </c>
      <c r="D12" t="s">
        <v>568</v>
      </c>
      <c r="E12" t="s">
        <v>568</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18462</v>
      </c>
      <c r="AM12" t="s">
        <v>568</v>
      </c>
      <c r="AN12" t="s">
        <v>568</v>
      </c>
      <c r="AO12" t="s">
        <v>568</v>
      </c>
      <c r="AP12" t="s">
        <v>568</v>
      </c>
      <c r="AQ12" t="s">
        <v>568</v>
      </c>
      <c r="AR12" t="s">
        <v>568</v>
      </c>
      <c r="AS12" t="s">
        <v>568</v>
      </c>
      <c r="AT12" t="s">
        <v>568</v>
      </c>
      <c r="AU12" t="s">
        <v>568</v>
      </c>
      <c r="AV12" t="s">
        <v>568</v>
      </c>
      <c r="AW12" t="s">
        <v>568</v>
      </c>
      <c r="AX12" t="s">
        <v>568</v>
      </c>
      <c r="AY12" t="s">
        <v>568</v>
      </c>
      <c r="AZ12" t="s">
        <v>568</v>
      </c>
      <c r="BA12" t="s">
        <v>568</v>
      </c>
      <c r="BB12" t="s">
        <v>568</v>
      </c>
      <c r="BC12" t="s">
        <v>568</v>
      </c>
      <c r="BD12" t="s">
        <v>568</v>
      </c>
    </row>
    <row r="13" spans="2:56" x14ac:dyDescent="0.25">
      <c r="B13" t="s">
        <v>18463</v>
      </c>
      <c r="C13" t="s">
        <v>568</v>
      </c>
      <c r="D13" t="s">
        <v>568</v>
      </c>
      <c r="E13" t="s">
        <v>568</v>
      </c>
      <c r="F13" t="s">
        <v>568</v>
      </c>
      <c r="G13" t="s">
        <v>568</v>
      </c>
      <c r="H13" t="s">
        <v>568</v>
      </c>
      <c r="I13" t="s">
        <v>568</v>
      </c>
      <c r="J13" t="s">
        <v>568</v>
      </c>
      <c r="K13" t="s">
        <v>568</v>
      </c>
      <c r="L13" t="s">
        <v>568</v>
      </c>
      <c r="M13" t="s">
        <v>568</v>
      </c>
      <c r="N13" t="s">
        <v>568</v>
      </c>
      <c r="O13" t="s">
        <v>10043</v>
      </c>
      <c r="P13" t="s">
        <v>10043</v>
      </c>
      <c r="Q13" t="s">
        <v>10043</v>
      </c>
      <c r="R13" t="s">
        <v>10043</v>
      </c>
      <c r="S13" t="s">
        <v>10043</v>
      </c>
      <c r="T13" t="s">
        <v>10043</v>
      </c>
      <c r="U13" t="s">
        <v>568</v>
      </c>
      <c r="V13" t="s">
        <v>568</v>
      </c>
      <c r="W13" t="s">
        <v>568</v>
      </c>
      <c r="X13" t="s">
        <v>568</v>
      </c>
      <c r="Y13" t="s">
        <v>568</v>
      </c>
      <c r="Z13" t="s">
        <v>568</v>
      </c>
      <c r="AA13" t="s">
        <v>568</v>
      </c>
      <c r="AB13" t="s">
        <v>568</v>
      </c>
      <c r="AC13" t="s">
        <v>568</v>
      </c>
      <c r="AD13" t="s">
        <v>568</v>
      </c>
      <c r="AE13" t="s">
        <v>568</v>
      </c>
      <c r="AF13" t="s">
        <v>568</v>
      </c>
      <c r="AG13" t="s">
        <v>2083</v>
      </c>
      <c r="AH13" t="s">
        <v>2083</v>
      </c>
      <c r="AI13" t="s">
        <v>9844</v>
      </c>
      <c r="AJ13" t="s">
        <v>18043</v>
      </c>
      <c r="AK13" t="s">
        <v>18322</v>
      </c>
      <c r="AL13" t="s">
        <v>18464</v>
      </c>
      <c r="AM13" t="s">
        <v>568</v>
      </c>
      <c r="AN13" t="s">
        <v>568</v>
      </c>
      <c r="AO13" t="s">
        <v>568</v>
      </c>
      <c r="AP13" t="s">
        <v>9844</v>
      </c>
      <c r="AQ13" t="s">
        <v>9844</v>
      </c>
      <c r="AR13" t="s">
        <v>9844</v>
      </c>
      <c r="AS13" t="s">
        <v>9844</v>
      </c>
      <c r="AT13" t="s">
        <v>9844</v>
      </c>
      <c r="AU13" t="s">
        <v>9844</v>
      </c>
      <c r="AV13" t="s">
        <v>568</v>
      </c>
      <c r="AW13" t="s">
        <v>568</v>
      </c>
      <c r="AX13" t="s">
        <v>568</v>
      </c>
      <c r="AY13" t="s">
        <v>2083</v>
      </c>
      <c r="AZ13" t="s">
        <v>2083</v>
      </c>
      <c r="BA13" t="s">
        <v>2083</v>
      </c>
      <c r="BB13" t="s">
        <v>2083</v>
      </c>
      <c r="BC13" t="s">
        <v>2083</v>
      </c>
      <c r="BD13" t="s">
        <v>2083</v>
      </c>
    </row>
    <row r="14" spans="2:56" x14ac:dyDescent="0.25">
      <c r="B14" t="s">
        <v>18465</v>
      </c>
      <c r="C14" t="s">
        <v>568</v>
      </c>
      <c r="D14" t="s">
        <v>568</v>
      </c>
      <c r="E14" t="s">
        <v>568</v>
      </c>
      <c r="F14" t="s">
        <v>568</v>
      </c>
      <c r="G14" t="s">
        <v>568</v>
      </c>
      <c r="H14" t="s">
        <v>568</v>
      </c>
      <c r="I14" t="s">
        <v>568</v>
      </c>
      <c r="J14" t="s">
        <v>568</v>
      </c>
      <c r="K14" t="s">
        <v>568</v>
      </c>
      <c r="L14" t="s">
        <v>568</v>
      </c>
      <c r="M14" t="s">
        <v>568</v>
      </c>
      <c r="N14" t="s">
        <v>568</v>
      </c>
      <c r="O14" t="s">
        <v>10043</v>
      </c>
      <c r="P14" t="s">
        <v>10043</v>
      </c>
      <c r="Q14" t="s">
        <v>10043</v>
      </c>
      <c r="R14" t="s">
        <v>10043</v>
      </c>
      <c r="S14" t="s">
        <v>10043</v>
      </c>
      <c r="T14" t="s">
        <v>10043</v>
      </c>
      <c r="U14" t="s">
        <v>568</v>
      </c>
      <c r="V14" t="s">
        <v>568</v>
      </c>
      <c r="W14" t="s">
        <v>568</v>
      </c>
      <c r="X14" t="s">
        <v>568</v>
      </c>
      <c r="Y14" t="s">
        <v>568</v>
      </c>
      <c r="Z14" t="s">
        <v>568</v>
      </c>
      <c r="AA14" t="s">
        <v>568</v>
      </c>
      <c r="AB14" t="s">
        <v>568</v>
      </c>
      <c r="AC14" t="s">
        <v>568</v>
      </c>
      <c r="AD14" t="s">
        <v>568</v>
      </c>
      <c r="AE14" t="s">
        <v>568</v>
      </c>
      <c r="AF14" t="s">
        <v>568</v>
      </c>
      <c r="AG14" t="s">
        <v>2083</v>
      </c>
      <c r="AH14" t="s">
        <v>2083</v>
      </c>
      <c r="AI14" t="s">
        <v>2083</v>
      </c>
      <c r="AJ14" t="s">
        <v>2088</v>
      </c>
      <c r="AK14" t="s">
        <v>10892</v>
      </c>
      <c r="AL14" t="s">
        <v>9813</v>
      </c>
      <c r="AM14" t="s">
        <v>568</v>
      </c>
      <c r="AN14" t="s">
        <v>568</v>
      </c>
      <c r="AO14" t="s">
        <v>568</v>
      </c>
      <c r="AP14" t="s">
        <v>9844</v>
      </c>
      <c r="AQ14" t="s">
        <v>9844</v>
      </c>
      <c r="AR14" t="s">
        <v>9844</v>
      </c>
      <c r="AS14" t="s">
        <v>9844</v>
      </c>
      <c r="AT14" t="s">
        <v>9844</v>
      </c>
      <c r="AU14" t="s">
        <v>9844</v>
      </c>
      <c r="AV14" t="s">
        <v>568</v>
      </c>
      <c r="AW14" t="s">
        <v>568</v>
      </c>
      <c r="AX14" t="s">
        <v>568</v>
      </c>
      <c r="AY14" t="s">
        <v>2083</v>
      </c>
      <c r="AZ14" t="s">
        <v>2083</v>
      </c>
      <c r="BA14" t="s">
        <v>2083</v>
      </c>
      <c r="BB14" t="s">
        <v>2083</v>
      </c>
      <c r="BC14" t="s">
        <v>2083</v>
      </c>
      <c r="BD14" t="s">
        <v>2083</v>
      </c>
    </row>
    <row r="15" spans="2:56" x14ac:dyDescent="0.25">
      <c r="B15" t="s">
        <v>18466</v>
      </c>
      <c r="C15" t="s">
        <v>568</v>
      </c>
      <c r="D15" t="s">
        <v>568</v>
      </c>
      <c r="E15" t="s">
        <v>568</v>
      </c>
      <c r="F15" t="s">
        <v>568</v>
      </c>
      <c r="G15" t="s">
        <v>568</v>
      </c>
      <c r="H15" t="s">
        <v>568</v>
      </c>
      <c r="I15" t="s">
        <v>568</v>
      </c>
      <c r="J15" t="s">
        <v>568</v>
      </c>
      <c r="K15" t="s">
        <v>568</v>
      </c>
      <c r="L15" t="s">
        <v>568</v>
      </c>
      <c r="M15" t="s">
        <v>568</v>
      </c>
      <c r="N15" t="s">
        <v>568</v>
      </c>
      <c r="O15" t="s">
        <v>568</v>
      </c>
      <c r="P15" t="s">
        <v>568</v>
      </c>
      <c r="Q15" t="s">
        <v>568</v>
      </c>
      <c r="R15" t="s">
        <v>568</v>
      </c>
      <c r="S15" t="s">
        <v>568</v>
      </c>
      <c r="T15" t="s">
        <v>2083</v>
      </c>
      <c r="U15" t="s">
        <v>568</v>
      </c>
      <c r="V15" t="s">
        <v>568</v>
      </c>
      <c r="W15" t="s">
        <v>568</v>
      </c>
      <c r="X15" t="s">
        <v>568</v>
      </c>
      <c r="Y15" t="s">
        <v>568</v>
      </c>
      <c r="Z15" t="s">
        <v>568</v>
      </c>
      <c r="AA15" t="s">
        <v>568</v>
      </c>
      <c r="AB15" t="s">
        <v>568</v>
      </c>
      <c r="AC15" t="s">
        <v>568</v>
      </c>
      <c r="AD15" t="s">
        <v>568</v>
      </c>
      <c r="AE15" t="s">
        <v>568</v>
      </c>
      <c r="AF15" t="s">
        <v>568</v>
      </c>
      <c r="AG15" t="s">
        <v>2083</v>
      </c>
      <c r="AH15" t="s">
        <v>2083</v>
      </c>
      <c r="AI15" t="s">
        <v>2083</v>
      </c>
      <c r="AJ15" t="s">
        <v>2083</v>
      </c>
      <c r="AK15" t="s">
        <v>2083</v>
      </c>
      <c r="AL15" t="s">
        <v>17548</v>
      </c>
      <c r="AM15" t="s">
        <v>568</v>
      </c>
      <c r="AN15" t="s">
        <v>568</v>
      </c>
      <c r="AO15" t="s">
        <v>568</v>
      </c>
      <c r="AP15" t="s">
        <v>568</v>
      </c>
      <c r="AQ15" t="s">
        <v>568</v>
      </c>
      <c r="AR15" t="s">
        <v>568</v>
      </c>
      <c r="AS15" t="s">
        <v>568</v>
      </c>
      <c r="AT15" t="s">
        <v>568</v>
      </c>
      <c r="AU15" t="s">
        <v>2083</v>
      </c>
      <c r="AV15" t="s">
        <v>568</v>
      </c>
      <c r="AW15" t="s">
        <v>568</v>
      </c>
      <c r="AX15" t="s">
        <v>568</v>
      </c>
      <c r="AY15" t="s">
        <v>568</v>
      </c>
      <c r="AZ15" t="s">
        <v>568</v>
      </c>
      <c r="BA15" t="s">
        <v>568</v>
      </c>
      <c r="BB15" t="s">
        <v>568</v>
      </c>
      <c r="BC15" t="s">
        <v>568</v>
      </c>
      <c r="BD15" t="s">
        <v>10737</v>
      </c>
    </row>
    <row r="16" spans="2:56" x14ac:dyDescent="0.25">
      <c r="B16" t="s">
        <v>18467</v>
      </c>
      <c r="C16" t="s">
        <v>568</v>
      </c>
      <c r="D16" t="s">
        <v>568</v>
      </c>
      <c r="E16" t="s">
        <v>568</v>
      </c>
      <c r="F16" t="s">
        <v>568</v>
      </c>
      <c r="G16" t="s">
        <v>568</v>
      </c>
      <c r="H16" t="s">
        <v>568</v>
      </c>
      <c r="I16" t="s">
        <v>568</v>
      </c>
      <c r="J16" t="s">
        <v>568</v>
      </c>
      <c r="K16" t="s">
        <v>568</v>
      </c>
      <c r="L16" t="s">
        <v>568</v>
      </c>
      <c r="M16" t="s">
        <v>568</v>
      </c>
      <c r="N16" t="s">
        <v>568</v>
      </c>
      <c r="O16" t="s">
        <v>18373</v>
      </c>
      <c r="P16" t="s">
        <v>18373</v>
      </c>
      <c r="Q16" t="s">
        <v>18373</v>
      </c>
      <c r="R16" t="s">
        <v>18373</v>
      </c>
      <c r="S16" t="s">
        <v>18373</v>
      </c>
      <c r="T16" t="s">
        <v>18373</v>
      </c>
      <c r="U16" t="s">
        <v>568</v>
      </c>
      <c r="V16" t="s">
        <v>568</v>
      </c>
      <c r="W16" t="s">
        <v>568</v>
      </c>
      <c r="X16" t="s">
        <v>568</v>
      </c>
      <c r="Y16" t="s">
        <v>568</v>
      </c>
      <c r="Z16" t="s">
        <v>568</v>
      </c>
      <c r="AA16" t="s">
        <v>568</v>
      </c>
      <c r="AB16" t="s">
        <v>568</v>
      </c>
      <c r="AC16" t="s">
        <v>568</v>
      </c>
      <c r="AD16" t="s">
        <v>568</v>
      </c>
      <c r="AE16" t="s">
        <v>568</v>
      </c>
      <c r="AF16" t="s">
        <v>568</v>
      </c>
      <c r="AG16" t="s">
        <v>9829</v>
      </c>
      <c r="AH16" t="s">
        <v>2144</v>
      </c>
      <c r="AI16" t="s">
        <v>10741</v>
      </c>
      <c r="AJ16" t="s">
        <v>10741</v>
      </c>
      <c r="AK16" t="s">
        <v>10741</v>
      </c>
      <c r="AL16" t="s">
        <v>10741</v>
      </c>
      <c r="AM16" t="s">
        <v>568</v>
      </c>
      <c r="AN16" t="s">
        <v>568</v>
      </c>
      <c r="AO16" t="s">
        <v>568</v>
      </c>
      <c r="AP16" t="s">
        <v>18387</v>
      </c>
      <c r="AQ16" t="s">
        <v>18387</v>
      </c>
      <c r="AR16" t="s">
        <v>18387</v>
      </c>
      <c r="AS16" t="s">
        <v>18387</v>
      </c>
      <c r="AT16" t="s">
        <v>18387</v>
      </c>
      <c r="AU16" t="s">
        <v>18387</v>
      </c>
      <c r="AV16" t="s">
        <v>568</v>
      </c>
      <c r="AW16" t="s">
        <v>568</v>
      </c>
      <c r="AX16" t="s">
        <v>568</v>
      </c>
      <c r="AY16" t="s">
        <v>568</v>
      </c>
      <c r="AZ16" t="s">
        <v>568</v>
      </c>
      <c r="BA16" t="s">
        <v>568</v>
      </c>
      <c r="BB16" t="s">
        <v>568</v>
      </c>
      <c r="BC16" t="s">
        <v>568</v>
      </c>
      <c r="BD16" t="s">
        <v>10559</v>
      </c>
    </row>
    <row r="17" spans="2:56" x14ac:dyDescent="0.25">
      <c r="B17" t="s">
        <v>18468</v>
      </c>
      <c r="C17" t="s">
        <v>568</v>
      </c>
      <c r="D17" t="s">
        <v>568</v>
      </c>
      <c r="E17" t="s">
        <v>568</v>
      </c>
      <c r="F17" t="s">
        <v>568</v>
      </c>
      <c r="G17" t="s">
        <v>568</v>
      </c>
      <c r="H17" t="s">
        <v>568</v>
      </c>
      <c r="I17" t="s">
        <v>568</v>
      </c>
      <c r="J17" t="s">
        <v>568</v>
      </c>
      <c r="K17" t="s">
        <v>568</v>
      </c>
      <c r="L17" t="s">
        <v>568</v>
      </c>
      <c r="M17" t="s">
        <v>568</v>
      </c>
      <c r="N17" t="s">
        <v>568</v>
      </c>
      <c r="O17" t="s">
        <v>568</v>
      </c>
      <c r="P17" t="s">
        <v>568</v>
      </c>
      <c r="Q17" t="s">
        <v>568</v>
      </c>
      <c r="R17" t="s">
        <v>568</v>
      </c>
      <c r="S17" t="s">
        <v>568</v>
      </c>
      <c r="T17" t="s">
        <v>568</v>
      </c>
      <c r="U17" t="s">
        <v>568</v>
      </c>
      <c r="V17" t="s">
        <v>568</v>
      </c>
      <c r="W17" t="s">
        <v>568</v>
      </c>
      <c r="X17" t="s">
        <v>568</v>
      </c>
      <c r="Y17" t="s">
        <v>568</v>
      </c>
      <c r="Z17" t="s">
        <v>568</v>
      </c>
      <c r="AA17" t="s">
        <v>568</v>
      </c>
      <c r="AB17" t="s">
        <v>568</v>
      </c>
      <c r="AC17" t="s">
        <v>568</v>
      </c>
      <c r="AD17" t="s">
        <v>568</v>
      </c>
      <c r="AE17" t="s">
        <v>568</v>
      </c>
      <c r="AF17" t="s">
        <v>568</v>
      </c>
      <c r="AG17" t="s">
        <v>568</v>
      </c>
      <c r="AH17" t="s">
        <v>568</v>
      </c>
      <c r="AI17" t="s">
        <v>17559</v>
      </c>
      <c r="AJ17" t="s">
        <v>18469</v>
      </c>
      <c r="AK17" t="s">
        <v>18345</v>
      </c>
      <c r="AL17" t="s">
        <v>18470</v>
      </c>
      <c r="AM17" t="s">
        <v>568</v>
      </c>
      <c r="AN17" t="s">
        <v>568</v>
      </c>
      <c r="AO17" t="s">
        <v>568</v>
      </c>
      <c r="AP17" t="s">
        <v>568</v>
      </c>
      <c r="AQ17" t="s">
        <v>568</v>
      </c>
      <c r="AR17" t="s">
        <v>568</v>
      </c>
      <c r="AS17" t="s">
        <v>568</v>
      </c>
      <c r="AT17" t="s">
        <v>568</v>
      </c>
      <c r="AU17" t="s">
        <v>568</v>
      </c>
      <c r="AV17" t="s">
        <v>568</v>
      </c>
      <c r="AW17" t="s">
        <v>568</v>
      </c>
      <c r="AX17" t="s">
        <v>568</v>
      </c>
      <c r="AY17" t="s">
        <v>10074</v>
      </c>
      <c r="AZ17" t="s">
        <v>10074</v>
      </c>
      <c r="BA17" t="s">
        <v>10074</v>
      </c>
      <c r="BB17" t="s">
        <v>10074</v>
      </c>
      <c r="BC17" t="s">
        <v>10074</v>
      </c>
      <c r="BD17" t="s">
        <v>10074</v>
      </c>
    </row>
    <row r="18" spans="2:56" x14ac:dyDescent="0.25">
      <c r="B18" t="s">
        <v>18471</v>
      </c>
      <c r="C18" t="s">
        <v>568</v>
      </c>
      <c r="D18" t="s">
        <v>568</v>
      </c>
      <c r="E18" t="s">
        <v>568</v>
      </c>
      <c r="F18" t="s">
        <v>568</v>
      </c>
      <c r="G18" t="s">
        <v>568</v>
      </c>
      <c r="H18" t="s">
        <v>568</v>
      </c>
      <c r="I18" t="s">
        <v>568</v>
      </c>
      <c r="J18" t="s">
        <v>568</v>
      </c>
      <c r="K18" t="s">
        <v>568</v>
      </c>
      <c r="L18" t="s">
        <v>568</v>
      </c>
      <c r="M18" t="s">
        <v>568</v>
      </c>
      <c r="N18" t="s">
        <v>568</v>
      </c>
      <c r="O18" t="s">
        <v>18058</v>
      </c>
      <c r="P18" t="s">
        <v>18058</v>
      </c>
      <c r="Q18" t="s">
        <v>18058</v>
      </c>
      <c r="R18" t="s">
        <v>18058</v>
      </c>
      <c r="S18" t="s">
        <v>18058</v>
      </c>
      <c r="T18" t="s">
        <v>18058</v>
      </c>
      <c r="U18" t="s">
        <v>568</v>
      </c>
      <c r="V18" t="s">
        <v>568</v>
      </c>
      <c r="W18" t="s">
        <v>568</v>
      </c>
      <c r="X18" t="s">
        <v>568</v>
      </c>
      <c r="Y18" t="s">
        <v>568</v>
      </c>
      <c r="Z18" t="s">
        <v>568</v>
      </c>
      <c r="AA18" t="s">
        <v>568</v>
      </c>
      <c r="AB18" t="s">
        <v>568</v>
      </c>
      <c r="AC18" t="s">
        <v>568</v>
      </c>
      <c r="AD18" t="s">
        <v>568</v>
      </c>
      <c r="AE18" t="s">
        <v>568</v>
      </c>
      <c r="AF18" t="s">
        <v>568</v>
      </c>
      <c r="AG18" t="s">
        <v>18472</v>
      </c>
      <c r="AH18" t="s">
        <v>18473</v>
      </c>
      <c r="AI18" t="s">
        <v>18474</v>
      </c>
      <c r="AJ18" t="s">
        <v>18475</v>
      </c>
      <c r="AK18" t="s">
        <v>18476</v>
      </c>
      <c r="AL18" t="s">
        <v>18477</v>
      </c>
      <c r="AM18" t="s">
        <v>568</v>
      </c>
      <c r="AN18" t="s">
        <v>568</v>
      </c>
      <c r="AO18" t="s">
        <v>568</v>
      </c>
      <c r="AP18" t="s">
        <v>9646</v>
      </c>
      <c r="AQ18" t="s">
        <v>9646</v>
      </c>
      <c r="AR18" t="s">
        <v>9646</v>
      </c>
      <c r="AS18" t="s">
        <v>9646</v>
      </c>
      <c r="AT18" t="s">
        <v>9646</v>
      </c>
      <c r="AU18" t="s">
        <v>9646</v>
      </c>
      <c r="AV18" t="s">
        <v>568</v>
      </c>
      <c r="AW18" t="s">
        <v>568</v>
      </c>
      <c r="AX18" t="s">
        <v>18422</v>
      </c>
      <c r="AY18" t="s">
        <v>18335</v>
      </c>
      <c r="AZ18" t="s">
        <v>18335</v>
      </c>
      <c r="BA18" t="s">
        <v>18335</v>
      </c>
      <c r="BB18" t="s">
        <v>18335</v>
      </c>
      <c r="BC18" t="s">
        <v>18335</v>
      </c>
      <c r="BD18" t="s">
        <v>18335</v>
      </c>
    </row>
    <row r="19" spans="2:56" x14ac:dyDescent="0.25">
      <c r="B19" t="s">
        <v>18478</v>
      </c>
      <c r="C19" t="s">
        <v>568</v>
      </c>
      <c r="D19" t="s">
        <v>568</v>
      </c>
      <c r="E19" t="s">
        <v>568</v>
      </c>
      <c r="F19" t="s">
        <v>568</v>
      </c>
      <c r="G19" t="s">
        <v>568</v>
      </c>
      <c r="H19" t="s">
        <v>568</v>
      </c>
      <c r="I19" t="s">
        <v>568</v>
      </c>
      <c r="J19" t="s">
        <v>568</v>
      </c>
      <c r="K19" t="s">
        <v>568</v>
      </c>
      <c r="L19" t="s">
        <v>568</v>
      </c>
      <c r="M19" t="s">
        <v>568</v>
      </c>
      <c r="N19" t="s">
        <v>568</v>
      </c>
      <c r="O19" t="s">
        <v>568</v>
      </c>
      <c r="P19" t="s">
        <v>568</v>
      </c>
      <c r="Q19" t="s">
        <v>568</v>
      </c>
      <c r="R19" t="s">
        <v>568</v>
      </c>
      <c r="S19" t="s">
        <v>568</v>
      </c>
      <c r="T19" t="s">
        <v>10566</v>
      </c>
      <c r="U19" t="s">
        <v>568</v>
      </c>
      <c r="V19" t="s">
        <v>568</v>
      </c>
      <c r="W19" t="s">
        <v>568</v>
      </c>
      <c r="X19" t="s">
        <v>568</v>
      </c>
      <c r="Y19" t="s">
        <v>568</v>
      </c>
      <c r="Z19" t="s">
        <v>568</v>
      </c>
      <c r="AA19" t="s">
        <v>568</v>
      </c>
      <c r="AB19" t="s">
        <v>568</v>
      </c>
      <c r="AC19" t="s">
        <v>568</v>
      </c>
      <c r="AD19" t="s">
        <v>568</v>
      </c>
      <c r="AE19" t="s">
        <v>568</v>
      </c>
      <c r="AF19" t="s">
        <v>568</v>
      </c>
      <c r="AG19" t="s">
        <v>568</v>
      </c>
      <c r="AH19" t="s">
        <v>568</v>
      </c>
      <c r="AI19" t="s">
        <v>568</v>
      </c>
      <c r="AJ19" t="s">
        <v>568</v>
      </c>
      <c r="AK19" t="s">
        <v>568</v>
      </c>
      <c r="AL19" t="s">
        <v>568</v>
      </c>
      <c r="AM19" t="s">
        <v>568</v>
      </c>
      <c r="AN19" t="s">
        <v>568</v>
      </c>
      <c r="AO19" t="s">
        <v>568</v>
      </c>
      <c r="AP19" t="s">
        <v>568</v>
      </c>
      <c r="AQ19" t="s">
        <v>568</v>
      </c>
      <c r="AR19" t="s">
        <v>9891</v>
      </c>
      <c r="AS19" t="s">
        <v>9891</v>
      </c>
      <c r="AT19" t="s">
        <v>9891</v>
      </c>
      <c r="AU19" t="s">
        <v>9891</v>
      </c>
      <c r="AV19" t="s">
        <v>568</v>
      </c>
      <c r="AW19" t="s">
        <v>568</v>
      </c>
      <c r="AX19" t="s">
        <v>9891</v>
      </c>
      <c r="AY19" t="s">
        <v>18454</v>
      </c>
      <c r="AZ19" t="s">
        <v>9646</v>
      </c>
      <c r="BA19" t="s">
        <v>9646</v>
      </c>
      <c r="BB19" t="s">
        <v>9646</v>
      </c>
      <c r="BC19" t="s">
        <v>9646</v>
      </c>
      <c r="BD19" t="s">
        <v>10720</v>
      </c>
    </row>
    <row r="20" spans="2:56" x14ac:dyDescent="0.25">
      <c r="B20" t="s">
        <v>18479</v>
      </c>
      <c r="C20" t="s">
        <v>568</v>
      </c>
      <c r="D20" t="s">
        <v>568</v>
      </c>
      <c r="E20" t="s">
        <v>568</v>
      </c>
      <c r="F20" t="s">
        <v>568</v>
      </c>
      <c r="G20" t="s">
        <v>568</v>
      </c>
      <c r="H20" t="s">
        <v>568</v>
      </c>
      <c r="I20" t="s">
        <v>568</v>
      </c>
      <c r="J20" t="s">
        <v>568</v>
      </c>
      <c r="K20" t="s">
        <v>568</v>
      </c>
      <c r="L20" t="s">
        <v>568</v>
      </c>
      <c r="M20" t="s">
        <v>568</v>
      </c>
      <c r="N20" t="s">
        <v>568</v>
      </c>
      <c r="O20" t="s">
        <v>568</v>
      </c>
      <c r="P20" t="s">
        <v>568</v>
      </c>
      <c r="Q20" t="s">
        <v>568</v>
      </c>
      <c r="R20" t="s">
        <v>568</v>
      </c>
      <c r="S20" t="s">
        <v>568</v>
      </c>
      <c r="T20" t="s">
        <v>10566</v>
      </c>
      <c r="U20" t="s">
        <v>568</v>
      </c>
      <c r="V20" t="s">
        <v>568</v>
      </c>
      <c r="W20" t="s">
        <v>568</v>
      </c>
      <c r="X20" t="s">
        <v>568</v>
      </c>
      <c r="Y20" t="s">
        <v>568</v>
      </c>
      <c r="Z20" t="s">
        <v>568</v>
      </c>
      <c r="AA20" t="s">
        <v>568</v>
      </c>
      <c r="AB20" t="s">
        <v>568</v>
      </c>
      <c r="AC20" t="s">
        <v>568</v>
      </c>
      <c r="AD20" t="s">
        <v>568</v>
      </c>
      <c r="AE20" t="s">
        <v>568</v>
      </c>
      <c r="AF20" t="s">
        <v>568</v>
      </c>
      <c r="AG20" t="s">
        <v>568</v>
      </c>
      <c r="AH20" t="s">
        <v>568</v>
      </c>
      <c r="AI20" t="s">
        <v>568</v>
      </c>
      <c r="AJ20" t="s">
        <v>568</v>
      </c>
      <c r="AK20" t="s">
        <v>568</v>
      </c>
      <c r="AL20" t="s">
        <v>568</v>
      </c>
      <c r="AM20" t="s">
        <v>568</v>
      </c>
      <c r="AN20" t="s">
        <v>568</v>
      </c>
      <c r="AO20" t="s">
        <v>568</v>
      </c>
      <c r="AP20" t="s">
        <v>568</v>
      </c>
      <c r="AQ20" t="s">
        <v>568</v>
      </c>
      <c r="AR20" t="s">
        <v>9891</v>
      </c>
      <c r="AS20" t="s">
        <v>9891</v>
      </c>
      <c r="AT20" t="s">
        <v>9891</v>
      </c>
      <c r="AU20" t="s">
        <v>9891</v>
      </c>
      <c r="AV20" t="s">
        <v>568</v>
      </c>
      <c r="AW20" t="s">
        <v>568</v>
      </c>
      <c r="AX20" t="s">
        <v>568</v>
      </c>
      <c r="AY20" t="s">
        <v>17030</v>
      </c>
      <c r="AZ20" t="s">
        <v>18480</v>
      </c>
      <c r="BA20" t="s">
        <v>18480</v>
      </c>
      <c r="BB20" t="s">
        <v>18480</v>
      </c>
      <c r="BC20" t="s">
        <v>18480</v>
      </c>
      <c r="BD20" t="s">
        <v>18480</v>
      </c>
    </row>
  </sheetData>
  <pageMargins left="0.7" right="0.7" top="0.75" bottom="0.75" header="0.3" footer="0.3"/>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2:AU15"/>
  <sheetViews>
    <sheetView workbookViewId="0"/>
  </sheetViews>
  <sheetFormatPr defaultColWidth="11.42578125" defaultRowHeight="15" x14ac:dyDescent="0.25"/>
  <sheetData>
    <row r="2" spans="2:47" x14ac:dyDescent="0.25">
      <c r="B2" t="s">
        <v>1</v>
      </c>
      <c r="C2" t="s">
        <v>78</v>
      </c>
    </row>
    <row r="3" spans="2:47" x14ac:dyDescent="0.25">
      <c r="B3" t="s">
        <v>2</v>
      </c>
      <c r="C3" t="s">
        <v>83</v>
      </c>
    </row>
    <row r="4" spans="2:47" x14ac:dyDescent="0.25">
      <c r="B4" t="s">
        <v>3</v>
      </c>
      <c r="C4" t="s">
        <v>6</v>
      </c>
    </row>
    <row r="5" spans="2:47" x14ac:dyDescent="0.25">
      <c r="B5" s="4" t="str">
        <f>HYPERLINK("[NZAu_Publiclaunch_20231116.xlsx]'TOC'!A1","(Click to return to TOC)")</f>
        <v>(Click to return to TOC)</v>
      </c>
    </row>
    <row r="7" spans="2:47" x14ac:dyDescent="0.25">
      <c r="C7" t="s">
        <v>153</v>
      </c>
      <c r="D7" t="s">
        <v>153</v>
      </c>
      <c r="E7" t="s">
        <v>153</v>
      </c>
      <c r="F7" t="s">
        <v>153</v>
      </c>
      <c r="G7" t="s">
        <v>153</v>
      </c>
      <c r="H7" t="s">
        <v>153</v>
      </c>
      <c r="I7" t="s">
        <v>153</v>
      </c>
      <c r="J7" t="s">
        <v>153</v>
      </c>
      <c r="K7" t="s">
        <v>153</v>
      </c>
      <c r="L7" t="s">
        <v>154</v>
      </c>
      <c r="M7" t="s">
        <v>154</v>
      </c>
      <c r="N7" t="s">
        <v>154</v>
      </c>
      <c r="O7" t="s">
        <v>154</v>
      </c>
      <c r="P7" t="s">
        <v>154</v>
      </c>
      <c r="Q7" t="s">
        <v>154</v>
      </c>
      <c r="R7" t="s">
        <v>154</v>
      </c>
      <c r="S7" t="s">
        <v>154</v>
      </c>
      <c r="T7" t="s">
        <v>154</v>
      </c>
      <c r="U7" t="s">
        <v>155</v>
      </c>
      <c r="V7" t="s">
        <v>155</v>
      </c>
      <c r="W7" t="s">
        <v>155</v>
      </c>
      <c r="X7" t="s">
        <v>155</v>
      </c>
      <c r="Y7" t="s">
        <v>155</v>
      </c>
      <c r="Z7" t="s">
        <v>155</v>
      </c>
      <c r="AA7" t="s">
        <v>155</v>
      </c>
      <c r="AB7" t="s">
        <v>155</v>
      </c>
      <c r="AC7" t="s">
        <v>155</v>
      </c>
      <c r="AD7" t="s">
        <v>156</v>
      </c>
      <c r="AE7" t="s">
        <v>156</v>
      </c>
      <c r="AF7" t="s">
        <v>156</v>
      </c>
      <c r="AG7" t="s">
        <v>156</v>
      </c>
      <c r="AH7" t="s">
        <v>156</v>
      </c>
      <c r="AI7" t="s">
        <v>156</v>
      </c>
      <c r="AJ7" t="s">
        <v>156</v>
      </c>
      <c r="AK7" t="s">
        <v>156</v>
      </c>
      <c r="AL7" t="s">
        <v>156</v>
      </c>
      <c r="AM7" t="s">
        <v>157</v>
      </c>
      <c r="AN7" t="s">
        <v>157</v>
      </c>
      <c r="AO7" t="s">
        <v>157</v>
      </c>
      <c r="AP7" t="s">
        <v>157</v>
      </c>
      <c r="AQ7" t="s">
        <v>157</v>
      </c>
      <c r="AR7" t="s">
        <v>157</v>
      </c>
      <c r="AS7" t="s">
        <v>157</v>
      </c>
      <c r="AT7" t="s">
        <v>157</v>
      </c>
      <c r="AU7" t="s">
        <v>157</v>
      </c>
    </row>
    <row r="8" spans="2:47" x14ac:dyDescent="0.25">
      <c r="B8" t="s">
        <v>18481</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row>
    <row r="9" spans="2:47" x14ac:dyDescent="0.25">
      <c r="B9" t="s">
        <v>2064</v>
      </c>
      <c r="C9" t="s">
        <v>568</v>
      </c>
      <c r="D9" t="s">
        <v>568</v>
      </c>
      <c r="E9" t="s">
        <v>568</v>
      </c>
      <c r="F9" t="s">
        <v>568</v>
      </c>
      <c r="G9" t="s">
        <v>568</v>
      </c>
      <c r="H9" t="s">
        <v>10826</v>
      </c>
      <c r="I9" t="s">
        <v>18482</v>
      </c>
      <c r="J9" t="s">
        <v>18482</v>
      </c>
      <c r="K9" t="s">
        <v>18482</v>
      </c>
      <c r="L9" t="s">
        <v>568</v>
      </c>
      <c r="M9" t="s">
        <v>568</v>
      </c>
      <c r="N9" t="s">
        <v>568</v>
      </c>
      <c r="O9" t="s">
        <v>18483</v>
      </c>
      <c r="P9" t="s">
        <v>18482</v>
      </c>
      <c r="Q9" t="s">
        <v>9889</v>
      </c>
      <c r="R9" t="s">
        <v>17571</v>
      </c>
      <c r="S9" t="s">
        <v>17571</v>
      </c>
      <c r="T9" t="s">
        <v>17571</v>
      </c>
      <c r="U9" t="s">
        <v>568</v>
      </c>
      <c r="V9" t="s">
        <v>568</v>
      </c>
      <c r="W9" t="s">
        <v>568</v>
      </c>
      <c r="X9" t="s">
        <v>568</v>
      </c>
      <c r="Y9" t="s">
        <v>568</v>
      </c>
      <c r="Z9" t="s">
        <v>568</v>
      </c>
      <c r="AA9" t="s">
        <v>568</v>
      </c>
      <c r="AB9" t="s">
        <v>568</v>
      </c>
      <c r="AC9" t="s">
        <v>568</v>
      </c>
      <c r="AD9" t="s">
        <v>568</v>
      </c>
      <c r="AE9" t="s">
        <v>568</v>
      </c>
      <c r="AF9" t="s">
        <v>10195</v>
      </c>
      <c r="AG9" t="s">
        <v>18068</v>
      </c>
      <c r="AH9" t="s">
        <v>18484</v>
      </c>
      <c r="AI9" t="s">
        <v>18485</v>
      </c>
      <c r="AJ9" t="s">
        <v>18486</v>
      </c>
      <c r="AK9" t="s">
        <v>18486</v>
      </c>
      <c r="AL9" t="s">
        <v>18344</v>
      </c>
      <c r="AM9" t="s">
        <v>568</v>
      </c>
      <c r="AN9" t="s">
        <v>568</v>
      </c>
      <c r="AO9" t="s">
        <v>568</v>
      </c>
      <c r="AP9" t="s">
        <v>568</v>
      </c>
      <c r="AQ9" t="s">
        <v>568</v>
      </c>
      <c r="AR9" t="s">
        <v>18363</v>
      </c>
      <c r="AS9" t="s">
        <v>18487</v>
      </c>
      <c r="AT9" t="s">
        <v>18487</v>
      </c>
      <c r="AU9" t="s">
        <v>18487</v>
      </c>
    </row>
    <row r="10" spans="2:47" x14ac:dyDescent="0.25">
      <c r="B10" t="s">
        <v>2065</v>
      </c>
      <c r="C10" t="s">
        <v>568</v>
      </c>
      <c r="D10" t="s">
        <v>568</v>
      </c>
      <c r="E10" t="s">
        <v>568</v>
      </c>
      <c r="F10" t="s">
        <v>568</v>
      </c>
      <c r="G10" t="s">
        <v>9621</v>
      </c>
      <c r="H10" t="s">
        <v>18488</v>
      </c>
      <c r="I10" t="s">
        <v>18015</v>
      </c>
      <c r="J10" t="s">
        <v>18015</v>
      </c>
      <c r="K10" t="s">
        <v>18015</v>
      </c>
      <c r="L10" t="s">
        <v>568</v>
      </c>
      <c r="M10" t="s">
        <v>568</v>
      </c>
      <c r="N10" t="s">
        <v>568</v>
      </c>
      <c r="O10" t="s">
        <v>10507</v>
      </c>
      <c r="P10" t="s">
        <v>18489</v>
      </c>
      <c r="Q10" t="s">
        <v>18490</v>
      </c>
      <c r="R10" t="s">
        <v>10026</v>
      </c>
      <c r="S10" t="s">
        <v>10026</v>
      </c>
      <c r="T10" t="s">
        <v>10026</v>
      </c>
      <c r="U10" t="s">
        <v>568</v>
      </c>
      <c r="V10" t="s">
        <v>568</v>
      </c>
      <c r="W10" t="s">
        <v>568</v>
      </c>
      <c r="X10" t="s">
        <v>18491</v>
      </c>
      <c r="Y10" t="s">
        <v>18492</v>
      </c>
      <c r="Z10" t="s">
        <v>18493</v>
      </c>
      <c r="AA10" t="s">
        <v>18494</v>
      </c>
      <c r="AB10" t="s">
        <v>18494</v>
      </c>
      <c r="AC10" t="s">
        <v>18494</v>
      </c>
      <c r="AD10" t="s">
        <v>568</v>
      </c>
      <c r="AE10" t="s">
        <v>568</v>
      </c>
      <c r="AF10" t="s">
        <v>9621</v>
      </c>
      <c r="AG10" t="s">
        <v>18483</v>
      </c>
      <c r="AH10" t="s">
        <v>9657</v>
      </c>
      <c r="AI10" t="s">
        <v>9657</v>
      </c>
      <c r="AJ10" t="s">
        <v>18057</v>
      </c>
      <c r="AK10" t="s">
        <v>18057</v>
      </c>
      <c r="AL10" t="s">
        <v>18062</v>
      </c>
      <c r="AM10" t="s">
        <v>568</v>
      </c>
      <c r="AN10" t="s">
        <v>568</v>
      </c>
      <c r="AO10" t="s">
        <v>568</v>
      </c>
      <c r="AP10" t="s">
        <v>9622</v>
      </c>
      <c r="AQ10" t="s">
        <v>10618</v>
      </c>
      <c r="AR10" t="s">
        <v>10852</v>
      </c>
      <c r="AS10" t="s">
        <v>9943</v>
      </c>
      <c r="AT10" t="s">
        <v>9943</v>
      </c>
      <c r="AU10" t="s">
        <v>9943</v>
      </c>
    </row>
    <row r="11" spans="2:47" x14ac:dyDescent="0.25">
      <c r="B11" t="s">
        <v>2063</v>
      </c>
      <c r="C11" t="s">
        <v>568</v>
      </c>
      <c r="D11" t="s">
        <v>568</v>
      </c>
      <c r="E11" t="s">
        <v>568</v>
      </c>
      <c r="F11" t="s">
        <v>17655</v>
      </c>
      <c r="G11" t="s">
        <v>17655</v>
      </c>
      <c r="H11" t="s">
        <v>17655</v>
      </c>
      <c r="I11" t="s">
        <v>17655</v>
      </c>
      <c r="J11" t="s">
        <v>17655</v>
      </c>
      <c r="K11" t="s">
        <v>17655</v>
      </c>
      <c r="L11" t="s">
        <v>568</v>
      </c>
      <c r="M11" t="s">
        <v>568</v>
      </c>
      <c r="N11" t="s">
        <v>568</v>
      </c>
      <c r="O11" t="s">
        <v>568</v>
      </c>
      <c r="P11" t="s">
        <v>568</v>
      </c>
      <c r="Q11" t="s">
        <v>568</v>
      </c>
      <c r="R11" t="s">
        <v>9621</v>
      </c>
      <c r="S11" t="s">
        <v>9621</v>
      </c>
      <c r="T11" t="s">
        <v>9621</v>
      </c>
      <c r="U11" t="s">
        <v>568</v>
      </c>
      <c r="V11" t="s">
        <v>568</v>
      </c>
      <c r="W11" t="s">
        <v>568</v>
      </c>
      <c r="X11" t="s">
        <v>568</v>
      </c>
      <c r="Y11" t="s">
        <v>568</v>
      </c>
      <c r="Z11" t="s">
        <v>568</v>
      </c>
      <c r="AA11" t="s">
        <v>10764</v>
      </c>
      <c r="AB11" t="s">
        <v>10764</v>
      </c>
      <c r="AC11" t="s">
        <v>10764</v>
      </c>
      <c r="AD11" t="s">
        <v>568</v>
      </c>
      <c r="AE11" t="s">
        <v>568</v>
      </c>
      <c r="AF11" t="s">
        <v>568</v>
      </c>
      <c r="AG11" t="s">
        <v>10826</v>
      </c>
      <c r="AH11" t="s">
        <v>10826</v>
      </c>
      <c r="AI11" t="s">
        <v>10826</v>
      </c>
      <c r="AJ11" t="s">
        <v>18495</v>
      </c>
      <c r="AK11" t="s">
        <v>18495</v>
      </c>
      <c r="AL11" t="s">
        <v>18495</v>
      </c>
      <c r="AM11" t="s">
        <v>568</v>
      </c>
      <c r="AN11" t="s">
        <v>568</v>
      </c>
      <c r="AO11" t="s">
        <v>568</v>
      </c>
      <c r="AP11" t="s">
        <v>10017</v>
      </c>
      <c r="AQ11" t="s">
        <v>17014</v>
      </c>
      <c r="AR11" t="s">
        <v>17014</v>
      </c>
      <c r="AS11" t="s">
        <v>17014</v>
      </c>
      <c r="AT11" t="s">
        <v>18496</v>
      </c>
      <c r="AU11" t="s">
        <v>18496</v>
      </c>
    </row>
    <row r="12" spans="2:47" x14ac:dyDescent="0.25">
      <c r="B12" t="s">
        <v>2066</v>
      </c>
      <c r="C12" t="s">
        <v>568</v>
      </c>
      <c r="D12" t="s">
        <v>568</v>
      </c>
      <c r="E12" t="s">
        <v>568</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c r="AR12" t="s">
        <v>568</v>
      </c>
      <c r="AS12" t="s">
        <v>568</v>
      </c>
      <c r="AT12" t="s">
        <v>568</v>
      </c>
      <c r="AU12" t="s">
        <v>568</v>
      </c>
    </row>
    <row r="13" spans="2:47" x14ac:dyDescent="0.25">
      <c r="B13" t="s">
        <v>2067</v>
      </c>
      <c r="C13" t="s">
        <v>568</v>
      </c>
      <c r="D13" t="s">
        <v>568</v>
      </c>
      <c r="E13" t="s">
        <v>568</v>
      </c>
      <c r="F13" t="s">
        <v>18368</v>
      </c>
      <c r="G13" t="s">
        <v>18497</v>
      </c>
      <c r="H13" t="s">
        <v>18390</v>
      </c>
      <c r="I13" t="s">
        <v>18390</v>
      </c>
      <c r="J13" t="s">
        <v>18390</v>
      </c>
      <c r="K13" t="s">
        <v>18390</v>
      </c>
      <c r="L13" t="s">
        <v>568</v>
      </c>
      <c r="M13" t="s">
        <v>568</v>
      </c>
      <c r="N13" t="s">
        <v>568</v>
      </c>
      <c r="O13" t="s">
        <v>568</v>
      </c>
      <c r="P13" t="s">
        <v>568</v>
      </c>
      <c r="Q13" t="s">
        <v>10632</v>
      </c>
      <c r="R13" t="s">
        <v>10632</v>
      </c>
      <c r="S13" t="s">
        <v>10632</v>
      </c>
      <c r="T13" t="s">
        <v>10632</v>
      </c>
      <c r="U13" t="s">
        <v>568</v>
      </c>
      <c r="V13" t="s">
        <v>568</v>
      </c>
      <c r="W13" t="s">
        <v>568</v>
      </c>
      <c r="X13" t="s">
        <v>18496</v>
      </c>
      <c r="Y13" t="s">
        <v>18498</v>
      </c>
      <c r="Z13" t="s">
        <v>10871</v>
      </c>
      <c r="AA13" t="s">
        <v>18359</v>
      </c>
      <c r="AB13" t="s">
        <v>18359</v>
      </c>
      <c r="AC13" t="s">
        <v>18499</v>
      </c>
      <c r="AD13" t="s">
        <v>568</v>
      </c>
      <c r="AE13" t="s">
        <v>568</v>
      </c>
      <c r="AF13" t="s">
        <v>10559</v>
      </c>
      <c r="AG13" t="s">
        <v>17560</v>
      </c>
      <c r="AH13" t="s">
        <v>18500</v>
      </c>
      <c r="AI13" t="s">
        <v>18500</v>
      </c>
      <c r="AJ13" t="s">
        <v>18500</v>
      </c>
      <c r="AK13" t="s">
        <v>18500</v>
      </c>
      <c r="AL13" t="s">
        <v>17571</v>
      </c>
      <c r="AM13" t="s">
        <v>568</v>
      </c>
      <c r="AN13" t="s">
        <v>568</v>
      </c>
      <c r="AO13" t="s">
        <v>568</v>
      </c>
      <c r="AP13" t="s">
        <v>18501</v>
      </c>
      <c r="AQ13" t="s">
        <v>18502</v>
      </c>
      <c r="AR13" t="s">
        <v>18337</v>
      </c>
      <c r="AS13" t="s">
        <v>18337</v>
      </c>
      <c r="AT13" t="s">
        <v>18337</v>
      </c>
      <c r="AU13" t="s">
        <v>18337</v>
      </c>
    </row>
    <row r="14" spans="2:47" x14ac:dyDescent="0.25">
      <c r="B14" t="s">
        <v>2069</v>
      </c>
      <c r="C14" t="s">
        <v>568</v>
      </c>
      <c r="D14" t="s">
        <v>568</v>
      </c>
      <c r="E14" t="s">
        <v>568</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c r="AR14" t="s">
        <v>568</v>
      </c>
      <c r="AS14" t="s">
        <v>568</v>
      </c>
      <c r="AT14" t="s">
        <v>568</v>
      </c>
      <c r="AU14" t="s">
        <v>568</v>
      </c>
    </row>
    <row r="15" spans="2:47" x14ac:dyDescent="0.25">
      <c r="B15" t="s">
        <v>2068</v>
      </c>
      <c r="C15" t="s">
        <v>568</v>
      </c>
      <c r="D15" t="s">
        <v>568</v>
      </c>
      <c r="E15" t="s">
        <v>568</v>
      </c>
      <c r="F15" t="s">
        <v>568</v>
      </c>
      <c r="G15" t="s">
        <v>17661</v>
      </c>
      <c r="H15" t="s">
        <v>18334</v>
      </c>
      <c r="I15" t="s">
        <v>18334</v>
      </c>
      <c r="J15" t="s">
        <v>18334</v>
      </c>
      <c r="K15" t="s">
        <v>18334</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18412</v>
      </c>
      <c r="AB15" t="s">
        <v>18503</v>
      </c>
      <c r="AC15" t="s">
        <v>9775</v>
      </c>
      <c r="AD15" t="s">
        <v>568</v>
      </c>
      <c r="AE15" t="s">
        <v>568</v>
      </c>
      <c r="AF15" t="s">
        <v>568</v>
      </c>
      <c r="AG15" t="s">
        <v>17666</v>
      </c>
      <c r="AH15" t="s">
        <v>18504</v>
      </c>
      <c r="AI15" t="s">
        <v>18504</v>
      </c>
      <c r="AJ15" t="s">
        <v>18504</v>
      </c>
      <c r="AK15" t="s">
        <v>18504</v>
      </c>
      <c r="AL15" t="s">
        <v>18504</v>
      </c>
      <c r="AM15" t="s">
        <v>568</v>
      </c>
      <c r="AN15" t="s">
        <v>568</v>
      </c>
      <c r="AO15" t="s">
        <v>568</v>
      </c>
      <c r="AP15" t="s">
        <v>568</v>
      </c>
      <c r="AQ15" t="s">
        <v>18042</v>
      </c>
      <c r="AR15" t="s">
        <v>10764</v>
      </c>
      <c r="AS15" t="s">
        <v>18505</v>
      </c>
      <c r="AT15" t="s">
        <v>18505</v>
      </c>
      <c r="AU15" t="s">
        <v>18505</v>
      </c>
    </row>
  </sheetData>
  <pageMargins left="0.7" right="0.7" top="0.75" bottom="0.75" header="0.3" footer="0.3"/>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2:BK17"/>
  <sheetViews>
    <sheetView workbookViewId="0">
      <selection activeCell="B5" sqref="B5"/>
    </sheetView>
  </sheetViews>
  <sheetFormatPr defaultColWidth="11.42578125" defaultRowHeight="15" x14ac:dyDescent="0.25"/>
  <sheetData>
    <row r="2" spans="2:63" x14ac:dyDescent="0.25">
      <c r="B2" t="s">
        <v>1</v>
      </c>
      <c r="C2" t="s">
        <v>84</v>
      </c>
    </row>
    <row r="3" spans="2:63" x14ac:dyDescent="0.25">
      <c r="B3" t="s">
        <v>2</v>
      </c>
      <c r="C3" t="s">
        <v>85</v>
      </c>
    </row>
    <row r="4" spans="2:63" x14ac:dyDescent="0.25">
      <c r="B4" t="s">
        <v>3</v>
      </c>
      <c r="C4" t="s">
        <v>6</v>
      </c>
    </row>
    <row r="5" spans="2:63" x14ac:dyDescent="0.25">
      <c r="B5" s="4" t="str">
        <f>HYPERLINK("[NZAu_Publiclaunch_20231116.xlsx]'TOC'!A1","(Click to return to TOC)")</f>
        <v>(Click to return to TOC)</v>
      </c>
    </row>
    <row r="7" spans="2:63" x14ac:dyDescent="0.25">
      <c r="B7" t="s">
        <v>18506</v>
      </c>
    </row>
    <row r="8" spans="2:63" x14ac:dyDescent="0.25">
      <c r="B8" t="s">
        <v>18507</v>
      </c>
      <c r="C8" t="s">
        <v>18508</v>
      </c>
      <c r="D8" t="s">
        <v>18509</v>
      </c>
      <c r="E8" t="s">
        <v>18510</v>
      </c>
      <c r="F8" t="s">
        <v>18511</v>
      </c>
      <c r="G8" t="s">
        <v>18512</v>
      </c>
      <c r="H8" t="s">
        <v>18513</v>
      </c>
      <c r="I8" t="s">
        <v>17896</v>
      </c>
      <c r="J8" t="s">
        <v>18514</v>
      </c>
      <c r="K8" t="s">
        <v>18515</v>
      </c>
      <c r="L8" t="s">
        <v>18516</v>
      </c>
      <c r="M8" t="s">
        <v>18517</v>
      </c>
      <c r="N8" t="s">
        <v>18518</v>
      </c>
      <c r="O8" t="s">
        <v>18519</v>
      </c>
      <c r="P8" t="s">
        <v>18520</v>
      </c>
      <c r="Q8" t="s">
        <v>18521</v>
      </c>
      <c r="R8" t="s">
        <v>18522</v>
      </c>
      <c r="S8" t="s">
        <v>18523</v>
      </c>
      <c r="T8" t="s">
        <v>18524</v>
      </c>
      <c r="U8" t="s">
        <v>18525</v>
      </c>
      <c r="V8" t="s">
        <v>18526</v>
      </c>
      <c r="W8" t="s">
        <v>18527</v>
      </c>
      <c r="X8" t="s">
        <v>18528</v>
      </c>
      <c r="Y8" t="s">
        <v>18529</v>
      </c>
      <c r="Z8" t="s">
        <v>18530</v>
      </c>
      <c r="AA8" t="s">
        <v>18531</v>
      </c>
      <c r="AB8" t="s">
        <v>18532</v>
      </c>
      <c r="AC8" t="s">
        <v>10256</v>
      </c>
      <c r="AD8" t="s">
        <v>18533</v>
      </c>
      <c r="AE8" t="s">
        <v>18534</v>
      </c>
      <c r="AF8" t="s">
        <v>18535</v>
      </c>
      <c r="AG8" t="s">
        <v>158</v>
      </c>
      <c r="AH8" t="s">
        <v>2182</v>
      </c>
      <c r="AI8" t="s">
        <v>2183</v>
      </c>
      <c r="AJ8" t="s">
        <v>2184</v>
      </c>
      <c r="AK8" t="s">
        <v>2185</v>
      </c>
      <c r="AL8" t="s">
        <v>159</v>
      </c>
      <c r="AM8" t="s">
        <v>2186</v>
      </c>
      <c r="AN8" t="s">
        <v>2187</v>
      </c>
      <c r="AO8" t="s">
        <v>2188</v>
      </c>
      <c r="AP8" t="s">
        <v>2189</v>
      </c>
      <c r="AQ8" t="s">
        <v>160</v>
      </c>
      <c r="AR8" t="s">
        <v>2190</v>
      </c>
      <c r="AS8" t="s">
        <v>2191</v>
      </c>
      <c r="AT8" t="s">
        <v>2192</v>
      </c>
      <c r="AU8" t="s">
        <v>2193</v>
      </c>
      <c r="AV8" t="s">
        <v>161</v>
      </c>
      <c r="AW8" t="s">
        <v>2194</v>
      </c>
      <c r="AX8" t="s">
        <v>2195</v>
      </c>
      <c r="AY8" t="s">
        <v>2196</v>
      </c>
      <c r="AZ8" t="s">
        <v>2197</v>
      </c>
      <c r="BA8" t="s">
        <v>162</v>
      </c>
      <c r="BB8" t="s">
        <v>2198</v>
      </c>
      <c r="BC8" t="s">
        <v>2199</v>
      </c>
      <c r="BD8" t="s">
        <v>2200</v>
      </c>
      <c r="BE8" t="s">
        <v>2201</v>
      </c>
      <c r="BF8" t="s">
        <v>163</v>
      </c>
      <c r="BG8" t="s">
        <v>2202</v>
      </c>
      <c r="BH8" t="s">
        <v>2203</v>
      </c>
      <c r="BI8" t="s">
        <v>2204</v>
      </c>
      <c r="BJ8" t="s">
        <v>2205</v>
      </c>
      <c r="BK8" t="s">
        <v>164</v>
      </c>
    </row>
    <row r="9" spans="2:63" x14ac:dyDescent="0.25">
      <c r="B9" t="s">
        <v>18536</v>
      </c>
      <c r="C9" t="s">
        <v>18537</v>
      </c>
      <c r="D9" t="s">
        <v>18538</v>
      </c>
      <c r="E9" t="s">
        <v>18539</v>
      </c>
      <c r="F9" t="s">
        <v>18540</v>
      </c>
      <c r="G9" t="s">
        <v>18541</v>
      </c>
      <c r="H9" t="s">
        <v>18542</v>
      </c>
      <c r="I9" t="s">
        <v>18543</v>
      </c>
      <c r="J9" t="s">
        <v>18544</v>
      </c>
      <c r="K9" t="s">
        <v>18545</v>
      </c>
      <c r="L9" t="s">
        <v>18546</v>
      </c>
      <c r="M9" t="s">
        <v>18547</v>
      </c>
      <c r="N9" t="s">
        <v>18548</v>
      </c>
      <c r="O9" t="s">
        <v>18549</v>
      </c>
      <c r="P9" t="s">
        <v>18550</v>
      </c>
      <c r="Q9" t="s">
        <v>18551</v>
      </c>
      <c r="R9" t="s">
        <v>18552</v>
      </c>
      <c r="S9" t="s">
        <v>18553</v>
      </c>
      <c r="T9" t="s">
        <v>18554</v>
      </c>
      <c r="U9" t="s">
        <v>18555</v>
      </c>
      <c r="V9" t="s">
        <v>18556</v>
      </c>
      <c r="W9" t="s">
        <v>18557</v>
      </c>
      <c r="X9" t="s">
        <v>18558</v>
      </c>
      <c r="Y9" t="s">
        <v>18559</v>
      </c>
      <c r="Z9" t="s">
        <v>18560</v>
      </c>
      <c r="AA9" t="s">
        <v>18561</v>
      </c>
      <c r="AB9" t="s">
        <v>18562</v>
      </c>
      <c r="AC9" t="s">
        <v>18563</v>
      </c>
      <c r="AD9" t="s">
        <v>18564</v>
      </c>
      <c r="AE9" t="s">
        <v>18565</v>
      </c>
      <c r="AF9" t="s">
        <v>18566</v>
      </c>
      <c r="AG9" t="s">
        <v>18567</v>
      </c>
      <c r="AH9" t="s">
        <v>18568</v>
      </c>
      <c r="AI9" t="s">
        <v>18569</v>
      </c>
      <c r="AJ9" t="s">
        <v>18570</v>
      </c>
      <c r="AK9" t="s">
        <v>18571</v>
      </c>
      <c r="AL9" t="s">
        <v>18572</v>
      </c>
      <c r="AM9" t="s">
        <v>18573</v>
      </c>
      <c r="AN9" t="s">
        <v>18574</v>
      </c>
      <c r="AO9" t="s">
        <v>18575</v>
      </c>
      <c r="AP9" t="s">
        <v>18576</v>
      </c>
      <c r="AQ9" t="s">
        <v>18577</v>
      </c>
      <c r="AR9" t="s">
        <v>18578</v>
      </c>
      <c r="AS9" t="s">
        <v>18579</v>
      </c>
      <c r="AT9" t="s">
        <v>18580</v>
      </c>
      <c r="AU9" t="s">
        <v>18581</v>
      </c>
      <c r="AV9" t="s">
        <v>18582</v>
      </c>
      <c r="AW9" t="s">
        <v>18583</v>
      </c>
      <c r="AX9" t="s">
        <v>18584</v>
      </c>
      <c r="AY9" t="s">
        <v>18585</v>
      </c>
      <c r="AZ9" t="s">
        <v>18586</v>
      </c>
      <c r="BA9" t="s">
        <v>18587</v>
      </c>
      <c r="BB9" t="s">
        <v>18588</v>
      </c>
      <c r="BC9" t="s">
        <v>18589</v>
      </c>
      <c r="BD9" t="s">
        <v>18590</v>
      </c>
      <c r="BE9" t="s">
        <v>18591</v>
      </c>
      <c r="BF9" t="s">
        <v>18592</v>
      </c>
      <c r="BG9" t="s">
        <v>18593</v>
      </c>
      <c r="BH9" t="s">
        <v>18594</v>
      </c>
      <c r="BI9" t="s">
        <v>18595</v>
      </c>
      <c r="BJ9" t="s">
        <v>18596</v>
      </c>
      <c r="BK9" t="s">
        <v>18597</v>
      </c>
    </row>
    <row r="10" spans="2:63" x14ac:dyDescent="0.25">
      <c r="B10" t="s">
        <v>18598</v>
      </c>
      <c r="C10" t="s">
        <v>18599</v>
      </c>
      <c r="D10" t="s">
        <v>18600</v>
      </c>
      <c r="E10" t="s">
        <v>18601</v>
      </c>
      <c r="F10" t="s">
        <v>18602</v>
      </c>
      <c r="G10" t="s">
        <v>18603</v>
      </c>
      <c r="H10" t="s">
        <v>18604</v>
      </c>
      <c r="I10" t="s">
        <v>18605</v>
      </c>
      <c r="J10" t="s">
        <v>18606</v>
      </c>
      <c r="K10" t="s">
        <v>18607</v>
      </c>
      <c r="L10" t="s">
        <v>18608</v>
      </c>
      <c r="M10" t="s">
        <v>18609</v>
      </c>
      <c r="N10" t="s">
        <v>18610</v>
      </c>
      <c r="O10" t="s">
        <v>18611</v>
      </c>
      <c r="P10" t="s">
        <v>18612</v>
      </c>
      <c r="Q10" t="s">
        <v>18613</v>
      </c>
      <c r="R10" t="s">
        <v>18614</v>
      </c>
      <c r="S10" t="s">
        <v>18615</v>
      </c>
      <c r="T10" t="s">
        <v>18616</v>
      </c>
      <c r="U10" t="s">
        <v>18617</v>
      </c>
      <c r="V10" t="s">
        <v>18618</v>
      </c>
      <c r="W10" t="s">
        <v>18619</v>
      </c>
      <c r="X10" t="s">
        <v>18620</v>
      </c>
      <c r="Y10" t="s">
        <v>18621</v>
      </c>
      <c r="Z10" t="s">
        <v>18622</v>
      </c>
      <c r="AA10" t="s">
        <v>18623</v>
      </c>
      <c r="AB10" t="s">
        <v>18624</v>
      </c>
      <c r="AC10" t="s">
        <v>18625</v>
      </c>
      <c r="AD10" t="s">
        <v>18626</v>
      </c>
      <c r="AE10" t="s">
        <v>18627</v>
      </c>
      <c r="AF10" t="s">
        <v>18628</v>
      </c>
      <c r="AG10" t="s">
        <v>18629</v>
      </c>
      <c r="AH10" t="s">
        <v>18629</v>
      </c>
      <c r="AI10" t="s">
        <v>18629</v>
      </c>
      <c r="AJ10" t="s">
        <v>18629</v>
      </c>
      <c r="AK10" t="s">
        <v>18629</v>
      </c>
      <c r="AL10" t="s">
        <v>18629</v>
      </c>
      <c r="AM10" t="s">
        <v>18629</v>
      </c>
      <c r="AN10" t="s">
        <v>18629</v>
      </c>
      <c r="AO10" t="s">
        <v>18629</v>
      </c>
      <c r="AP10" t="s">
        <v>18629</v>
      </c>
      <c r="AQ10" t="s">
        <v>18629</v>
      </c>
      <c r="AR10" t="s">
        <v>18629</v>
      </c>
      <c r="AS10" t="s">
        <v>18629</v>
      </c>
      <c r="AT10" t="s">
        <v>18629</v>
      </c>
      <c r="AU10" t="s">
        <v>18629</v>
      </c>
      <c r="AV10" t="s">
        <v>18629</v>
      </c>
      <c r="AW10" t="s">
        <v>18629</v>
      </c>
      <c r="AX10" t="s">
        <v>18629</v>
      </c>
      <c r="AY10" t="s">
        <v>18629</v>
      </c>
      <c r="AZ10" t="s">
        <v>18629</v>
      </c>
      <c r="BA10" t="s">
        <v>18629</v>
      </c>
      <c r="BB10" t="s">
        <v>18629</v>
      </c>
      <c r="BC10" t="s">
        <v>18629</v>
      </c>
      <c r="BD10" t="s">
        <v>18629</v>
      </c>
      <c r="BE10" t="s">
        <v>18629</v>
      </c>
      <c r="BF10" t="s">
        <v>18629</v>
      </c>
      <c r="BG10" t="s">
        <v>18629</v>
      </c>
      <c r="BH10" t="s">
        <v>18629</v>
      </c>
      <c r="BI10" t="s">
        <v>18629</v>
      </c>
      <c r="BJ10" t="s">
        <v>18629</v>
      </c>
      <c r="BK10" t="s">
        <v>18629</v>
      </c>
    </row>
    <row r="11" spans="2:63" x14ac:dyDescent="0.25">
      <c r="B11" t="s">
        <v>18630</v>
      </c>
      <c r="C11" t="s">
        <v>18631</v>
      </c>
      <c r="D11" t="s">
        <v>18632</v>
      </c>
      <c r="E11" t="s">
        <v>18633</v>
      </c>
      <c r="F11" t="s">
        <v>18634</v>
      </c>
      <c r="G11" t="s">
        <v>18635</v>
      </c>
      <c r="H11" t="s">
        <v>18636</v>
      </c>
      <c r="I11" t="s">
        <v>18637</v>
      </c>
      <c r="J11" t="s">
        <v>18638</v>
      </c>
      <c r="K11" t="s">
        <v>18639</v>
      </c>
      <c r="L11" t="s">
        <v>18640</v>
      </c>
      <c r="M11" t="s">
        <v>18641</v>
      </c>
      <c r="N11" t="s">
        <v>18642</v>
      </c>
      <c r="O11" t="s">
        <v>18643</v>
      </c>
      <c r="P11" t="s">
        <v>18644</v>
      </c>
      <c r="Q11" t="s">
        <v>18645</v>
      </c>
      <c r="R11" t="s">
        <v>18646</v>
      </c>
      <c r="S11" t="s">
        <v>18647</v>
      </c>
      <c r="T11" t="s">
        <v>18648</v>
      </c>
      <c r="U11" t="s">
        <v>18649</v>
      </c>
      <c r="V11" t="s">
        <v>18650</v>
      </c>
      <c r="W11" t="s">
        <v>18651</v>
      </c>
      <c r="X11" t="s">
        <v>18652</v>
      </c>
      <c r="Y11" t="s">
        <v>18653</v>
      </c>
      <c r="Z11" t="s">
        <v>18654</v>
      </c>
      <c r="AA11" t="s">
        <v>18655</v>
      </c>
      <c r="AB11" t="s">
        <v>18656</v>
      </c>
      <c r="AC11" t="s">
        <v>18657</v>
      </c>
      <c r="AD11" t="s">
        <v>18658</v>
      </c>
      <c r="AE11" t="s">
        <v>18659</v>
      </c>
      <c r="AF11" t="s">
        <v>18660</v>
      </c>
      <c r="AG11" t="s">
        <v>18661</v>
      </c>
      <c r="AH11" t="s">
        <v>18662</v>
      </c>
      <c r="AI11" t="s">
        <v>18663</v>
      </c>
      <c r="AJ11" t="s">
        <v>18664</v>
      </c>
      <c r="AK11" t="s">
        <v>18665</v>
      </c>
      <c r="AL11" t="s">
        <v>18666</v>
      </c>
      <c r="AM11" t="s">
        <v>18667</v>
      </c>
      <c r="AN11" t="s">
        <v>18668</v>
      </c>
      <c r="AO11" t="s">
        <v>18669</v>
      </c>
      <c r="AP11" t="s">
        <v>18670</v>
      </c>
      <c r="AQ11" t="s">
        <v>18671</v>
      </c>
      <c r="AR11" t="s">
        <v>18672</v>
      </c>
      <c r="AS11" t="s">
        <v>18673</v>
      </c>
      <c r="AT11" t="s">
        <v>18674</v>
      </c>
      <c r="AU11" t="s">
        <v>18675</v>
      </c>
      <c r="AV11" t="s">
        <v>18676</v>
      </c>
      <c r="AW11" t="s">
        <v>18677</v>
      </c>
      <c r="AX11" t="s">
        <v>18678</v>
      </c>
      <c r="AY11" t="s">
        <v>18679</v>
      </c>
      <c r="AZ11" t="s">
        <v>18680</v>
      </c>
      <c r="BA11" t="s">
        <v>18681</v>
      </c>
      <c r="BB11" t="s">
        <v>18682</v>
      </c>
      <c r="BC11" t="s">
        <v>18683</v>
      </c>
      <c r="BD11" t="s">
        <v>18684</v>
      </c>
      <c r="BE11" t="s">
        <v>18685</v>
      </c>
      <c r="BF11" t="s">
        <v>18686</v>
      </c>
      <c r="BG11" t="s">
        <v>18687</v>
      </c>
      <c r="BH11" t="s">
        <v>18688</v>
      </c>
      <c r="BI11" t="s">
        <v>18689</v>
      </c>
      <c r="BJ11" t="s">
        <v>18690</v>
      </c>
      <c r="BK11" t="s">
        <v>18691</v>
      </c>
    </row>
    <row r="13" spans="2:63" x14ac:dyDescent="0.25">
      <c r="B13" t="s">
        <v>18692</v>
      </c>
    </row>
    <row r="14" spans="2:63" x14ac:dyDescent="0.25">
      <c r="C14" t="s">
        <v>18508</v>
      </c>
      <c r="D14" t="s">
        <v>18509</v>
      </c>
      <c r="E14" t="s">
        <v>18510</v>
      </c>
      <c r="F14" t="s">
        <v>18511</v>
      </c>
      <c r="G14" t="s">
        <v>18512</v>
      </c>
      <c r="H14" t="s">
        <v>18513</v>
      </c>
      <c r="I14" t="s">
        <v>17896</v>
      </c>
      <c r="J14" t="s">
        <v>18514</v>
      </c>
      <c r="K14" t="s">
        <v>18515</v>
      </c>
      <c r="L14" t="s">
        <v>18516</v>
      </c>
      <c r="M14" t="s">
        <v>18517</v>
      </c>
      <c r="N14" t="s">
        <v>18518</v>
      </c>
      <c r="O14" t="s">
        <v>18519</v>
      </c>
      <c r="P14" t="s">
        <v>18520</v>
      </c>
      <c r="Q14" t="s">
        <v>18521</v>
      </c>
      <c r="R14" t="s">
        <v>18522</v>
      </c>
      <c r="S14" t="s">
        <v>18523</v>
      </c>
      <c r="T14" t="s">
        <v>18524</v>
      </c>
      <c r="U14" t="s">
        <v>18525</v>
      </c>
      <c r="V14" t="s">
        <v>18526</v>
      </c>
      <c r="W14" t="s">
        <v>18527</v>
      </c>
      <c r="X14" t="s">
        <v>18528</v>
      </c>
      <c r="Y14" t="s">
        <v>18529</v>
      </c>
      <c r="Z14" t="s">
        <v>18530</v>
      </c>
      <c r="AA14" t="s">
        <v>18531</v>
      </c>
      <c r="AB14" t="s">
        <v>18532</v>
      </c>
      <c r="AC14" t="s">
        <v>10256</v>
      </c>
      <c r="AD14" t="s">
        <v>18533</v>
      </c>
      <c r="AE14" t="s">
        <v>18534</v>
      </c>
      <c r="AF14" t="s">
        <v>18535</v>
      </c>
      <c r="AG14" t="s">
        <v>158</v>
      </c>
      <c r="AH14" t="s">
        <v>2182</v>
      </c>
      <c r="AI14" t="s">
        <v>2183</v>
      </c>
      <c r="AJ14" t="s">
        <v>2184</v>
      </c>
      <c r="AK14" t="s">
        <v>2185</v>
      </c>
      <c r="AL14" t="s">
        <v>159</v>
      </c>
      <c r="AM14" t="s">
        <v>2186</v>
      </c>
      <c r="AN14" t="s">
        <v>2187</v>
      </c>
      <c r="AO14" t="s">
        <v>2188</v>
      </c>
      <c r="AP14" t="s">
        <v>2189</v>
      </c>
      <c r="AQ14" t="s">
        <v>160</v>
      </c>
      <c r="AR14" t="s">
        <v>2190</v>
      </c>
      <c r="AS14" t="s">
        <v>2191</v>
      </c>
      <c r="AT14" t="s">
        <v>2192</v>
      </c>
      <c r="AU14" t="s">
        <v>2193</v>
      </c>
      <c r="AV14" t="s">
        <v>161</v>
      </c>
      <c r="AW14" t="s">
        <v>2194</v>
      </c>
      <c r="AX14" t="s">
        <v>2195</v>
      </c>
      <c r="AY14" t="s">
        <v>2196</v>
      </c>
      <c r="AZ14" t="s">
        <v>2197</v>
      </c>
      <c r="BA14" t="s">
        <v>162</v>
      </c>
      <c r="BB14" t="s">
        <v>2198</v>
      </c>
      <c r="BC14" t="s">
        <v>2199</v>
      </c>
      <c r="BD14" t="s">
        <v>2200</v>
      </c>
      <c r="BE14" t="s">
        <v>2201</v>
      </c>
      <c r="BF14" t="s">
        <v>163</v>
      </c>
      <c r="BG14" t="s">
        <v>2202</v>
      </c>
      <c r="BH14" t="s">
        <v>2203</v>
      </c>
      <c r="BI14" t="s">
        <v>2204</v>
      </c>
      <c r="BJ14" t="s">
        <v>2205</v>
      </c>
      <c r="BK14" t="s">
        <v>164</v>
      </c>
    </row>
    <row r="15" spans="2:63" x14ac:dyDescent="0.25">
      <c r="B15" t="s">
        <v>18693</v>
      </c>
      <c r="C15" t="s">
        <v>18694</v>
      </c>
      <c r="D15" t="s">
        <v>18695</v>
      </c>
      <c r="E15" t="s">
        <v>18696</v>
      </c>
      <c r="F15" t="s">
        <v>18697</v>
      </c>
      <c r="G15" t="s">
        <v>18698</v>
      </c>
      <c r="H15" t="s">
        <v>18699</v>
      </c>
      <c r="I15" t="s">
        <v>18700</v>
      </c>
      <c r="J15" t="s">
        <v>18701</v>
      </c>
      <c r="K15" t="s">
        <v>18702</v>
      </c>
      <c r="L15" t="s">
        <v>18703</v>
      </c>
      <c r="M15" t="s">
        <v>18704</v>
      </c>
      <c r="N15" t="s">
        <v>18705</v>
      </c>
      <c r="O15" t="s">
        <v>18706</v>
      </c>
      <c r="P15" t="s">
        <v>18707</v>
      </c>
      <c r="Q15" t="s">
        <v>18708</v>
      </c>
      <c r="R15" t="s">
        <v>18709</v>
      </c>
      <c r="S15" t="s">
        <v>18710</v>
      </c>
      <c r="T15" t="s">
        <v>18711</v>
      </c>
      <c r="U15" t="s">
        <v>18712</v>
      </c>
      <c r="V15" t="s">
        <v>18713</v>
      </c>
      <c r="W15" t="s">
        <v>18714</v>
      </c>
      <c r="X15" t="s">
        <v>18715</v>
      </c>
      <c r="Y15" t="s">
        <v>18716</v>
      </c>
      <c r="Z15" t="s">
        <v>18717</v>
      </c>
      <c r="AA15" t="s">
        <v>18718</v>
      </c>
      <c r="AB15" t="s">
        <v>18719</v>
      </c>
      <c r="AC15" t="s">
        <v>18720</v>
      </c>
      <c r="AD15" t="s">
        <v>18721</v>
      </c>
      <c r="AE15" t="s">
        <v>18722</v>
      </c>
      <c r="AF15" t="s">
        <v>18723</v>
      </c>
      <c r="AG15" t="s">
        <v>18724</v>
      </c>
      <c r="AH15" t="s">
        <v>18725</v>
      </c>
      <c r="AI15" t="s">
        <v>18726</v>
      </c>
      <c r="AJ15" t="s">
        <v>18727</v>
      </c>
      <c r="AK15" t="s">
        <v>18728</v>
      </c>
      <c r="AL15" t="s">
        <v>18729</v>
      </c>
      <c r="AM15" t="s">
        <v>18730</v>
      </c>
      <c r="AN15" t="s">
        <v>18731</v>
      </c>
      <c r="AO15" t="s">
        <v>18732</v>
      </c>
      <c r="AP15" t="s">
        <v>18733</v>
      </c>
      <c r="AQ15" t="s">
        <v>18734</v>
      </c>
      <c r="AR15" t="s">
        <v>18735</v>
      </c>
      <c r="AS15" t="s">
        <v>18736</v>
      </c>
      <c r="AT15" t="s">
        <v>18737</v>
      </c>
      <c r="AU15" t="s">
        <v>18738</v>
      </c>
      <c r="AV15" t="s">
        <v>18739</v>
      </c>
      <c r="AW15" t="s">
        <v>18739</v>
      </c>
      <c r="AX15" t="s">
        <v>18739</v>
      </c>
      <c r="AY15" t="s">
        <v>18739</v>
      </c>
      <c r="AZ15" t="s">
        <v>18739</v>
      </c>
      <c r="BA15" t="s">
        <v>18739</v>
      </c>
      <c r="BB15" t="s">
        <v>18739</v>
      </c>
      <c r="BC15" t="s">
        <v>18739</v>
      </c>
      <c r="BD15" t="s">
        <v>18739</v>
      </c>
      <c r="BE15" t="s">
        <v>18739</v>
      </c>
      <c r="BF15" t="s">
        <v>18739</v>
      </c>
      <c r="BG15" t="s">
        <v>18739</v>
      </c>
      <c r="BH15" t="s">
        <v>18739</v>
      </c>
      <c r="BI15" t="s">
        <v>18739</v>
      </c>
      <c r="BJ15" t="s">
        <v>18739</v>
      </c>
      <c r="BK15" t="s">
        <v>18739</v>
      </c>
    </row>
    <row r="16" spans="2:63" x14ac:dyDescent="0.25">
      <c r="B16" t="s">
        <v>18740</v>
      </c>
      <c r="C16" t="s">
        <v>18741</v>
      </c>
      <c r="D16" t="s">
        <v>18742</v>
      </c>
      <c r="E16" t="s">
        <v>18743</v>
      </c>
      <c r="F16" t="s">
        <v>18744</v>
      </c>
      <c r="G16" t="s">
        <v>18745</v>
      </c>
      <c r="H16" t="s">
        <v>18746</v>
      </c>
      <c r="I16" t="s">
        <v>18747</v>
      </c>
      <c r="J16" t="s">
        <v>18748</v>
      </c>
      <c r="K16" t="s">
        <v>18749</v>
      </c>
      <c r="L16" t="s">
        <v>18750</v>
      </c>
      <c r="M16" t="s">
        <v>18751</v>
      </c>
      <c r="N16" t="s">
        <v>18752</v>
      </c>
      <c r="O16" t="s">
        <v>18753</v>
      </c>
      <c r="P16" t="s">
        <v>18754</v>
      </c>
      <c r="Q16" t="s">
        <v>18755</v>
      </c>
      <c r="R16" t="s">
        <v>18756</v>
      </c>
      <c r="S16" t="s">
        <v>18757</v>
      </c>
      <c r="T16" t="s">
        <v>18758</v>
      </c>
      <c r="U16" t="s">
        <v>18759</v>
      </c>
      <c r="V16" t="s">
        <v>18760</v>
      </c>
      <c r="W16" t="s">
        <v>18761</v>
      </c>
      <c r="X16" t="s">
        <v>18762</v>
      </c>
      <c r="Y16" t="s">
        <v>18763</v>
      </c>
      <c r="Z16" t="s">
        <v>18764</v>
      </c>
      <c r="AA16" t="s">
        <v>18765</v>
      </c>
      <c r="AB16" t="s">
        <v>18766</v>
      </c>
      <c r="AC16" t="s">
        <v>18767</v>
      </c>
      <c r="AD16" t="s">
        <v>18768</v>
      </c>
      <c r="AE16" t="s">
        <v>18769</v>
      </c>
      <c r="AF16" t="s">
        <v>18770</v>
      </c>
      <c r="AG16" t="s">
        <v>18771</v>
      </c>
      <c r="AH16" t="s">
        <v>18772</v>
      </c>
      <c r="AI16" t="s">
        <v>18773</v>
      </c>
      <c r="AJ16" t="s">
        <v>18774</v>
      </c>
      <c r="AK16" t="s">
        <v>18775</v>
      </c>
      <c r="AL16" t="s">
        <v>18776</v>
      </c>
      <c r="AM16" t="s">
        <v>18777</v>
      </c>
      <c r="AN16" t="s">
        <v>18778</v>
      </c>
      <c r="AO16" t="s">
        <v>18779</v>
      </c>
      <c r="AP16" t="s">
        <v>18780</v>
      </c>
      <c r="AQ16" t="s">
        <v>18781</v>
      </c>
      <c r="AR16" t="s">
        <v>18782</v>
      </c>
      <c r="AS16" t="s">
        <v>18783</v>
      </c>
      <c r="AT16" t="s">
        <v>18784</v>
      </c>
      <c r="AU16" t="s">
        <v>18785</v>
      </c>
      <c r="AV16" t="s">
        <v>18786</v>
      </c>
      <c r="AW16" t="s">
        <v>18787</v>
      </c>
      <c r="AX16" t="s">
        <v>18788</v>
      </c>
      <c r="AY16" t="s">
        <v>18789</v>
      </c>
      <c r="AZ16" t="s">
        <v>18790</v>
      </c>
      <c r="BA16" t="s">
        <v>18791</v>
      </c>
      <c r="BB16" t="s">
        <v>18792</v>
      </c>
      <c r="BC16" t="s">
        <v>18793</v>
      </c>
      <c r="BD16" t="s">
        <v>18794</v>
      </c>
      <c r="BE16" t="s">
        <v>18795</v>
      </c>
      <c r="BF16" t="s">
        <v>18796</v>
      </c>
      <c r="BG16" t="s">
        <v>18797</v>
      </c>
      <c r="BH16" t="s">
        <v>18798</v>
      </c>
      <c r="BI16" t="s">
        <v>18799</v>
      </c>
      <c r="BJ16" t="s">
        <v>18800</v>
      </c>
      <c r="BK16" t="s">
        <v>18801</v>
      </c>
    </row>
    <row r="17" spans="2:63" x14ac:dyDescent="0.25">
      <c r="B17" t="s">
        <v>18802</v>
      </c>
      <c r="C17" t="s">
        <v>18803</v>
      </c>
      <c r="D17" t="s">
        <v>18804</v>
      </c>
      <c r="E17" t="s">
        <v>18805</v>
      </c>
      <c r="F17" t="s">
        <v>18806</v>
      </c>
      <c r="G17" t="s">
        <v>18807</v>
      </c>
      <c r="H17" t="s">
        <v>18808</v>
      </c>
      <c r="I17" t="s">
        <v>18809</v>
      </c>
      <c r="J17" t="s">
        <v>18810</v>
      </c>
      <c r="K17" t="s">
        <v>18811</v>
      </c>
      <c r="L17" t="s">
        <v>18812</v>
      </c>
      <c r="M17" t="s">
        <v>18813</v>
      </c>
      <c r="N17" t="s">
        <v>18814</v>
      </c>
      <c r="O17" t="s">
        <v>18815</v>
      </c>
      <c r="P17" t="s">
        <v>18816</v>
      </c>
      <c r="Q17" t="s">
        <v>18817</v>
      </c>
      <c r="R17" t="s">
        <v>18818</v>
      </c>
      <c r="S17" t="s">
        <v>18819</v>
      </c>
      <c r="T17" t="s">
        <v>18820</v>
      </c>
      <c r="U17" t="s">
        <v>18821</v>
      </c>
      <c r="V17" t="s">
        <v>18822</v>
      </c>
      <c r="W17" t="s">
        <v>18823</v>
      </c>
      <c r="X17" t="s">
        <v>18824</v>
      </c>
      <c r="Y17" t="s">
        <v>18825</v>
      </c>
      <c r="Z17" t="s">
        <v>18826</v>
      </c>
      <c r="AA17" t="s">
        <v>18827</v>
      </c>
      <c r="AB17" t="s">
        <v>18828</v>
      </c>
      <c r="AC17" t="s">
        <v>18829</v>
      </c>
      <c r="AD17" t="s">
        <v>18830</v>
      </c>
      <c r="AE17" t="s">
        <v>18831</v>
      </c>
      <c r="AF17" t="s">
        <v>18832</v>
      </c>
      <c r="AG17" t="s">
        <v>18833</v>
      </c>
      <c r="AH17" t="s">
        <v>18834</v>
      </c>
      <c r="AI17" t="s">
        <v>18835</v>
      </c>
      <c r="AJ17" t="s">
        <v>18836</v>
      </c>
      <c r="AK17" t="s">
        <v>18837</v>
      </c>
      <c r="AL17" t="s">
        <v>18838</v>
      </c>
      <c r="AM17" t="s">
        <v>18839</v>
      </c>
      <c r="AN17" t="s">
        <v>18840</v>
      </c>
      <c r="AO17" t="s">
        <v>18841</v>
      </c>
      <c r="AP17" t="s">
        <v>18842</v>
      </c>
      <c r="AQ17" t="s">
        <v>18843</v>
      </c>
      <c r="AR17" t="s">
        <v>18844</v>
      </c>
      <c r="AS17" t="s">
        <v>18845</v>
      </c>
      <c r="AT17" t="s">
        <v>18846</v>
      </c>
      <c r="AU17" t="s">
        <v>18847</v>
      </c>
      <c r="AV17" t="s">
        <v>18848</v>
      </c>
      <c r="AW17" t="s">
        <v>18849</v>
      </c>
      <c r="AX17" t="s">
        <v>18850</v>
      </c>
      <c r="AY17" t="s">
        <v>18851</v>
      </c>
      <c r="AZ17" t="s">
        <v>18852</v>
      </c>
      <c r="BA17" t="s">
        <v>18853</v>
      </c>
      <c r="BB17" t="s">
        <v>18854</v>
      </c>
      <c r="BC17" t="s">
        <v>18855</v>
      </c>
      <c r="BD17" t="s">
        <v>18856</v>
      </c>
      <c r="BE17" t="s">
        <v>18857</v>
      </c>
      <c r="BF17" t="s">
        <v>18858</v>
      </c>
      <c r="BG17" t="s">
        <v>18859</v>
      </c>
      <c r="BH17" t="s">
        <v>18860</v>
      </c>
      <c r="BI17" t="s">
        <v>18861</v>
      </c>
      <c r="BJ17" t="s">
        <v>18862</v>
      </c>
      <c r="BK17" t="s">
        <v>18863</v>
      </c>
    </row>
  </sheetData>
  <pageMargins left="0.7" right="0.7" top="0.75" bottom="0.75" header="0.3" footer="0.3"/>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B2:D39"/>
  <sheetViews>
    <sheetView workbookViewId="0"/>
  </sheetViews>
  <sheetFormatPr defaultColWidth="11.42578125" defaultRowHeight="15" x14ac:dyDescent="0.25"/>
  <sheetData>
    <row r="2" spans="2:4" x14ac:dyDescent="0.25">
      <c r="B2" t="s">
        <v>1</v>
      </c>
      <c r="C2" t="s">
        <v>84</v>
      </c>
    </row>
    <row r="3" spans="2:4" x14ac:dyDescent="0.25">
      <c r="B3" t="s">
        <v>2</v>
      </c>
      <c r="C3" t="s">
        <v>86</v>
      </c>
    </row>
    <row r="4" spans="2:4" x14ac:dyDescent="0.25">
      <c r="B4" t="s">
        <v>3</v>
      </c>
      <c r="C4" t="s">
        <v>87</v>
      </c>
    </row>
    <row r="5" spans="2:4" x14ac:dyDescent="0.25">
      <c r="B5" s="4" t="str">
        <f>HYPERLINK("[NZAu_Publiclaunch_20231116.xlsx]'TOC'!A1","(Click to return to TOC)")</f>
        <v>(Click to return to TOC)</v>
      </c>
    </row>
    <row r="7" spans="2:4" x14ac:dyDescent="0.25">
      <c r="C7" t="s">
        <v>18864</v>
      </c>
      <c r="D7" t="s">
        <v>18865</v>
      </c>
    </row>
    <row r="8" spans="2:4" x14ac:dyDescent="0.25">
      <c r="B8" t="s">
        <v>18535</v>
      </c>
      <c r="C8" t="s">
        <v>568</v>
      </c>
      <c r="D8" t="s">
        <v>568</v>
      </c>
    </row>
    <row r="9" spans="2:4" x14ac:dyDescent="0.25">
      <c r="B9" t="s">
        <v>158</v>
      </c>
      <c r="C9" t="s">
        <v>568</v>
      </c>
      <c r="D9" t="s">
        <v>568</v>
      </c>
    </row>
    <row r="10" spans="2:4" x14ac:dyDescent="0.25">
      <c r="B10" t="s">
        <v>2182</v>
      </c>
      <c r="C10" t="s">
        <v>568</v>
      </c>
      <c r="D10" t="s">
        <v>568</v>
      </c>
    </row>
    <row r="11" spans="2:4" x14ac:dyDescent="0.25">
      <c r="B11" t="s">
        <v>2183</v>
      </c>
      <c r="C11" t="s">
        <v>18866</v>
      </c>
      <c r="D11" t="s">
        <v>18866</v>
      </c>
    </row>
    <row r="12" spans="2:4" x14ac:dyDescent="0.25">
      <c r="B12" t="s">
        <v>2184</v>
      </c>
      <c r="C12" t="s">
        <v>18867</v>
      </c>
      <c r="D12" t="s">
        <v>18868</v>
      </c>
    </row>
    <row r="13" spans="2:4" x14ac:dyDescent="0.25">
      <c r="B13" t="s">
        <v>2185</v>
      </c>
      <c r="C13" t="s">
        <v>18868</v>
      </c>
      <c r="D13" t="s">
        <v>18869</v>
      </c>
    </row>
    <row r="14" spans="2:4" x14ac:dyDescent="0.25">
      <c r="B14" t="s">
        <v>159</v>
      </c>
      <c r="C14" t="s">
        <v>18870</v>
      </c>
      <c r="D14" t="s">
        <v>18871</v>
      </c>
    </row>
    <row r="15" spans="2:4" x14ac:dyDescent="0.25">
      <c r="B15" t="s">
        <v>2186</v>
      </c>
      <c r="C15" t="s">
        <v>18872</v>
      </c>
      <c r="D15" t="s">
        <v>18873</v>
      </c>
    </row>
    <row r="16" spans="2:4" x14ac:dyDescent="0.25">
      <c r="B16" t="s">
        <v>2187</v>
      </c>
      <c r="C16" t="s">
        <v>18869</v>
      </c>
      <c r="D16" t="s">
        <v>18874</v>
      </c>
    </row>
    <row r="17" spans="2:4" x14ac:dyDescent="0.25">
      <c r="B17" t="s">
        <v>2188</v>
      </c>
      <c r="C17" t="s">
        <v>18875</v>
      </c>
      <c r="D17" t="s">
        <v>18876</v>
      </c>
    </row>
    <row r="18" spans="2:4" x14ac:dyDescent="0.25">
      <c r="B18" t="s">
        <v>2189</v>
      </c>
      <c r="C18" t="s">
        <v>18877</v>
      </c>
      <c r="D18" t="s">
        <v>18878</v>
      </c>
    </row>
    <row r="19" spans="2:4" x14ac:dyDescent="0.25">
      <c r="B19" t="s">
        <v>160</v>
      </c>
      <c r="C19" t="s">
        <v>18877</v>
      </c>
      <c r="D19" t="s">
        <v>18879</v>
      </c>
    </row>
    <row r="20" spans="2:4" x14ac:dyDescent="0.25">
      <c r="B20" t="s">
        <v>2190</v>
      </c>
      <c r="C20" t="s">
        <v>18877</v>
      </c>
      <c r="D20" t="s">
        <v>18880</v>
      </c>
    </row>
    <row r="21" spans="2:4" x14ac:dyDescent="0.25">
      <c r="B21" t="s">
        <v>2191</v>
      </c>
      <c r="C21" t="s">
        <v>18877</v>
      </c>
      <c r="D21" t="s">
        <v>18881</v>
      </c>
    </row>
    <row r="22" spans="2:4" x14ac:dyDescent="0.25">
      <c r="B22" t="s">
        <v>2192</v>
      </c>
      <c r="C22" t="s">
        <v>18877</v>
      </c>
      <c r="D22" t="s">
        <v>18882</v>
      </c>
    </row>
    <row r="23" spans="2:4" x14ac:dyDescent="0.25">
      <c r="B23" t="s">
        <v>2193</v>
      </c>
      <c r="C23" t="s">
        <v>18877</v>
      </c>
      <c r="D23" t="s">
        <v>18883</v>
      </c>
    </row>
    <row r="24" spans="2:4" x14ac:dyDescent="0.25">
      <c r="B24" t="s">
        <v>161</v>
      </c>
      <c r="C24" t="s">
        <v>18877</v>
      </c>
      <c r="D24" t="s">
        <v>18884</v>
      </c>
    </row>
    <row r="25" spans="2:4" x14ac:dyDescent="0.25">
      <c r="B25" t="s">
        <v>2194</v>
      </c>
      <c r="C25" t="s">
        <v>18877</v>
      </c>
      <c r="D25" t="s">
        <v>18885</v>
      </c>
    </row>
    <row r="26" spans="2:4" x14ac:dyDescent="0.25">
      <c r="B26" t="s">
        <v>2195</v>
      </c>
      <c r="C26" t="s">
        <v>18877</v>
      </c>
      <c r="D26" t="s">
        <v>18886</v>
      </c>
    </row>
    <row r="27" spans="2:4" x14ac:dyDescent="0.25">
      <c r="B27" t="s">
        <v>2196</v>
      </c>
      <c r="C27" t="s">
        <v>18877</v>
      </c>
      <c r="D27" t="s">
        <v>18887</v>
      </c>
    </row>
    <row r="28" spans="2:4" x14ac:dyDescent="0.25">
      <c r="B28" t="s">
        <v>2197</v>
      </c>
      <c r="C28" t="s">
        <v>18877</v>
      </c>
      <c r="D28" t="s">
        <v>18888</v>
      </c>
    </row>
    <row r="29" spans="2:4" x14ac:dyDescent="0.25">
      <c r="B29" t="s">
        <v>162</v>
      </c>
      <c r="C29" t="s">
        <v>18877</v>
      </c>
      <c r="D29" t="s">
        <v>18889</v>
      </c>
    </row>
    <row r="30" spans="2:4" x14ac:dyDescent="0.25">
      <c r="B30" t="s">
        <v>2198</v>
      </c>
      <c r="C30" t="s">
        <v>18877</v>
      </c>
      <c r="D30" t="s">
        <v>18890</v>
      </c>
    </row>
    <row r="31" spans="2:4" x14ac:dyDescent="0.25">
      <c r="B31" t="s">
        <v>2199</v>
      </c>
      <c r="C31" t="s">
        <v>18877</v>
      </c>
      <c r="D31" t="s">
        <v>18891</v>
      </c>
    </row>
    <row r="32" spans="2:4" x14ac:dyDescent="0.25">
      <c r="B32" t="s">
        <v>2200</v>
      </c>
      <c r="C32" t="s">
        <v>18877</v>
      </c>
      <c r="D32" t="s">
        <v>18892</v>
      </c>
    </row>
    <row r="33" spans="2:4" x14ac:dyDescent="0.25">
      <c r="B33" t="s">
        <v>2201</v>
      </c>
      <c r="C33" t="s">
        <v>18877</v>
      </c>
      <c r="D33" t="s">
        <v>18893</v>
      </c>
    </row>
    <row r="34" spans="2:4" x14ac:dyDescent="0.25">
      <c r="B34" t="s">
        <v>163</v>
      </c>
      <c r="C34" t="s">
        <v>18877</v>
      </c>
      <c r="D34" t="s">
        <v>18894</v>
      </c>
    </row>
    <row r="35" spans="2:4" x14ac:dyDescent="0.25">
      <c r="B35" t="s">
        <v>2202</v>
      </c>
      <c r="C35" t="s">
        <v>18877</v>
      </c>
      <c r="D35" t="s">
        <v>18895</v>
      </c>
    </row>
    <row r="36" spans="2:4" x14ac:dyDescent="0.25">
      <c r="B36" t="s">
        <v>2203</v>
      </c>
      <c r="C36" t="s">
        <v>18877</v>
      </c>
      <c r="D36" t="s">
        <v>18896</v>
      </c>
    </row>
    <row r="37" spans="2:4" x14ac:dyDescent="0.25">
      <c r="B37" t="s">
        <v>2204</v>
      </c>
      <c r="C37" t="s">
        <v>18877</v>
      </c>
      <c r="D37" t="s">
        <v>18897</v>
      </c>
    </row>
    <row r="38" spans="2:4" x14ac:dyDescent="0.25">
      <c r="B38" t="s">
        <v>2205</v>
      </c>
      <c r="C38" t="s">
        <v>18877</v>
      </c>
      <c r="D38" t="s">
        <v>18898</v>
      </c>
    </row>
    <row r="39" spans="2:4" x14ac:dyDescent="0.25">
      <c r="B39" t="s">
        <v>164</v>
      </c>
      <c r="C39" t="s">
        <v>18877</v>
      </c>
      <c r="D39" t="s">
        <v>18899</v>
      </c>
    </row>
  </sheetData>
  <pageMargins left="0.7" right="0.7" top="0.75" bottom="0.75" header="0.3" footer="0.3"/>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B2:F342"/>
  <sheetViews>
    <sheetView workbookViewId="0"/>
  </sheetViews>
  <sheetFormatPr defaultColWidth="11.42578125" defaultRowHeight="15" x14ac:dyDescent="0.25"/>
  <sheetData>
    <row r="2" spans="2:6" x14ac:dyDescent="0.25">
      <c r="B2" t="s">
        <v>1</v>
      </c>
      <c r="C2" t="s">
        <v>84</v>
      </c>
    </row>
    <row r="3" spans="2:6" x14ac:dyDescent="0.25">
      <c r="B3" t="s">
        <v>2</v>
      </c>
      <c r="C3" t="s">
        <v>88</v>
      </c>
    </row>
    <row r="4" spans="2:6" x14ac:dyDescent="0.25">
      <c r="B4" t="s">
        <v>3</v>
      </c>
      <c r="C4" t="s">
        <v>89</v>
      </c>
    </row>
    <row r="5" spans="2:6" x14ac:dyDescent="0.25">
      <c r="B5" s="4" t="str">
        <f>HYPERLINK("[NZAu_Publiclaunch_20231116.xlsx]'TOC'!A1","(Click to return to TOC)")</f>
        <v>(Click to return to TOC)</v>
      </c>
    </row>
    <row r="7" spans="2:6" x14ac:dyDescent="0.25">
      <c r="B7" t="s">
        <v>18900</v>
      </c>
      <c r="C7" t="s">
        <v>18901</v>
      </c>
      <c r="D7" t="s">
        <v>18902</v>
      </c>
      <c r="E7" t="s">
        <v>18903</v>
      </c>
      <c r="F7" t="s">
        <v>18904</v>
      </c>
    </row>
    <row r="8" spans="2:6" x14ac:dyDescent="0.25">
      <c r="B8" t="s">
        <v>164</v>
      </c>
      <c r="C8" t="s">
        <v>18905</v>
      </c>
      <c r="D8" t="s">
        <v>18906</v>
      </c>
      <c r="E8" t="s">
        <v>18907</v>
      </c>
      <c r="F8" t="s">
        <v>10385</v>
      </c>
    </row>
    <row r="9" spans="2:6" x14ac:dyDescent="0.25">
      <c r="B9" t="s">
        <v>164</v>
      </c>
      <c r="C9" t="s">
        <v>18908</v>
      </c>
      <c r="D9" t="s">
        <v>18909</v>
      </c>
      <c r="E9" t="s">
        <v>18910</v>
      </c>
      <c r="F9" t="s">
        <v>9657</v>
      </c>
    </row>
    <row r="10" spans="2:6" x14ac:dyDescent="0.25">
      <c r="B10" t="s">
        <v>164</v>
      </c>
      <c r="C10" t="s">
        <v>18911</v>
      </c>
      <c r="D10" t="s">
        <v>18912</v>
      </c>
      <c r="E10" t="s">
        <v>18913</v>
      </c>
      <c r="F10" t="s">
        <v>9621</v>
      </c>
    </row>
    <row r="11" spans="2:6" x14ac:dyDescent="0.25">
      <c r="B11" t="s">
        <v>164</v>
      </c>
      <c r="C11" t="s">
        <v>18914</v>
      </c>
      <c r="D11" t="s">
        <v>18915</v>
      </c>
      <c r="E11" t="s">
        <v>18913</v>
      </c>
      <c r="F11" t="s">
        <v>568</v>
      </c>
    </row>
    <row r="12" spans="2:6" x14ac:dyDescent="0.25">
      <c r="B12" t="s">
        <v>164</v>
      </c>
      <c r="C12" t="s">
        <v>18916</v>
      </c>
      <c r="D12" t="s">
        <v>18917</v>
      </c>
      <c r="E12" t="s">
        <v>18907</v>
      </c>
      <c r="F12" t="s">
        <v>568</v>
      </c>
    </row>
    <row r="13" spans="2:6" x14ac:dyDescent="0.25">
      <c r="B13" t="s">
        <v>164</v>
      </c>
      <c r="C13" t="s">
        <v>18918</v>
      </c>
      <c r="D13" t="s">
        <v>18919</v>
      </c>
      <c r="E13" t="s">
        <v>18920</v>
      </c>
      <c r="F13" t="s">
        <v>568</v>
      </c>
    </row>
    <row r="14" spans="2:6" x14ac:dyDescent="0.25">
      <c r="B14" t="s">
        <v>164</v>
      </c>
      <c r="C14" t="s">
        <v>18921</v>
      </c>
      <c r="D14" t="s">
        <v>18922</v>
      </c>
      <c r="E14" t="s">
        <v>18913</v>
      </c>
      <c r="F14" t="s">
        <v>9761</v>
      </c>
    </row>
    <row r="15" spans="2:6" x14ac:dyDescent="0.25">
      <c r="B15" t="s">
        <v>164</v>
      </c>
      <c r="C15" t="s">
        <v>18923</v>
      </c>
      <c r="D15" t="s">
        <v>18207</v>
      </c>
      <c r="E15" t="s">
        <v>18907</v>
      </c>
      <c r="F15" t="s">
        <v>568</v>
      </c>
    </row>
    <row r="16" spans="2:6" x14ac:dyDescent="0.25">
      <c r="B16" t="s">
        <v>164</v>
      </c>
      <c r="C16" t="s">
        <v>18924</v>
      </c>
      <c r="D16" t="s">
        <v>18925</v>
      </c>
      <c r="E16" t="s">
        <v>18907</v>
      </c>
      <c r="F16" t="s">
        <v>9761</v>
      </c>
    </row>
    <row r="17" spans="2:6" x14ac:dyDescent="0.25">
      <c r="B17" t="s">
        <v>164</v>
      </c>
      <c r="C17" t="s">
        <v>18926</v>
      </c>
      <c r="D17" t="s">
        <v>18927</v>
      </c>
      <c r="E17" t="s">
        <v>18913</v>
      </c>
      <c r="F17" t="s">
        <v>9661</v>
      </c>
    </row>
    <row r="18" spans="2:6" x14ac:dyDescent="0.25">
      <c r="B18" t="s">
        <v>164</v>
      </c>
      <c r="C18" t="s">
        <v>18928</v>
      </c>
      <c r="D18" t="s">
        <v>18929</v>
      </c>
      <c r="E18" t="s">
        <v>18929</v>
      </c>
      <c r="F18" t="s">
        <v>568</v>
      </c>
    </row>
    <row r="19" spans="2:6" x14ac:dyDescent="0.25">
      <c r="B19" t="s">
        <v>164</v>
      </c>
      <c r="C19" t="s">
        <v>18930</v>
      </c>
      <c r="D19" t="s">
        <v>18931</v>
      </c>
      <c r="E19" t="s">
        <v>18913</v>
      </c>
      <c r="F19" t="s">
        <v>9763</v>
      </c>
    </row>
    <row r="20" spans="2:6" x14ac:dyDescent="0.25">
      <c r="B20" t="s">
        <v>164</v>
      </c>
      <c r="C20" t="s">
        <v>18932</v>
      </c>
      <c r="D20" t="s">
        <v>18933</v>
      </c>
      <c r="E20" t="s">
        <v>18920</v>
      </c>
      <c r="F20" t="s">
        <v>9622</v>
      </c>
    </row>
    <row r="21" spans="2:6" x14ac:dyDescent="0.25">
      <c r="B21" t="s">
        <v>164</v>
      </c>
      <c r="C21" t="s">
        <v>18934</v>
      </c>
      <c r="D21" t="s">
        <v>18935</v>
      </c>
      <c r="E21" t="s">
        <v>18913</v>
      </c>
      <c r="F21" t="s">
        <v>568</v>
      </c>
    </row>
    <row r="22" spans="2:6" x14ac:dyDescent="0.25">
      <c r="B22" t="s">
        <v>164</v>
      </c>
      <c r="C22" t="s">
        <v>18936</v>
      </c>
      <c r="D22" t="s">
        <v>18912</v>
      </c>
      <c r="E22" t="s">
        <v>18913</v>
      </c>
      <c r="F22" t="s">
        <v>568</v>
      </c>
    </row>
    <row r="23" spans="2:6" x14ac:dyDescent="0.25">
      <c r="B23" t="s">
        <v>164</v>
      </c>
      <c r="C23" t="s">
        <v>18937</v>
      </c>
      <c r="D23" t="s">
        <v>18938</v>
      </c>
      <c r="E23" t="s">
        <v>18939</v>
      </c>
      <c r="F23" t="s">
        <v>9715</v>
      </c>
    </row>
    <row r="24" spans="2:6" x14ac:dyDescent="0.25">
      <c r="B24" t="s">
        <v>164</v>
      </c>
      <c r="C24" t="s">
        <v>18940</v>
      </c>
      <c r="D24" t="s">
        <v>18938</v>
      </c>
      <c r="E24" t="s">
        <v>18939</v>
      </c>
      <c r="F24" t="s">
        <v>18941</v>
      </c>
    </row>
    <row r="25" spans="2:6" x14ac:dyDescent="0.25">
      <c r="B25" t="s">
        <v>164</v>
      </c>
      <c r="C25" t="s">
        <v>18942</v>
      </c>
      <c r="D25" t="s">
        <v>18929</v>
      </c>
      <c r="E25" t="s">
        <v>18929</v>
      </c>
      <c r="F25" t="s">
        <v>568</v>
      </c>
    </row>
    <row r="26" spans="2:6" x14ac:dyDescent="0.25">
      <c r="B26" t="s">
        <v>164</v>
      </c>
      <c r="C26" t="s">
        <v>18943</v>
      </c>
      <c r="D26" t="s">
        <v>18944</v>
      </c>
      <c r="E26" t="s">
        <v>18910</v>
      </c>
      <c r="F26" t="s">
        <v>568</v>
      </c>
    </row>
    <row r="27" spans="2:6" x14ac:dyDescent="0.25">
      <c r="B27" t="s">
        <v>164</v>
      </c>
      <c r="C27" t="s">
        <v>18945</v>
      </c>
      <c r="D27" t="s">
        <v>18946</v>
      </c>
      <c r="E27" t="s">
        <v>18939</v>
      </c>
      <c r="F27" t="s">
        <v>568</v>
      </c>
    </row>
    <row r="28" spans="2:6" x14ac:dyDescent="0.25">
      <c r="B28" t="s">
        <v>164</v>
      </c>
      <c r="C28" t="s">
        <v>18947</v>
      </c>
      <c r="D28" t="s">
        <v>18948</v>
      </c>
      <c r="E28" t="s">
        <v>18949</v>
      </c>
      <c r="F28" t="s">
        <v>9779</v>
      </c>
    </row>
    <row r="29" spans="2:6" x14ac:dyDescent="0.25">
      <c r="B29" t="s">
        <v>164</v>
      </c>
      <c r="C29" t="s">
        <v>18950</v>
      </c>
      <c r="D29" t="s">
        <v>18951</v>
      </c>
      <c r="E29" t="s">
        <v>18913</v>
      </c>
      <c r="F29" t="s">
        <v>10345</v>
      </c>
    </row>
    <row r="30" spans="2:6" x14ac:dyDescent="0.25">
      <c r="B30" t="s">
        <v>164</v>
      </c>
      <c r="C30" t="s">
        <v>18952</v>
      </c>
      <c r="D30" t="s">
        <v>18953</v>
      </c>
      <c r="E30" t="s">
        <v>18913</v>
      </c>
      <c r="F30" t="s">
        <v>9708</v>
      </c>
    </row>
    <row r="31" spans="2:6" x14ac:dyDescent="0.25">
      <c r="B31" t="s">
        <v>164</v>
      </c>
      <c r="C31" t="s">
        <v>18954</v>
      </c>
      <c r="D31" t="s">
        <v>18955</v>
      </c>
      <c r="E31" t="s">
        <v>18907</v>
      </c>
      <c r="F31" t="s">
        <v>568</v>
      </c>
    </row>
    <row r="32" spans="2:6" x14ac:dyDescent="0.25">
      <c r="B32" t="s">
        <v>164</v>
      </c>
      <c r="C32" t="s">
        <v>18956</v>
      </c>
      <c r="D32" t="s">
        <v>18957</v>
      </c>
      <c r="E32" t="s">
        <v>18939</v>
      </c>
      <c r="F32" t="s">
        <v>2088</v>
      </c>
    </row>
    <row r="33" spans="2:6" x14ac:dyDescent="0.25">
      <c r="B33" t="s">
        <v>164</v>
      </c>
      <c r="C33" t="s">
        <v>18958</v>
      </c>
      <c r="D33" t="s">
        <v>18927</v>
      </c>
      <c r="E33" t="s">
        <v>18913</v>
      </c>
      <c r="F33" t="s">
        <v>10343</v>
      </c>
    </row>
    <row r="34" spans="2:6" x14ac:dyDescent="0.25">
      <c r="B34" t="s">
        <v>164</v>
      </c>
      <c r="C34" t="s">
        <v>18959</v>
      </c>
      <c r="D34" t="s">
        <v>18960</v>
      </c>
      <c r="E34" t="s">
        <v>18907</v>
      </c>
      <c r="F34" t="s">
        <v>10382</v>
      </c>
    </row>
    <row r="35" spans="2:6" x14ac:dyDescent="0.25">
      <c r="B35" t="s">
        <v>164</v>
      </c>
      <c r="C35" t="s">
        <v>18961</v>
      </c>
      <c r="D35" t="s">
        <v>18929</v>
      </c>
      <c r="E35" t="s">
        <v>18929</v>
      </c>
      <c r="F35" t="s">
        <v>9621</v>
      </c>
    </row>
    <row r="36" spans="2:6" x14ac:dyDescent="0.25">
      <c r="B36" t="s">
        <v>164</v>
      </c>
      <c r="C36" t="s">
        <v>18962</v>
      </c>
      <c r="D36" t="s">
        <v>18203</v>
      </c>
      <c r="E36" t="s">
        <v>18907</v>
      </c>
      <c r="F36" t="s">
        <v>9714</v>
      </c>
    </row>
    <row r="37" spans="2:6" x14ac:dyDescent="0.25">
      <c r="B37" t="s">
        <v>164</v>
      </c>
      <c r="C37" t="s">
        <v>18963</v>
      </c>
      <c r="D37" t="s">
        <v>18964</v>
      </c>
      <c r="E37" t="s">
        <v>18907</v>
      </c>
      <c r="F37" t="s">
        <v>17966</v>
      </c>
    </row>
    <row r="38" spans="2:6" x14ac:dyDescent="0.25">
      <c r="B38" t="s">
        <v>164</v>
      </c>
      <c r="C38" t="s">
        <v>18965</v>
      </c>
      <c r="D38" t="s">
        <v>18927</v>
      </c>
      <c r="E38" t="s">
        <v>18913</v>
      </c>
      <c r="F38" t="s">
        <v>9651</v>
      </c>
    </row>
    <row r="39" spans="2:6" x14ac:dyDescent="0.25">
      <c r="B39" t="s">
        <v>164</v>
      </c>
      <c r="C39" t="s">
        <v>18966</v>
      </c>
      <c r="D39" t="s">
        <v>18967</v>
      </c>
      <c r="E39" t="s">
        <v>18910</v>
      </c>
      <c r="F39" t="s">
        <v>568</v>
      </c>
    </row>
    <row r="40" spans="2:6" x14ac:dyDescent="0.25">
      <c r="B40" t="s">
        <v>164</v>
      </c>
      <c r="C40" t="s">
        <v>18968</v>
      </c>
      <c r="D40" t="s">
        <v>18969</v>
      </c>
      <c r="E40" t="s">
        <v>18907</v>
      </c>
      <c r="F40" t="s">
        <v>9621</v>
      </c>
    </row>
    <row r="41" spans="2:6" x14ac:dyDescent="0.25">
      <c r="B41" t="s">
        <v>164</v>
      </c>
      <c r="C41" t="s">
        <v>18970</v>
      </c>
      <c r="D41" t="s">
        <v>18960</v>
      </c>
      <c r="E41" t="s">
        <v>18907</v>
      </c>
      <c r="F41" t="s">
        <v>9659</v>
      </c>
    </row>
    <row r="42" spans="2:6" x14ac:dyDescent="0.25">
      <c r="B42" t="s">
        <v>164</v>
      </c>
      <c r="C42" t="s">
        <v>18971</v>
      </c>
      <c r="D42" t="s">
        <v>18972</v>
      </c>
      <c r="E42" t="s">
        <v>18913</v>
      </c>
      <c r="F42" t="s">
        <v>2088</v>
      </c>
    </row>
    <row r="43" spans="2:6" x14ac:dyDescent="0.25">
      <c r="B43" t="s">
        <v>164</v>
      </c>
      <c r="C43" t="s">
        <v>18973</v>
      </c>
      <c r="D43" t="s">
        <v>18929</v>
      </c>
      <c r="E43" t="s">
        <v>18929</v>
      </c>
      <c r="F43" t="s">
        <v>9620</v>
      </c>
    </row>
    <row r="44" spans="2:6" x14ac:dyDescent="0.25">
      <c r="B44" t="s">
        <v>164</v>
      </c>
      <c r="C44" t="s">
        <v>18974</v>
      </c>
      <c r="D44" t="s">
        <v>18974</v>
      </c>
      <c r="E44" t="s">
        <v>18920</v>
      </c>
      <c r="F44" t="s">
        <v>9622</v>
      </c>
    </row>
    <row r="45" spans="2:6" x14ac:dyDescent="0.25">
      <c r="B45" t="s">
        <v>164</v>
      </c>
      <c r="C45" t="s">
        <v>18975</v>
      </c>
      <c r="D45" t="s">
        <v>18975</v>
      </c>
      <c r="E45" t="s">
        <v>18920</v>
      </c>
      <c r="F45" t="s">
        <v>9771</v>
      </c>
    </row>
    <row r="46" spans="2:6" x14ac:dyDescent="0.25">
      <c r="B46" t="s">
        <v>164</v>
      </c>
      <c r="C46" t="s">
        <v>18976</v>
      </c>
      <c r="D46" t="s">
        <v>18977</v>
      </c>
      <c r="E46" t="s">
        <v>18920</v>
      </c>
      <c r="F46" t="s">
        <v>2088</v>
      </c>
    </row>
    <row r="47" spans="2:6" x14ac:dyDescent="0.25">
      <c r="B47" t="s">
        <v>164</v>
      </c>
      <c r="C47" t="s">
        <v>18978</v>
      </c>
      <c r="D47" t="s">
        <v>18979</v>
      </c>
      <c r="E47" t="s">
        <v>18920</v>
      </c>
      <c r="F47" t="s">
        <v>568</v>
      </c>
    </row>
    <row r="48" spans="2:6" x14ac:dyDescent="0.25">
      <c r="B48" t="s">
        <v>164</v>
      </c>
      <c r="C48" t="s">
        <v>18980</v>
      </c>
      <c r="D48" t="s">
        <v>18981</v>
      </c>
      <c r="E48" t="s">
        <v>18910</v>
      </c>
      <c r="F48" t="s">
        <v>568</v>
      </c>
    </row>
    <row r="49" spans="2:6" x14ac:dyDescent="0.25">
      <c r="B49" t="s">
        <v>164</v>
      </c>
      <c r="C49" t="s">
        <v>18982</v>
      </c>
      <c r="D49" t="s">
        <v>18983</v>
      </c>
      <c r="E49" t="s">
        <v>18907</v>
      </c>
      <c r="F49" t="s">
        <v>9767</v>
      </c>
    </row>
    <row r="50" spans="2:6" x14ac:dyDescent="0.25">
      <c r="B50" t="s">
        <v>164</v>
      </c>
      <c r="C50" t="s">
        <v>18984</v>
      </c>
      <c r="D50" t="s">
        <v>18985</v>
      </c>
      <c r="E50" t="s">
        <v>18907</v>
      </c>
      <c r="F50" t="s">
        <v>9731</v>
      </c>
    </row>
    <row r="51" spans="2:6" x14ac:dyDescent="0.25">
      <c r="B51" t="s">
        <v>164</v>
      </c>
      <c r="C51" t="s">
        <v>18986</v>
      </c>
      <c r="D51" t="s">
        <v>18987</v>
      </c>
      <c r="E51" t="s">
        <v>18920</v>
      </c>
      <c r="F51" t="s">
        <v>10347</v>
      </c>
    </row>
    <row r="52" spans="2:6" x14ac:dyDescent="0.25">
      <c r="B52" t="s">
        <v>164</v>
      </c>
      <c r="C52" t="s">
        <v>18988</v>
      </c>
      <c r="D52" t="s">
        <v>18989</v>
      </c>
      <c r="E52" t="s">
        <v>18907</v>
      </c>
      <c r="F52" t="s">
        <v>568</v>
      </c>
    </row>
    <row r="53" spans="2:6" x14ac:dyDescent="0.25">
      <c r="B53" t="s">
        <v>164</v>
      </c>
      <c r="C53" t="s">
        <v>18990</v>
      </c>
      <c r="D53" t="s">
        <v>18991</v>
      </c>
      <c r="E53" t="s">
        <v>18939</v>
      </c>
      <c r="F53" t="s">
        <v>9621</v>
      </c>
    </row>
    <row r="54" spans="2:6" x14ac:dyDescent="0.25">
      <c r="B54" t="s">
        <v>164</v>
      </c>
      <c r="C54" t="s">
        <v>18992</v>
      </c>
      <c r="D54" t="s">
        <v>18993</v>
      </c>
      <c r="E54" t="s">
        <v>18907</v>
      </c>
      <c r="F54" t="s">
        <v>568</v>
      </c>
    </row>
    <row r="55" spans="2:6" x14ac:dyDescent="0.25">
      <c r="B55" t="s">
        <v>164</v>
      </c>
      <c r="C55" t="s">
        <v>18994</v>
      </c>
      <c r="D55" t="s">
        <v>18138</v>
      </c>
      <c r="E55" t="s">
        <v>18920</v>
      </c>
      <c r="F55" t="s">
        <v>568</v>
      </c>
    </row>
    <row r="56" spans="2:6" x14ac:dyDescent="0.25">
      <c r="B56" t="s">
        <v>164</v>
      </c>
      <c r="C56" t="s">
        <v>18995</v>
      </c>
      <c r="D56" t="s">
        <v>18996</v>
      </c>
      <c r="E56" t="s">
        <v>18913</v>
      </c>
      <c r="F56" t="s">
        <v>9621</v>
      </c>
    </row>
    <row r="57" spans="2:6" x14ac:dyDescent="0.25">
      <c r="B57" t="s">
        <v>164</v>
      </c>
      <c r="C57" t="s">
        <v>18997</v>
      </c>
      <c r="D57" t="s">
        <v>18116</v>
      </c>
      <c r="E57" t="s">
        <v>18920</v>
      </c>
      <c r="F57" t="s">
        <v>9621</v>
      </c>
    </row>
    <row r="58" spans="2:6" x14ac:dyDescent="0.25">
      <c r="B58" t="s">
        <v>164</v>
      </c>
      <c r="C58" t="s">
        <v>18998</v>
      </c>
      <c r="D58" t="s">
        <v>18999</v>
      </c>
      <c r="E58" t="s">
        <v>18920</v>
      </c>
      <c r="F58" t="s">
        <v>568</v>
      </c>
    </row>
    <row r="59" spans="2:6" x14ac:dyDescent="0.25">
      <c r="B59" t="s">
        <v>164</v>
      </c>
      <c r="C59" t="s">
        <v>19000</v>
      </c>
      <c r="D59" t="s">
        <v>18972</v>
      </c>
      <c r="E59" t="s">
        <v>18913</v>
      </c>
      <c r="F59" t="s">
        <v>2088</v>
      </c>
    </row>
    <row r="60" spans="2:6" x14ac:dyDescent="0.25">
      <c r="B60" t="s">
        <v>164</v>
      </c>
      <c r="C60" t="s">
        <v>19001</v>
      </c>
      <c r="D60" t="s">
        <v>18977</v>
      </c>
      <c r="E60" t="s">
        <v>18920</v>
      </c>
      <c r="F60" t="s">
        <v>568</v>
      </c>
    </row>
    <row r="61" spans="2:6" x14ac:dyDescent="0.25">
      <c r="B61" t="s">
        <v>164</v>
      </c>
      <c r="C61" t="s">
        <v>19002</v>
      </c>
      <c r="D61" t="s">
        <v>19003</v>
      </c>
      <c r="E61" t="s">
        <v>18907</v>
      </c>
      <c r="F61" t="s">
        <v>568</v>
      </c>
    </row>
    <row r="62" spans="2:6" x14ac:dyDescent="0.25">
      <c r="B62" t="s">
        <v>164</v>
      </c>
      <c r="C62" t="s">
        <v>19004</v>
      </c>
      <c r="D62" t="s">
        <v>18915</v>
      </c>
      <c r="E62" t="s">
        <v>18913</v>
      </c>
      <c r="F62" t="s">
        <v>568</v>
      </c>
    </row>
    <row r="63" spans="2:6" x14ac:dyDescent="0.25">
      <c r="B63" t="s">
        <v>164</v>
      </c>
      <c r="C63" t="s">
        <v>19005</v>
      </c>
      <c r="D63" t="s">
        <v>19006</v>
      </c>
      <c r="E63" t="s">
        <v>18913</v>
      </c>
      <c r="F63" t="s">
        <v>568</v>
      </c>
    </row>
    <row r="64" spans="2:6" x14ac:dyDescent="0.25">
      <c r="B64" t="s">
        <v>164</v>
      </c>
      <c r="C64" t="s">
        <v>19007</v>
      </c>
      <c r="D64" t="s">
        <v>18957</v>
      </c>
      <c r="E64" t="s">
        <v>18939</v>
      </c>
      <c r="F64" t="s">
        <v>568</v>
      </c>
    </row>
    <row r="65" spans="2:6" x14ac:dyDescent="0.25">
      <c r="B65" t="s">
        <v>164</v>
      </c>
      <c r="C65" t="s">
        <v>19008</v>
      </c>
      <c r="D65" t="s">
        <v>19009</v>
      </c>
      <c r="E65" t="s">
        <v>18907</v>
      </c>
      <c r="F65" t="s">
        <v>568</v>
      </c>
    </row>
    <row r="66" spans="2:6" x14ac:dyDescent="0.25">
      <c r="B66" t="s">
        <v>164</v>
      </c>
      <c r="C66" t="s">
        <v>19010</v>
      </c>
      <c r="D66" t="s">
        <v>19011</v>
      </c>
      <c r="E66" t="s">
        <v>18920</v>
      </c>
      <c r="F66" t="s">
        <v>568</v>
      </c>
    </row>
    <row r="67" spans="2:6" x14ac:dyDescent="0.25">
      <c r="B67" t="s">
        <v>164</v>
      </c>
      <c r="C67" t="s">
        <v>19012</v>
      </c>
      <c r="D67" t="s">
        <v>19013</v>
      </c>
      <c r="E67" t="s">
        <v>18920</v>
      </c>
      <c r="F67" t="s">
        <v>568</v>
      </c>
    </row>
    <row r="68" spans="2:6" x14ac:dyDescent="0.25">
      <c r="B68" t="s">
        <v>164</v>
      </c>
      <c r="C68" t="s">
        <v>19014</v>
      </c>
      <c r="D68" t="s">
        <v>18138</v>
      </c>
      <c r="E68" t="s">
        <v>18920</v>
      </c>
      <c r="F68" t="s">
        <v>568</v>
      </c>
    </row>
    <row r="69" spans="2:6" x14ac:dyDescent="0.25">
      <c r="B69" t="s">
        <v>164</v>
      </c>
      <c r="C69" t="s">
        <v>19015</v>
      </c>
      <c r="D69" t="s">
        <v>19016</v>
      </c>
      <c r="E69" t="s">
        <v>18907</v>
      </c>
      <c r="F69" t="s">
        <v>9763</v>
      </c>
    </row>
    <row r="70" spans="2:6" x14ac:dyDescent="0.25">
      <c r="B70" t="s">
        <v>164</v>
      </c>
      <c r="C70" t="s">
        <v>19017</v>
      </c>
      <c r="D70" t="s">
        <v>19018</v>
      </c>
      <c r="E70" t="s">
        <v>18939</v>
      </c>
      <c r="F70" t="s">
        <v>568</v>
      </c>
    </row>
    <row r="71" spans="2:6" x14ac:dyDescent="0.25">
      <c r="B71" t="s">
        <v>164</v>
      </c>
      <c r="C71" t="s">
        <v>19019</v>
      </c>
      <c r="D71" t="s">
        <v>18242</v>
      </c>
      <c r="E71" t="s">
        <v>18949</v>
      </c>
      <c r="F71" t="s">
        <v>9621</v>
      </c>
    </row>
    <row r="72" spans="2:6" x14ac:dyDescent="0.25">
      <c r="B72" t="s">
        <v>164</v>
      </c>
      <c r="C72" t="s">
        <v>19020</v>
      </c>
      <c r="D72" t="s">
        <v>18906</v>
      </c>
      <c r="E72" t="s">
        <v>18907</v>
      </c>
      <c r="F72" t="s">
        <v>10305</v>
      </c>
    </row>
    <row r="73" spans="2:6" x14ac:dyDescent="0.25">
      <c r="B73" t="s">
        <v>164</v>
      </c>
      <c r="C73" t="s">
        <v>19021</v>
      </c>
      <c r="D73" t="s">
        <v>18929</v>
      </c>
      <c r="E73" t="s">
        <v>18929</v>
      </c>
      <c r="F73" t="s">
        <v>568</v>
      </c>
    </row>
    <row r="74" spans="2:6" x14ac:dyDescent="0.25">
      <c r="B74" t="s">
        <v>164</v>
      </c>
      <c r="C74" t="s">
        <v>19022</v>
      </c>
      <c r="D74" t="s">
        <v>19023</v>
      </c>
      <c r="E74" t="s">
        <v>18949</v>
      </c>
      <c r="F74" t="s">
        <v>9621</v>
      </c>
    </row>
    <row r="75" spans="2:6" x14ac:dyDescent="0.25">
      <c r="B75" t="s">
        <v>164</v>
      </c>
      <c r="C75" t="s">
        <v>19024</v>
      </c>
      <c r="D75" t="s">
        <v>18906</v>
      </c>
      <c r="E75" t="s">
        <v>18907</v>
      </c>
      <c r="F75" t="s">
        <v>9625</v>
      </c>
    </row>
    <row r="76" spans="2:6" x14ac:dyDescent="0.25">
      <c r="B76" t="s">
        <v>164</v>
      </c>
      <c r="C76" t="s">
        <v>19025</v>
      </c>
      <c r="D76" t="s">
        <v>19016</v>
      </c>
      <c r="E76" t="s">
        <v>18907</v>
      </c>
      <c r="F76" t="s">
        <v>9762</v>
      </c>
    </row>
    <row r="77" spans="2:6" x14ac:dyDescent="0.25">
      <c r="B77" t="s">
        <v>164</v>
      </c>
      <c r="C77" t="s">
        <v>19026</v>
      </c>
      <c r="D77" t="s">
        <v>18979</v>
      </c>
      <c r="E77" t="s">
        <v>18920</v>
      </c>
      <c r="F77" t="s">
        <v>568</v>
      </c>
    </row>
    <row r="78" spans="2:6" x14ac:dyDescent="0.25">
      <c r="B78" t="s">
        <v>164</v>
      </c>
      <c r="C78" t="s">
        <v>19027</v>
      </c>
      <c r="D78" t="s">
        <v>19027</v>
      </c>
      <c r="E78" t="s">
        <v>18913</v>
      </c>
      <c r="F78" t="s">
        <v>10347</v>
      </c>
    </row>
    <row r="79" spans="2:6" x14ac:dyDescent="0.25">
      <c r="B79" t="s">
        <v>164</v>
      </c>
      <c r="C79" t="s">
        <v>19028</v>
      </c>
      <c r="D79" t="s">
        <v>19018</v>
      </c>
      <c r="E79" t="s">
        <v>18939</v>
      </c>
      <c r="F79" t="s">
        <v>9763</v>
      </c>
    </row>
    <row r="80" spans="2:6" x14ac:dyDescent="0.25">
      <c r="B80" t="s">
        <v>164</v>
      </c>
      <c r="C80" t="s">
        <v>19029</v>
      </c>
      <c r="D80" t="s">
        <v>19030</v>
      </c>
      <c r="E80" t="s">
        <v>18920</v>
      </c>
      <c r="F80" t="s">
        <v>568</v>
      </c>
    </row>
    <row r="81" spans="2:6" x14ac:dyDescent="0.25">
      <c r="B81" t="s">
        <v>164</v>
      </c>
      <c r="C81" t="s">
        <v>19031</v>
      </c>
      <c r="D81" t="s">
        <v>18981</v>
      </c>
      <c r="E81" t="s">
        <v>18910</v>
      </c>
      <c r="F81" t="s">
        <v>568</v>
      </c>
    </row>
    <row r="82" spans="2:6" x14ac:dyDescent="0.25">
      <c r="B82" t="s">
        <v>164</v>
      </c>
      <c r="C82" t="s">
        <v>19032</v>
      </c>
      <c r="D82" t="s">
        <v>19033</v>
      </c>
      <c r="E82" t="s">
        <v>18907</v>
      </c>
      <c r="F82" t="s">
        <v>568</v>
      </c>
    </row>
    <row r="83" spans="2:6" x14ac:dyDescent="0.25">
      <c r="B83" t="s">
        <v>164</v>
      </c>
      <c r="C83" t="s">
        <v>19034</v>
      </c>
      <c r="D83" t="s">
        <v>19035</v>
      </c>
      <c r="E83" t="s">
        <v>18907</v>
      </c>
      <c r="F83" t="s">
        <v>9620</v>
      </c>
    </row>
    <row r="84" spans="2:6" x14ac:dyDescent="0.25">
      <c r="B84" t="s">
        <v>164</v>
      </c>
      <c r="C84" t="s">
        <v>19036</v>
      </c>
      <c r="D84" t="s">
        <v>18999</v>
      </c>
      <c r="E84" t="s">
        <v>18920</v>
      </c>
      <c r="F84" t="s">
        <v>568</v>
      </c>
    </row>
    <row r="85" spans="2:6" x14ac:dyDescent="0.25">
      <c r="B85" t="s">
        <v>164</v>
      </c>
      <c r="C85" t="s">
        <v>19037</v>
      </c>
      <c r="D85" t="s">
        <v>19038</v>
      </c>
      <c r="E85" t="s">
        <v>18939</v>
      </c>
      <c r="F85" t="s">
        <v>2088</v>
      </c>
    </row>
    <row r="86" spans="2:6" x14ac:dyDescent="0.25">
      <c r="B86" t="s">
        <v>164</v>
      </c>
      <c r="C86" t="s">
        <v>19039</v>
      </c>
      <c r="D86" t="s">
        <v>19040</v>
      </c>
      <c r="E86" t="s">
        <v>18920</v>
      </c>
      <c r="F86" t="s">
        <v>9768</v>
      </c>
    </row>
    <row r="87" spans="2:6" x14ac:dyDescent="0.25">
      <c r="B87" t="s">
        <v>164</v>
      </c>
      <c r="C87" t="s">
        <v>19041</v>
      </c>
      <c r="D87" t="s">
        <v>18138</v>
      </c>
      <c r="E87" t="s">
        <v>18920</v>
      </c>
      <c r="F87" t="s">
        <v>568</v>
      </c>
    </row>
    <row r="88" spans="2:6" x14ac:dyDescent="0.25">
      <c r="B88" t="s">
        <v>164</v>
      </c>
      <c r="C88" t="s">
        <v>19042</v>
      </c>
      <c r="D88" t="s">
        <v>18969</v>
      </c>
      <c r="E88" t="s">
        <v>18907</v>
      </c>
      <c r="F88" t="s">
        <v>10392</v>
      </c>
    </row>
    <row r="89" spans="2:6" x14ac:dyDescent="0.25">
      <c r="B89" t="s">
        <v>164</v>
      </c>
      <c r="C89" t="s">
        <v>19043</v>
      </c>
      <c r="D89" t="s">
        <v>18969</v>
      </c>
      <c r="E89" t="s">
        <v>18907</v>
      </c>
      <c r="F89" t="s">
        <v>9720</v>
      </c>
    </row>
    <row r="90" spans="2:6" x14ac:dyDescent="0.25">
      <c r="B90" t="s">
        <v>164</v>
      </c>
      <c r="C90" t="s">
        <v>19044</v>
      </c>
      <c r="D90" t="s">
        <v>19009</v>
      </c>
      <c r="E90" t="s">
        <v>18907</v>
      </c>
      <c r="F90" t="s">
        <v>9620</v>
      </c>
    </row>
    <row r="91" spans="2:6" x14ac:dyDescent="0.25">
      <c r="B91" t="s">
        <v>164</v>
      </c>
      <c r="C91" t="s">
        <v>19045</v>
      </c>
      <c r="D91" t="s">
        <v>19046</v>
      </c>
      <c r="E91" t="s">
        <v>18920</v>
      </c>
      <c r="F91" t="s">
        <v>568</v>
      </c>
    </row>
    <row r="92" spans="2:6" x14ac:dyDescent="0.25">
      <c r="B92" t="s">
        <v>164</v>
      </c>
      <c r="C92" t="s">
        <v>19047</v>
      </c>
      <c r="D92" t="s">
        <v>18906</v>
      </c>
      <c r="E92" t="s">
        <v>18907</v>
      </c>
      <c r="F92" t="s">
        <v>9775</v>
      </c>
    </row>
    <row r="93" spans="2:6" x14ac:dyDescent="0.25">
      <c r="B93" t="s">
        <v>164</v>
      </c>
      <c r="C93" t="s">
        <v>19048</v>
      </c>
      <c r="D93" t="s">
        <v>18967</v>
      </c>
      <c r="E93" t="s">
        <v>18910</v>
      </c>
      <c r="F93" t="s">
        <v>568</v>
      </c>
    </row>
    <row r="94" spans="2:6" x14ac:dyDescent="0.25">
      <c r="B94" t="s">
        <v>164</v>
      </c>
      <c r="C94" t="s">
        <v>19049</v>
      </c>
      <c r="D94" t="s">
        <v>18964</v>
      </c>
      <c r="E94" t="s">
        <v>18907</v>
      </c>
      <c r="F94" t="s">
        <v>9621</v>
      </c>
    </row>
    <row r="95" spans="2:6" x14ac:dyDescent="0.25">
      <c r="B95" t="s">
        <v>164</v>
      </c>
      <c r="C95" t="s">
        <v>19050</v>
      </c>
      <c r="D95" t="s">
        <v>18915</v>
      </c>
      <c r="E95" t="s">
        <v>18913</v>
      </c>
      <c r="F95" t="s">
        <v>568</v>
      </c>
    </row>
    <row r="96" spans="2:6" x14ac:dyDescent="0.25">
      <c r="B96" t="s">
        <v>164</v>
      </c>
      <c r="C96" t="s">
        <v>19051</v>
      </c>
      <c r="D96" t="s">
        <v>18983</v>
      </c>
      <c r="E96" t="s">
        <v>18907</v>
      </c>
      <c r="F96" t="s">
        <v>9763</v>
      </c>
    </row>
    <row r="97" spans="2:6" x14ac:dyDescent="0.25">
      <c r="B97" t="s">
        <v>164</v>
      </c>
      <c r="C97" t="s">
        <v>19052</v>
      </c>
      <c r="D97" t="s">
        <v>18987</v>
      </c>
      <c r="E97" t="s">
        <v>18920</v>
      </c>
      <c r="F97" t="s">
        <v>568</v>
      </c>
    </row>
    <row r="98" spans="2:6" x14ac:dyDescent="0.25">
      <c r="B98" t="s">
        <v>164</v>
      </c>
      <c r="C98" t="s">
        <v>19053</v>
      </c>
      <c r="D98" t="s">
        <v>18944</v>
      </c>
      <c r="E98" t="s">
        <v>18910</v>
      </c>
      <c r="F98" t="s">
        <v>568</v>
      </c>
    </row>
    <row r="99" spans="2:6" x14ac:dyDescent="0.25">
      <c r="B99" t="s">
        <v>164</v>
      </c>
      <c r="C99" t="s">
        <v>19054</v>
      </c>
      <c r="D99" t="s">
        <v>18981</v>
      </c>
      <c r="E99" t="s">
        <v>18910</v>
      </c>
      <c r="F99" t="s">
        <v>568</v>
      </c>
    </row>
    <row r="100" spans="2:6" x14ac:dyDescent="0.25">
      <c r="B100" t="s">
        <v>164</v>
      </c>
      <c r="C100" t="s">
        <v>19055</v>
      </c>
      <c r="D100" t="s">
        <v>18981</v>
      </c>
      <c r="E100" t="s">
        <v>18910</v>
      </c>
      <c r="F100" t="s">
        <v>2088</v>
      </c>
    </row>
    <row r="101" spans="2:6" x14ac:dyDescent="0.25">
      <c r="B101" t="s">
        <v>164</v>
      </c>
      <c r="C101" t="s">
        <v>19056</v>
      </c>
      <c r="D101" t="s">
        <v>18955</v>
      </c>
      <c r="E101" t="s">
        <v>18907</v>
      </c>
      <c r="F101" t="s">
        <v>568</v>
      </c>
    </row>
    <row r="102" spans="2:6" x14ac:dyDescent="0.25">
      <c r="B102" t="s">
        <v>164</v>
      </c>
      <c r="C102" t="s">
        <v>19057</v>
      </c>
      <c r="D102" t="s">
        <v>19058</v>
      </c>
      <c r="E102" t="s">
        <v>18939</v>
      </c>
      <c r="F102" t="s">
        <v>568</v>
      </c>
    </row>
    <row r="103" spans="2:6" x14ac:dyDescent="0.25">
      <c r="B103" t="s">
        <v>164</v>
      </c>
      <c r="C103" t="s">
        <v>19059</v>
      </c>
      <c r="D103" t="s">
        <v>19009</v>
      </c>
      <c r="E103" t="s">
        <v>18907</v>
      </c>
      <c r="F103" t="s">
        <v>9620</v>
      </c>
    </row>
    <row r="104" spans="2:6" x14ac:dyDescent="0.25">
      <c r="B104" t="s">
        <v>164</v>
      </c>
      <c r="C104" t="s">
        <v>19060</v>
      </c>
      <c r="D104" t="s">
        <v>19033</v>
      </c>
      <c r="E104" t="s">
        <v>18907</v>
      </c>
      <c r="F104" t="s">
        <v>568</v>
      </c>
    </row>
    <row r="105" spans="2:6" x14ac:dyDescent="0.25">
      <c r="B105" t="s">
        <v>164</v>
      </c>
      <c r="C105" t="s">
        <v>19061</v>
      </c>
      <c r="D105" t="s">
        <v>19062</v>
      </c>
      <c r="E105" t="s">
        <v>18907</v>
      </c>
      <c r="F105" t="s">
        <v>568</v>
      </c>
    </row>
    <row r="106" spans="2:6" x14ac:dyDescent="0.25">
      <c r="B106" t="s">
        <v>164</v>
      </c>
      <c r="C106" t="s">
        <v>19063</v>
      </c>
      <c r="D106" t="s">
        <v>18075</v>
      </c>
      <c r="E106" t="s">
        <v>19064</v>
      </c>
      <c r="F106" t="s">
        <v>568</v>
      </c>
    </row>
    <row r="107" spans="2:6" x14ac:dyDescent="0.25">
      <c r="B107" t="s">
        <v>164</v>
      </c>
      <c r="C107" t="s">
        <v>19065</v>
      </c>
      <c r="D107" t="s">
        <v>19066</v>
      </c>
      <c r="E107" t="s">
        <v>18920</v>
      </c>
      <c r="F107" t="s">
        <v>568</v>
      </c>
    </row>
    <row r="108" spans="2:6" x14ac:dyDescent="0.25">
      <c r="B108" t="s">
        <v>164</v>
      </c>
      <c r="C108" t="s">
        <v>19067</v>
      </c>
      <c r="D108" t="s">
        <v>19068</v>
      </c>
      <c r="E108" t="s">
        <v>18910</v>
      </c>
      <c r="F108" t="s">
        <v>568</v>
      </c>
    </row>
    <row r="109" spans="2:6" x14ac:dyDescent="0.25">
      <c r="B109" t="s">
        <v>164</v>
      </c>
      <c r="C109" t="s">
        <v>19069</v>
      </c>
      <c r="D109" t="s">
        <v>19066</v>
      </c>
      <c r="E109" t="s">
        <v>18920</v>
      </c>
      <c r="F109" t="s">
        <v>568</v>
      </c>
    </row>
    <row r="110" spans="2:6" x14ac:dyDescent="0.25">
      <c r="B110" t="s">
        <v>164</v>
      </c>
      <c r="C110" t="s">
        <v>19070</v>
      </c>
      <c r="D110" t="s">
        <v>18138</v>
      </c>
      <c r="E110" t="s">
        <v>18920</v>
      </c>
      <c r="F110" t="s">
        <v>9620</v>
      </c>
    </row>
    <row r="111" spans="2:6" x14ac:dyDescent="0.25">
      <c r="B111" t="s">
        <v>164</v>
      </c>
      <c r="C111" t="s">
        <v>19071</v>
      </c>
      <c r="D111" t="s">
        <v>18106</v>
      </c>
      <c r="E111" t="s">
        <v>18907</v>
      </c>
      <c r="F111" t="s">
        <v>9713</v>
      </c>
    </row>
    <row r="112" spans="2:6" x14ac:dyDescent="0.25">
      <c r="B112" t="s">
        <v>164</v>
      </c>
      <c r="C112" t="s">
        <v>19072</v>
      </c>
      <c r="D112" t="s">
        <v>19073</v>
      </c>
      <c r="E112" t="s">
        <v>18910</v>
      </c>
      <c r="F112" t="s">
        <v>9761</v>
      </c>
    </row>
    <row r="113" spans="2:6" x14ac:dyDescent="0.25">
      <c r="B113" t="s">
        <v>164</v>
      </c>
      <c r="C113" t="s">
        <v>19074</v>
      </c>
      <c r="D113" t="s">
        <v>19030</v>
      </c>
      <c r="E113" t="s">
        <v>18920</v>
      </c>
      <c r="F113" t="s">
        <v>568</v>
      </c>
    </row>
    <row r="114" spans="2:6" x14ac:dyDescent="0.25">
      <c r="B114" t="s">
        <v>164</v>
      </c>
      <c r="C114" t="s">
        <v>19075</v>
      </c>
      <c r="D114" t="s">
        <v>18967</v>
      </c>
      <c r="E114" t="s">
        <v>18910</v>
      </c>
      <c r="F114" t="s">
        <v>568</v>
      </c>
    </row>
    <row r="115" spans="2:6" x14ac:dyDescent="0.25">
      <c r="B115" t="s">
        <v>164</v>
      </c>
      <c r="C115" t="s">
        <v>19076</v>
      </c>
      <c r="D115" t="s">
        <v>19077</v>
      </c>
      <c r="E115" t="s">
        <v>18907</v>
      </c>
      <c r="F115" t="s">
        <v>568</v>
      </c>
    </row>
    <row r="116" spans="2:6" x14ac:dyDescent="0.25">
      <c r="B116" t="s">
        <v>164</v>
      </c>
      <c r="C116" t="s">
        <v>19078</v>
      </c>
      <c r="D116" t="s">
        <v>18977</v>
      </c>
      <c r="E116" t="s">
        <v>18920</v>
      </c>
      <c r="F116" t="s">
        <v>568</v>
      </c>
    </row>
    <row r="117" spans="2:6" x14ac:dyDescent="0.25">
      <c r="B117" t="s">
        <v>164</v>
      </c>
      <c r="C117" t="s">
        <v>19079</v>
      </c>
      <c r="D117" t="s">
        <v>19080</v>
      </c>
      <c r="E117" t="s">
        <v>18949</v>
      </c>
      <c r="F117" t="s">
        <v>9662</v>
      </c>
    </row>
    <row r="118" spans="2:6" x14ac:dyDescent="0.25">
      <c r="B118" t="s">
        <v>164</v>
      </c>
      <c r="C118" t="s">
        <v>19081</v>
      </c>
      <c r="D118" t="s">
        <v>18929</v>
      </c>
      <c r="E118" t="s">
        <v>18929</v>
      </c>
      <c r="F118" t="s">
        <v>568</v>
      </c>
    </row>
    <row r="119" spans="2:6" x14ac:dyDescent="0.25">
      <c r="B119" t="s">
        <v>164</v>
      </c>
      <c r="C119" t="s">
        <v>19082</v>
      </c>
      <c r="D119" t="s">
        <v>18116</v>
      </c>
      <c r="E119" t="s">
        <v>18920</v>
      </c>
      <c r="F119" t="s">
        <v>2088</v>
      </c>
    </row>
    <row r="120" spans="2:6" x14ac:dyDescent="0.25">
      <c r="B120" t="s">
        <v>164</v>
      </c>
      <c r="C120" t="s">
        <v>19083</v>
      </c>
      <c r="D120" t="s">
        <v>18116</v>
      </c>
      <c r="E120" t="s">
        <v>18920</v>
      </c>
      <c r="F120" t="s">
        <v>568</v>
      </c>
    </row>
    <row r="121" spans="2:6" x14ac:dyDescent="0.25">
      <c r="B121" t="s">
        <v>164</v>
      </c>
      <c r="C121" t="s">
        <v>19084</v>
      </c>
      <c r="D121" t="s">
        <v>18931</v>
      </c>
      <c r="E121" t="s">
        <v>18913</v>
      </c>
      <c r="F121" t="s">
        <v>9620</v>
      </c>
    </row>
    <row r="122" spans="2:6" x14ac:dyDescent="0.25">
      <c r="B122" t="s">
        <v>164</v>
      </c>
      <c r="C122" t="s">
        <v>19085</v>
      </c>
      <c r="D122" t="s">
        <v>19086</v>
      </c>
      <c r="E122" t="s">
        <v>18907</v>
      </c>
      <c r="F122" t="s">
        <v>9620</v>
      </c>
    </row>
    <row r="123" spans="2:6" x14ac:dyDescent="0.25">
      <c r="B123" t="s">
        <v>164</v>
      </c>
      <c r="C123" t="s">
        <v>19087</v>
      </c>
      <c r="D123" t="s">
        <v>18138</v>
      </c>
      <c r="E123" t="s">
        <v>18920</v>
      </c>
      <c r="F123" t="s">
        <v>568</v>
      </c>
    </row>
    <row r="124" spans="2:6" x14ac:dyDescent="0.25">
      <c r="B124" t="s">
        <v>164</v>
      </c>
      <c r="C124" t="s">
        <v>19088</v>
      </c>
      <c r="D124" t="s">
        <v>18999</v>
      </c>
      <c r="E124" t="s">
        <v>18920</v>
      </c>
      <c r="F124" t="s">
        <v>568</v>
      </c>
    </row>
    <row r="125" spans="2:6" x14ac:dyDescent="0.25">
      <c r="B125" t="s">
        <v>164</v>
      </c>
      <c r="C125" t="s">
        <v>19089</v>
      </c>
      <c r="D125" t="s">
        <v>19046</v>
      </c>
      <c r="E125" t="s">
        <v>18920</v>
      </c>
      <c r="F125" t="s">
        <v>9620</v>
      </c>
    </row>
    <row r="126" spans="2:6" x14ac:dyDescent="0.25">
      <c r="B126" t="s">
        <v>164</v>
      </c>
      <c r="C126" t="s">
        <v>19090</v>
      </c>
      <c r="D126" t="s">
        <v>18116</v>
      </c>
      <c r="E126" t="s">
        <v>18920</v>
      </c>
      <c r="F126" t="s">
        <v>9761</v>
      </c>
    </row>
    <row r="127" spans="2:6" x14ac:dyDescent="0.25">
      <c r="B127" t="s">
        <v>164</v>
      </c>
      <c r="C127" t="s">
        <v>19091</v>
      </c>
      <c r="D127" t="s">
        <v>18088</v>
      </c>
      <c r="E127" t="s">
        <v>18913</v>
      </c>
      <c r="F127" t="s">
        <v>9750</v>
      </c>
    </row>
    <row r="128" spans="2:6" x14ac:dyDescent="0.25">
      <c r="B128" t="s">
        <v>164</v>
      </c>
      <c r="C128" t="s">
        <v>19092</v>
      </c>
      <c r="D128" t="s">
        <v>19093</v>
      </c>
      <c r="E128" t="s">
        <v>18910</v>
      </c>
      <c r="F128" t="s">
        <v>19094</v>
      </c>
    </row>
    <row r="129" spans="2:6" x14ac:dyDescent="0.25">
      <c r="B129" t="s">
        <v>164</v>
      </c>
      <c r="C129" t="s">
        <v>19095</v>
      </c>
      <c r="D129" t="s">
        <v>18991</v>
      </c>
      <c r="E129" t="s">
        <v>18939</v>
      </c>
      <c r="F129" t="s">
        <v>9620</v>
      </c>
    </row>
    <row r="130" spans="2:6" x14ac:dyDescent="0.25">
      <c r="B130" t="s">
        <v>164</v>
      </c>
      <c r="C130" t="s">
        <v>19096</v>
      </c>
      <c r="D130" t="s">
        <v>18138</v>
      </c>
      <c r="E130" t="s">
        <v>18920</v>
      </c>
      <c r="F130" t="s">
        <v>568</v>
      </c>
    </row>
    <row r="131" spans="2:6" x14ac:dyDescent="0.25">
      <c r="B131" t="s">
        <v>164</v>
      </c>
      <c r="C131" t="s">
        <v>19097</v>
      </c>
      <c r="D131" t="s">
        <v>18999</v>
      </c>
      <c r="E131" t="s">
        <v>18920</v>
      </c>
      <c r="F131" t="s">
        <v>568</v>
      </c>
    </row>
    <row r="132" spans="2:6" x14ac:dyDescent="0.25">
      <c r="B132" t="s">
        <v>164</v>
      </c>
      <c r="C132" t="s">
        <v>19098</v>
      </c>
      <c r="D132" t="s">
        <v>19099</v>
      </c>
      <c r="E132" t="s">
        <v>18907</v>
      </c>
      <c r="F132" t="s">
        <v>568</v>
      </c>
    </row>
    <row r="133" spans="2:6" x14ac:dyDescent="0.25">
      <c r="B133" t="s">
        <v>164</v>
      </c>
      <c r="C133" t="s">
        <v>19100</v>
      </c>
      <c r="D133" t="s">
        <v>19100</v>
      </c>
      <c r="E133" t="s">
        <v>18913</v>
      </c>
      <c r="F133" t="s">
        <v>9762</v>
      </c>
    </row>
    <row r="134" spans="2:6" x14ac:dyDescent="0.25">
      <c r="B134" t="s">
        <v>164</v>
      </c>
      <c r="C134" t="s">
        <v>19101</v>
      </c>
      <c r="D134" t="s">
        <v>18972</v>
      </c>
      <c r="E134" t="s">
        <v>18913</v>
      </c>
      <c r="F134" t="s">
        <v>568</v>
      </c>
    </row>
    <row r="135" spans="2:6" x14ac:dyDescent="0.25">
      <c r="B135" t="s">
        <v>164</v>
      </c>
      <c r="C135" t="s">
        <v>19102</v>
      </c>
      <c r="D135" t="s">
        <v>18985</v>
      </c>
      <c r="E135" t="s">
        <v>18907</v>
      </c>
      <c r="F135" t="s">
        <v>9663</v>
      </c>
    </row>
    <row r="136" spans="2:6" x14ac:dyDescent="0.25">
      <c r="B136" t="s">
        <v>164</v>
      </c>
      <c r="C136" t="s">
        <v>19103</v>
      </c>
      <c r="D136" t="s">
        <v>19104</v>
      </c>
      <c r="E136" t="s">
        <v>18913</v>
      </c>
      <c r="F136" t="s">
        <v>568</v>
      </c>
    </row>
    <row r="137" spans="2:6" x14ac:dyDescent="0.25">
      <c r="B137" t="s">
        <v>164</v>
      </c>
      <c r="C137" t="s">
        <v>19105</v>
      </c>
      <c r="D137" t="s">
        <v>18929</v>
      </c>
      <c r="E137" t="s">
        <v>18929</v>
      </c>
      <c r="F137" t="s">
        <v>568</v>
      </c>
    </row>
    <row r="138" spans="2:6" x14ac:dyDescent="0.25">
      <c r="B138" t="s">
        <v>164</v>
      </c>
      <c r="C138" t="s">
        <v>19106</v>
      </c>
      <c r="D138" t="s">
        <v>19027</v>
      </c>
      <c r="E138" t="s">
        <v>18913</v>
      </c>
      <c r="F138" t="s">
        <v>9772</v>
      </c>
    </row>
    <row r="139" spans="2:6" x14ac:dyDescent="0.25">
      <c r="B139" t="s">
        <v>164</v>
      </c>
      <c r="C139" t="s">
        <v>19107</v>
      </c>
      <c r="D139" t="s">
        <v>19073</v>
      </c>
      <c r="E139" t="s">
        <v>18910</v>
      </c>
      <c r="F139" t="s">
        <v>568</v>
      </c>
    </row>
    <row r="140" spans="2:6" x14ac:dyDescent="0.25">
      <c r="B140" t="s">
        <v>164</v>
      </c>
      <c r="C140" t="s">
        <v>19108</v>
      </c>
      <c r="D140" t="s">
        <v>18088</v>
      </c>
      <c r="E140" t="s">
        <v>18913</v>
      </c>
      <c r="F140" t="s">
        <v>10345</v>
      </c>
    </row>
    <row r="141" spans="2:6" x14ac:dyDescent="0.25">
      <c r="B141" t="s">
        <v>164</v>
      </c>
      <c r="C141" t="s">
        <v>19109</v>
      </c>
      <c r="D141" t="s">
        <v>19110</v>
      </c>
      <c r="E141" t="s">
        <v>18939</v>
      </c>
      <c r="F141" t="s">
        <v>568</v>
      </c>
    </row>
    <row r="142" spans="2:6" x14ac:dyDescent="0.25">
      <c r="B142" t="s">
        <v>164</v>
      </c>
      <c r="C142" t="s">
        <v>19111</v>
      </c>
      <c r="D142" t="s">
        <v>18909</v>
      </c>
      <c r="E142" t="s">
        <v>18910</v>
      </c>
      <c r="F142" t="s">
        <v>10306</v>
      </c>
    </row>
    <row r="143" spans="2:6" x14ac:dyDescent="0.25">
      <c r="B143" t="s">
        <v>164</v>
      </c>
      <c r="C143" t="s">
        <v>19112</v>
      </c>
      <c r="D143" t="s">
        <v>19062</v>
      </c>
      <c r="E143" t="s">
        <v>18907</v>
      </c>
      <c r="F143" t="s">
        <v>568</v>
      </c>
    </row>
    <row r="144" spans="2:6" x14ac:dyDescent="0.25">
      <c r="B144" t="s">
        <v>164</v>
      </c>
      <c r="C144" t="s">
        <v>19113</v>
      </c>
      <c r="D144" t="s">
        <v>19038</v>
      </c>
      <c r="E144" t="s">
        <v>18939</v>
      </c>
      <c r="F144" t="s">
        <v>568</v>
      </c>
    </row>
    <row r="145" spans="2:6" x14ac:dyDescent="0.25">
      <c r="B145" t="s">
        <v>164</v>
      </c>
      <c r="C145" t="s">
        <v>19114</v>
      </c>
      <c r="D145" t="s">
        <v>18922</v>
      </c>
      <c r="E145" t="s">
        <v>18913</v>
      </c>
      <c r="F145" t="s">
        <v>9761</v>
      </c>
    </row>
    <row r="146" spans="2:6" x14ac:dyDescent="0.25">
      <c r="B146" t="s">
        <v>164</v>
      </c>
      <c r="C146" t="s">
        <v>19115</v>
      </c>
      <c r="D146" t="s">
        <v>18915</v>
      </c>
      <c r="E146" t="s">
        <v>18913</v>
      </c>
      <c r="F146" t="s">
        <v>568</v>
      </c>
    </row>
    <row r="147" spans="2:6" x14ac:dyDescent="0.25">
      <c r="B147" t="s">
        <v>164</v>
      </c>
      <c r="C147" t="s">
        <v>19116</v>
      </c>
      <c r="D147" t="s">
        <v>19080</v>
      </c>
      <c r="E147" t="s">
        <v>18949</v>
      </c>
      <c r="F147" t="s">
        <v>9650</v>
      </c>
    </row>
    <row r="148" spans="2:6" x14ac:dyDescent="0.25">
      <c r="B148" t="s">
        <v>164</v>
      </c>
      <c r="C148" t="s">
        <v>19117</v>
      </c>
      <c r="D148" t="s">
        <v>19118</v>
      </c>
      <c r="E148" t="s">
        <v>18913</v>
      </c>
      <c r="F148" t="s">
        <v>9717</v>
      </c>
    </row>
    <row r="149" spans="2:6" x14ac:dyDescent="0.25">
      <c r="B149" t="s">
        <v>164</v>
      </c>
      <c r="C149" t="s">
        <v>19119</v>
      </c>
      <c r="D149" t="s">
        <v>19120</v>
      </c>
      <c r="E149" t="s">
        <v>18920</v>
      </c>
      <c r="F149" t="s">
        <v>9650</v>
      </c>
    </row>
    <row r="150" spans="2:6" x14ac:dyDescent="0.25">
      <c r="B150" t="s">
        <v>164</v>
      </c>
      <c r="C150" t="s">
        <v>19121</v>
      </c>
      <c r="D150" t="s">
        <v>18989</v>
      </c>
      <c r="E150" t="s">
        <v>18907</v>
      </c>
      <c r="F150" t="s">
        <v>568</v>
      </c>
    </row>
    <row r="151" spans="2:6" x14ac:dyDescent="0.25">
      <c r="B151" t="s">
        <v>164</v>
      </c>
      <c r="C151" t="s">
        <v>19122</v>
      </c>
      <c r="D151" t="s">
        <v>18912</v>
      </c>
      <c r="E151" t="s">
        <v>18913</v>
      </c>
      <c r="F151" t="s">
        <v>568</v>
      </c>
    </row>
    <row r="152" spans="2:6" x14ac:dyDescent="0.25">
      <c r="B152" t="s">
        <v>164</v>
      </c>
      <c r="C152" t="s">
        <v>19123</v>
      </c>
      <c r="D152" t="s">
        <v>18116</v>
      </c>
      <c r="E152" t="s">
        <v>18920</v>
      </c>
      <c r="F152" t="s">
        <v>568</v>
      </c>
    </row>
    <row r="153" spans="2:6" x14ac:dyDescent="0.25">
      <c r="B153" t="s">
        <v>164</v>
      </c>
      <c r="C153" t="s">
        <v>19124</v>
      </c>
      <c r="D153" t="s">
        <v>19073</v>
      </c>
      <c r="E153" t="s">
        <v>18910</v>
      </c>
      <c r="F153" t="s">
        <v>568</v>
      </c>
    </row>
    <row r="154" spans="2:6" x14ac:dyDescent="0.25">
      <c r="B154" t="s">
        <v>164</v>
      </c>
      <c r="C154" t="s">
        <v>19125</v>
      </c>
      <c r="D154" t="s">
        <v>18922</v>
      </c>
      <c r="E154" t="s">
        <v>18913</v>
      </c>
      <c r="F154" t="s">
        <v>568</v>
      </c>
    </row>
    <row r="155" spans="2:6" x14ac:dyDescent="0.25">
      <c r="B155" t="s">
        <v>164</v>
      </c>
      <c r="C155" t="s">
        <v>19126</v>
      </c>
      <c r="D155" t="s">
        <v>18935</v>
      </c>
      <c r="E155" t="s">
        <v>18913</v>
      </c>
      <c r="F155" t="s">
        <v>568</v>
      </c>
    </row>
    <row r="156" spans="2:6" x14ac:dyDescent="0.25">
      <c r="B156" t="s">
        <v>164</v>
      </c>
      <c r="C156" t="s">
        <v>19127</v>
      </c>
      <c r="D156" t="s">
        <v>18912</v>
      </c>
      <c r="E156" t="s">
        <v>18913</v>
      </c>
      <c r="F156" t="s">
        <v>568</v>
      </c>
    </row>
    <row r="157" spans="2:6" x14ac:dyDescent="0.25">
      <c r="B157" t="s">
        <v>164</v>
      </c>
      <c r="C157" t="s">
        <v>19128</v>
      </c>
      <c r="D157" t="s">
        <v>18955</v>
      </c>
      <c r="E157" t="s">
        <v>18907</v>
      </c>
      <c r="F157" t="s">
        <v>568</v>
      </c>
    </row>
    <row r="158" spans="2:6" x14ac:dyDescent="0.25">
      <c r="B158" t="s">
        <v>164</v>
      </c>
      <c r="C158" t="s">
        <v>19129</v>
      </c>
      <c r="D158" t="s">
        <v>19130</v>
      </c>
      <c r="E158" t="s">
        <v>18939</v>
      </c>
      <c r="F158" t="s">
        <v>10381</v>
      </c>
    </row>
    <row r="159" spans="2:6" x14ac:dyDescent="0.25">
      <c r="B159" t="s">
        <v>164</v>
      </c>
      <c r="C159" t="s">
        <v>19131</v>
      </c>
      <c r="D159" t="s">
        <v>19131</v>
      </c>
      <c r="E159" t="s">
        <v>18939</v>
      </c>
      <c r="F159" t="s">
        <v>10347</v>
      </c>
    </row>
    <row r="160" spans="2:6" x14ac:dyDescent="0.25">
      <c r="B160" t="s">
        <v>164</v>
      </c>
      <c r="C160" t="s">
        <v>19132</v>
      </c>
      <c r="D160" t="s">
        <v>18964</v>
      </c>
      <c r="E160" t="s">
        <v>18907</v>
      </c>
      <c r="F160" t="s">
        <v>9762</v>
      </c>
    </row>
    <row r="161" spans="2:6" x14ac:dyDescent="0.25">
      <c r="B161" t="s">
        <v>164</v>
      </c>
      <c r="C161" t="s">
        <v>18094</v>
      </c>
      <c r="D161" t="s">
        <v>18933</v>
      </c>
      <c r="E161" t="s">
        <v>18920</v>
      </c>
      <c r="F161" t="s">
        <v>9767</v>
      </c>
    </row>
    <row r="162" spans="2:6" x14ac:dyDescent="0.25">
      <c r="B162" t="s">
        <v>164</v>
      </c>
      <c r="C162" t="s">
        <v>19133</v>
      </c>
      <c r="D162" t="s">
        <v>18972</v>
      </c>
      <c r="E162" t="s">
        <v>18913</v>
      </c>
      <c r="F162" t="s">
        <v>9720</v>
      </c>
    </row>
    <row r="163" spans="2:6" x14ac:dyDescent="0.25">
      <c r="B163" t="s">
        <v>164</v>
      </c>
      <c r="C163" t="s">
        <v>19134</v>
      </c>
      <c r="D163" t="s">
        <v>18909</v>
      </c>
      <c r="E163" t="s">
        <v>18910</v>
      </c>
      <c r="F163" t="s">
        <v>10349</v>
      </c>
    </row>
    <row r="164" spans="2:6" x14ac:dyDescent="0.25">
      <c r="B164" t="s">
        <v>164</v>
      </c>
      <c r="C164" t="s">
        <v>19135</v>
      </c>
      <c r="D164" t="s">
        <v>18203</v>
      </c>
      <c r="E164" t="s">
        <v>18907</v>
      </c>
      <c r="F164" t="s">
        <v>9776</v>
      </c>
    </row>
    <row r="165" spans="2:6" x14ac:dyDescent="0.25">
      <c r="B165" t="s">
        <v>164</v>
      </c>
      <c r="C165" t="s">
        <v>19136</v>
      </c>
      <c r="D165" t="s">
        <v>18964</v>
      </c>
      <c r="E165" t="s">
        <v>18907</v>
      </c>
      <c r="F165" t="s">
        <v>10349</v>
      </c>
    </row>
    <row r="166" spans="2:6" x14ac:dyDescent="0.25">
      <c r="B166" t="s">
        <v>164</v>
      </c>
      <c r="C166" t="s">
        <v>19137</v>
      </c>
      <c r="D166" t="s">
        <v>19011</v>
      </c>
      <c r="E166" t="s">
        <v>18920</v>
      </c>
      <c r="F166" t="s">
        <v>568</v>
      </c>
    </row>
    <row r="167" spans="2:6" x14ac:dyDescent="0.25">
      <c r="B167" t="s">
        <v>164</v>
      </c>
      <c r="C167" t="s">
        <v>19138</v>
      </c>
      <c r="D167" t="s">
        <v>19139</v>
      </c>
      <c r="E167" t="s">
        <v>18913</v>
      </c>
      <c r="F167" t="s">
        <v>10306</v>
      </c>
    </row>
    <row r="168" spans="2:6" x14ac:dyDescent="0.25">
      <c r="B168" t="s">
        <v>164</v>
      </c>
      <c r="C168" t="s">
        <v>19140</v>
      </c>
      <c r="D168" t="s">
        <v>19141</v>
      </c>
      <c r="E168" t="s">
        <v>18907</v>
      </c>
      <c r="F168" t="s">
        <v>568</v>
      </c>
    </row>
    <row r="169" spans="2:6" x14ac:dyDescent="0.25">
      <c r="B169" t="s">
        <v>164</v>
      </c>
      <c r="C169" t="s">
        <v>19142</v>
      </c>
      <c r="D169" t="s">
        <v>18106</v>
      </c>
      <c r="E169" t="s">
        <v>18907</v>
      </c>
      <c r="F169" t="s">
        <v>9662</v>
      </c>
    </row>
    <row r="170" spans="2:6" x14ac:dyDescent="0.25">
      <c r="B170" t="s">
        <v>164</v>
      </c>
      <c r="C170" t="s">
        <v>19143</v>
      </c>
      <c r="D170" t="s">
        <v>18075</v>
      </c>
      <c r="E170" t="s">
        <v>19064</v>
      </c>
      <c r="F170" t="s">
        <v>568</v>
      </c>
    </row>
    <row r="171" spans="2:6" x14ac:dyDescent="0.25">
      <c r="B171" t="s">
        <v>164</v>
      </c>
      <c r="C171" t="s">
        <v>19144</v>
      </c>
      <c r="D171" t="s">
        <v>19093</v>
      </c>
      <c r="E171" t="s">
        <v>18910</v>
      </c>
      <c r="F171" t="s">
        <v>17968</v>
      </c>
    </row>
    <row r="172" spans="2:6" x14ac:dyDescent="0.25">
      <c r="B172" t="s">
        <v>164</v>
      </c>
      <c r="C172" t="s">
        <v>19145</v>
      </c>
      <c r="D172" t="s">
        <v>19003</v>
      </c>
      <c r="E172" t="s">
        <v>18907</v>
      </c>
      <c r="F172" t="s">
        <v>568</v>
      </c>
    </row>
    <row r="173" spans="2:6" x14ac:dyDescent="0.25">
      <c r="B173" t="s">
        <v>164</v>
      </c>
      <c r="C173" t="s">
        <v>19146</v>
      </c>
      <c r="D173" t="s">
        <v>19080</v>
      </c>
      <c r="E173" t="s">
        <v>18949</v>
      </c>
      <c r="F173" t="s">
        <v>2088</v>
      </c>
    </row>
    <row r="174" spans="2:6" x14ac:dyDescent="0.25">
      <c r="B174" t="s">
        <v>164</v>
      </c>
      <c r="C174" t="s">
        <v>19147</v>
      </c>
      <c r="D174" t="s">
        <v>18951</v>
      </c>
      <c r="E174" t="s">
        <v>18913</v>
      </c>
      <c r="F174" t="s">
        <v>9771</v>
      </c>
    </row>
    <row r="175" spans="2:6" x14ac:dyDescent="0.25">
      <c r="B175" t="s">
        <v>164</v>
      </c>
      <c r="C175" t="s">
        <v>19148</v>
      </c>
      <c r="D175" t="s">
        <v>19086</v>
      </c>
      <c r="E175" t="s">
        <v>18907</v>
      </c>
      <c r="F175" t="s">
        <v>568</v>
      </c>
    </row>
    <row r="176" spans="2:6" x14ac:dyDescent="0.25">
      <c r="B176" t="s">
        <v>164</v>
      </c>
      <c r="C176" t="s">
        <v>19149</v>
      </c>
      <c r="D176" t="s">
        <v>19086</v>
      </c>
      <c r="E176" t="s">
        <v>18907</v>
      </c>
      <c r="F176" t="s">
        <v>568</v>
      </c>
    </row>
    <row r="177" spans="2:6" x14ac:dyDescent="0.25">
      <c r="B177" t="s">
        <v>164</v>
      </c>
      <c r="C177" t="s">
        <v>19150</v>
      </c>
      <c r="D177" t="s">
        <v>18106</v>
      </c>
      <c r="E177" t="s">
        <v>18907</v>
      </c>
      <c r="F177" t="s">
        <v>9684</v>
      </c>
    </row>
    <row r="178" spans="2:6" x14ac:dyDescent="0.25">
      <c r="B178" t="s">
        <v>164</v>
      </c>
      <c r="C178" t="s">
        <v>19151</v>
      </c>
      <c r="D178" t="s">
        <v>19038</v>
      </c>
      <c r="E178" t="s">
        <v>18939</v>
      </c>
      <c r="F178" t="s">
        <v>9620</v>
      </c>
    </row>
    <row r="179" spans="2:6" x14ac:dyDescent="0.25">
      <c r="B179" t="s">
        <v>164</v>
      </c>
      <c r="C179" t="s">
        <v>19152</v>
      </c>
      <c r="D179" t="s">
        <v>19077</v>
      </c>
      <c r="E179" t="s">
        <v>18907</v>
      </c>
      <c r="F179" t="s">
        <v>568</v>
      </c>
    </row>
    <row r="180" spans="2:6" x14ac:dyDescent="0.25">
      <c r="B180" t="s">
        <v>164</v>
      </c>
      <c r="C180" t="s">
        <v>19153</v>
      </c>
      <c r="D180" t="s">
        <v>19154</v>
      </c>
      <c r="E180" t="s">
        <v>18907</v>
      </c>
      <c r="F180" t="s">
        <v>568</v>
      </c>
    </row>
    <row r="181" spans="2:6" x14ac:dyDescent="0.25">
      <c r="B181" t="s">
        <v>164</v>
      </c>
      <c r="C181" t="s">
        <v>19155</v>
      </c>
      <c r="D181" t="s">
        <v>18912</v>
      </c>
      <c r="E181" t="s">
        <v>18913</v>
      </c>
      <c r="F181" t="s">
        <v>568</v>
      </c>
    </row>
    <row r="182" spans="2:6" x14ac:dyDescent="0.25">
      <c r="B182" t="s">
        <v>164</v>
      </c>
      <c r="C182" t="s">
        <v>19156</v>
      </c>
      <c r="D182" t="s">
        <v>19006</v>
      </c>
      <c r="E182" t="s">
        <v>18913</v>
      </c>
      <c r="F182" t="s">
        <v>568</v>
      </c>
    </row>
    <row r="183" spans="2:6" x14ac:dyDescent="0.25">
      <c r="B183" t="s">
        <v>164</v>
      </c>
      <c r="C183" t="s">
        <v>18087</v>
      </c>
      <c r="D183" t="s">
        <v>18946</v>
      </c>
      <c r="E183" t="s">
        <v>18939</v>
      </c>
      <c r="F183" t="s">
        <v>568</v>
      </c>
    </row>
    <row r="184" spans="2:6" x14ac:dyDescent="0.25">
      <c r="B184" t="s">
        <v>164</v>
      </c>
      <c r="C184" t="s">
        <v>19157</v>
      </c>
      <c r="D184" t="s">
        <v>18207</v>
      </c>
      <c r="E184" t="s">
        <v>18907</v>
      </c>
      <c r="F184" t="s">
        <v>2088</v>
      </c>
    </row>
    <row r="185" spans="2:6" x14ac:dyDescent="0.25">
      <c r="B185" t="s">
        <v>164</v>
      </c>
      <c r="C185" t="s">
        <v>19158</v>
      </c>
      <c r="D185" t="s">
        <v>18979</v>
      </c>
      <c r="E185" t="s">
        <v>18920</v>
      </c>
      <c r="F185" t="s">
        <v>568</v>
      </c>
    </row>
    <row r="186" spans="2:6" x14ac:dyDescent="0.25">
      <c r="B186" t="s">
        <v>164</v>
      </c>
      <c r="C186" t="s">
        <v>19159</v>
      </c>
      <c r="D186" t="s">
        <v>18983</v>
      </c>
      <c r="E186" t="s">
        <v>18907</v>
      </c>
      <c r="F186" t="s">
        <v>9622</v>
      </c>
    </row>
    <row r="187" spans="2:6" x14ac:dyDescent="0.25">
      <c r="B187" t="s">
        <v>164</v>
      </c>
      <c r="C187" t="s">
        <v>19160</v>
      </c>
      <c r="D187" t="s">
        <v>18972</v>
      </c>
      <c r="E187" t="s">
        <v>18913</v>
      </c>
      <c r="F187" t="s">
        <v>568</v>
      </c>
    </row>
    <row r="188" spans="2:6" x14ac:dyDescent="0.25">
      <c r="B188" t="s">
        <v>164</v>
      </c>
      <c r="C188" t="s">
        <v>14519</v>
      </c>
      <c r="D188" t="s">
        <v>19161</v>
      </c>
      <c r="E188" t="s">
        <v>19064</v>
      </c>
      <c r="F188" t="s">
        <v>568</v>
      </c>
    </row>
    <row r="189" spans="2:6" x14ac:dyDescent="0.25">
      <c r="B189" t="s">
        <v>164</v>
      </c>
      <c r="C189" t="s">
        <v>19162</v>
      </c>
      <c r="D189" t="s">
        <v>19018</v>
      </c>
      <c r="E189" t="s">
        <v>18939</v>
      </c>
      <c r="F189" t="s">
        <v>568</v>
      </c>
    </row>
    <row r="190" spans="2:6" x14ac:dyDescent="0.25">
      <c r="B190" t="s">
        <v>164</v>
      </c>
      <c r="C190" t="s">
        <v>19163</v>
      </c>
      <c r="D190" t="s">
        <v>18957</v>
      </c>
      <c r="E190" t="s">
        <v>18939</v>
      </c>
      <c r="F190" t="s">
        <v>568</v>
      </c>
    </row>
    <row r="191" spans="2:6" x14ac:dyDescent="0.25">
      <c r="B191" t="s">
        <v>164</v>
      </c>
      <c r="C191" t="s">
        <v>19164</v>
      </c>
      <c r="D191" t="s">
        <v>19011</v>
      </c>
      <c r="E191" t="s">
        <v>18920</v>
      </c>
      <c r="F191" t="s">
        <v>9620</v>
      </c>
    </row>
    <row r="192" spans="2:6" x14ac:dyDescent="0.25">
      <c r="B192" t="s">
        <v>164</v>
      </c>
      <c r="C192" t="s">
        <v>19165</v>
      </c>
      <c r="D192" t="s">
        <v>19013</v>
      </c>
      <c r="E192" t="s">
        <v>18920</v>
      </c>
      <c r="F192" t="s">
        <v>9620</v>
      </c>
    </row>
    <row r="193" spans="2:6" x14ac:dyDescent="0.25">
      <c r="B193" t="s">
        <v>164</v>
      </c>
      <c r="C193" t="s">
        <v>19166</v>
      </c>
      <c r="D193" t="s">
        <v>19013</v>
      </c>
      <c r="E193" t="s">
        <v>18920</v>
      </c>
      <c r="F193" t="s">
        <v>10392</v>
      </c>
    </row>
    <row r="194" spans="2:6" x14ac:dyDescent="0.25">
      <c r="B194" t="s">
        <v>164</v>
      </c>
      <c r="C194" t="s">
        <v>19167</v>
      </c>
      <c r="D194" t="s">
        <v>18985</v>
      </c>
      <c r="E194" t="s">
        <v>18907</v>
      </c>
      <c r="F194" t="s">
        <v>19168</v>
      </c>
    </row>
    <row r="195" spans="2:6" x14ac:dyDescent="0.25">
      <c r="B195" t="s">
        <v>164</v>
      </c>
      <c r="C195" t="s">
        <v>19169</v>
      </c>
      <c r="D195" t="s">
        <v>18987</v>
      </c>
      <c r="E195" t="s">
        <v>18920</v>
      </c>
      <c r="F195" t="s">
        <v>9772</v>
      </c>
    </row>
    <row r="196" spans="2:6" x14ac:dyDescent="0.25">
      <c r="B196" t="s">
        <v>164</v>
      </c>
      <c r="C196" t="s">
        <v>19170</v>
      </c>
      <c r="D196" t="s">
        <v>18207</v>
      </c>
      <c r="E196" t="s">
        <v>18907</v>
      </c>
      <c r="F196" t="s">
        <v>568</v>
      </c>
    </row>
    <row r="197" spans="2:6" x14ac:dyDescent="0.25">
      <c r="B197" t="s">
        <v>164</v>
      </c>
      <c r="C197" t="s">
        <v>19171</v>
      </c>
      <c r="D197" t="s">
        <v>19154</v>
      </c>
      <c r="E197" t="s">
        <v>18907</v>
      </c>
      <c r="F197" t="s">
        <v>568</v>
      </c>
    </row>
    <row r="198" spans="2:6" x14ac:dyDescent="0.25">
      <c r="B198" t="s">
        <v>164</v>
      </c>
      <c r="C198" t="s">
        <v>19172</v>
      </c>
      <c r="D198" t="s">
        <v>18242</v>
      </c>
      <c r="E198" t="s">
        <v>18949</v>
      </c>
      <c r="F198" t="s">
        <v>568</v>
      </c>
    </row>
    <row r="199" spans="2:6" x14ac:dyDescent="0.25">
      <c r="B199" t="s">
        <v>164</v>
      </c>
      <c r="C199" t="s">
        <v>19173</v>
      </c>
      <c r="D199" t="s">
        <v>19077</v>
      </c>
      <c r="E199" t="s">
        <v>18907</v>
      </c>
      <c r="F199" t="s">
        <v>568</v>
      </c>
    </row>
    <row r="200" spans="2:6" x14ac:dyDescent="0.25">
      <c r="B200" t="s">
        <v>164</v>
      </c>
      <c r="C200" t="s">
        <v>19174</v>
      </c>
      <c r="D200" t="s">
        <v>18999</v>
      </c>
      <c r="E200" t="s">
        <v>18920</v>
      </c>
      <c r="F200" t="s">
        <v>568</v>
      </c>
    </row>
    <row r="201" spans="2:6" x14ac:dyDescent="0.25">
      <c r="B201" t="s">
        <v>164</v>
      </c>
      <c r="C201" t="s">
        <v>19175</v>
      </c>
      <c r="D201" t="s">
        <v>19073</v>
      </c>
      <c r="E201" t="s">
        <v>18910</v>
      </c>
      <c r="F201" t="s">
        <v>568</v>
      </c>
    </row>
    <row r="202" spans="2:6" x14ac:dyDescent="0.25">
      <c r="B202" t="s">
        <v>164</v>
      </c>
      <c r="C202" t="s">
        <v>19176</v>
      </c>
      <c r="D202" t="s">
        <v>18922</v>
      </c>
      <c r="E202" t="s">
        <v>18913</v>
      </c>
      <c r="F202" t="s">
        <v>568</v>
      </c>
    </row>
    <row r="203" spans="2:6" x14ac:dyDescent="0.25">
      <c r="B203" t="s">
        <v>164</v>
      </c>
      <c r="C203" t="s">
        <v>19177</v>
      </c>
      <c r="D203" t="s">
        <v>19023</v>
      </c>
      <c r="E203" t="s">
        <v>18949</v>
      </c>
      <c r="F203" t="s">
        <v>568</v>
      </c>
    </row>
    <row r="204" spans="2:6" x14ac:dyDescent="0.25">
      <c r="B204" t="s">
        <v>164</v>
      </c>
      <c r="C204" t="s">
        <v>19178</v>
      </c>
      <c r="D204" t="s">
        <v>19023</v>
      </c>
      <c r="E204" t="s">
        <v>18949</v>
      </c>
      <c r="F204" t="s">
        <v>568</v>
      </c>
    </row>
    <row r="205" spans="2:6" x14ac:dyDescent="0.25">
      <c r="B205" t="s">
        <v>164</v>
      </c>
      <c r="C205" t="s">
        <v>19179</v>
      </c>
      <c r="D205" t="s">
        <v>19023</v>
      </c>
      <c r="E205" t="s">
        <v>18949</v>
      </c>
      <c r="F205" t="s">
        <v>568</v>
      </c>
    </row>
    <row r="206" spans="2:6" x14ac:dyDescent="0.25">
      <c r="B206" t="s">
        <v>164</v>
      </c>
      <c r="C206" t="s">
        <v>19180</v>
      </c>
      <c r="D206" t="s">
        <v>19023</v>
      </c>
      <c r="E206" t="s">
        <v>18949</v>
      </c>
      <c r="F206" t="s">
        <v>9620</v>
      </c>
    </row>
    <row r="207" spans="2:6" x14ac:dyDescent="0.25">
      <c r="B207" t="s">
        <v>164</v>
      </c>
      <c r="C207" t="s">
        <v>19181</v>
      </c>
      <c r="D207" t="s">
        <v>19120</v>
      </c>
      <c r="E207" t="s">
        <v>18920</v>
      </c>
      <c r="F207" t="s">
        <v>2088</v>
      </c>
    </row>
    <row r="208" spans="2:6" x14ac:dyDescent="0.25">
      <c r="B208" t="s">
        <v>164</v>
      </c>
      <c r="C208" t="s">
        <v>19182</v>
      </c>
      <c r="D208" t="s">
        <v>19139</v>
      </c>
      <c r="E208" t="s">
        <v>18913</v>
      </c>
      <c r="F208" t="s">
        <v>9723</v>
      </c>
    </row>
    <row r="209" spans="2:6" x14ac:dyDescent="0.25">
      <c r="B209" t="s">
        <v>164</v>
      </c>
      <c r="C209" t="s">
        <v>19183</v>
      </c>
      <c r="D209" t="s">
        <v>19035</v>
      </c>
      <c r="E209" t="s">
        <v>18907</v>
      </c>
      <c r="F209" t="s">
        <v>568</v>
      </c>
    </row>
    <row r="210" spans="2:6" x14ac:dyDescent="0.25">
      <c r="B210" t="s">
        <v>164</v>
      </c>
      <c r="C210" t="s">
        <v>19184</v>
      </c>
      <c r="D210" t="s">
        <v>19120</v>
      </c>
      <c r="E210" t="s">
        <v>18920</v>
      </c>
      <c r="F210" t="s">
        <v>9765</v>
      </c>
    </row>
    <row r="211" spans="2:6" x14ac:dyDescent="0.25">
      <c r="B211" t="s">
        <v>164</v>
      </c>
      <c r="C211" t="s">
        <v>19185</v>
      </c>
      <c r="D211" t="s">
        <v>18929</v>
      </c>
      <c r="E211" t="s">
        <v>18929</v>
      </c>
      <c r="F211" t="s">
        <v>568</v>
      </c>
    </row>
    <row r="212" spans="2:6" x14ac:dyDescent="0.25">
      <c r="B212" t="s">
        <v>164</v>
      </c>
      <c r="C212" t="s">
        <v>19186</v>
      </c>
      <c r="D212" t="s">
        <v>18960</v>
      </c>
      <c r="E212" t="s">
        <v>18907</v>
      </c>
      <c r="F212" t="s">
        <v>9719</v>
      </c>
    </row>
    <row r="213" spans="2:6" x14ac:dyDescent="0.25">
      <c r="B213" t="s">
        <v>164</v>
      </c>
      <c r="C213" t="s">
        <v>19187</v>
      </c>
      <c r="D213" t="s">
        <v>18983</v>
      </c>
      <c r="E213" t="s">
        <v>18907</v>
      </c>
      <c r="F213" t="s">
        <v>9720</v>
      </c>
    </row>
    <row r="214" spans="2:6" x14ac:dyDescent="0.25">
      <c r="B214" t="s">
        <v>164</v>
      </c>
      <c r="C214" t="s">
        <v>19188</v>
      </c>
      <c r="D214" t="s">
        <v>19189</v>
      </c>
      <c r="E214" t="s">
        <v>18920</v>
      </c>
      <c r="F214" t="s">
        <v>10902</v>
      </c>
    </row>
    <row r="215" spans="2:6" x14ac:dyDescent="0.25">
      <c r="B215" t="s">
        <v>164</v>
      </c>
      <c r="C215" t="s">
        <v>19190</v>
      </c>
      <c r="D215" t="s">
        <v>18088</v>
      </c>
      <c r="E215" t="s">
        <v>18913</v>
      </c>
      <c r="F215" t="s">
        <v>17968</v>
      </c>
    </row>
    <row r="216" spans="2:6" x14ac:dyDescent="0.25">
      <c r="B216" t="s">
        <v>164</v>
      </c>
      <c r="C216" t="s">
        <v>19191</v>
      </c>
      <c r="D216" t="s">
        <v>18906</v>
      </c>
      <c r="E216" t="s">
        <v>18907</v>
      </c>
      <c r="F216" t="s">
        <v>9705</v>
      </c>
    </row>
    <row r="217" spans="2:6" x14ac:dyDescent="0.25">
      <c r="B217" t="s">
        <v>164</v>
      </c>
      <c r="C217" t="s">
        <v>19192</v>
      </c>
      <c r="D217" t="s">
        <v>19018</v>
      </c>
      <c r="E217" t="s">
        <v>18939</v>
      </c>
      <c r="F217" t="s">
        <v>568</v>
      </c>
    </row>
    <row r="218" spans="2:6" x14ac:dyDescent="0.25">
      <c r="B218" t="s">
        <v>164</v>
      </c>
      <c r="C218" t="s">
        <v>19193</v>
      </c>
      <c r="D218" t="s">
        <v>18917</v>
      </c>
      <c r="E218" t="s">
        <v>18907</v>
      </c>
      <c r="F218" t="s">
        <v>568</v>
      </c>
    </row>
    <row r="219" spans="2:6" x14ac:dyDescent="0.25">
      <c r="B219" t="s">
        <v>164</v>
      </c>
      <c r="C219" t="s">
        <v>19194</v>
      </c>
      <c r="D219" t="s">
        <v>19110</v>
      </c>
      <c r="E219" t="s">
        <v>18939</v>
      </c>
      <c r="F219" t="s">
        <v>568</v>
      </c>
    </row>
    <row r="220" spans="2:6" x14ac:dyDescent="0.25">
      <c r="B220" t="s">
        <v>164</v>
      </c>
      <c r="C220" t="s">
        <v>19195</v>
      </c>
      <c r="D220" t="s">
        <v>18138</v>
      </c>
      <c r="E220" t="s">
        <v>18920</v>
      </c>
      <c r="F220" t="s">
        <v>9620</v>
      </c>
    </row>
    <row r="221" spans="2:6" x14ac:dyDescent="0.25">
      <c r="B221" t="s">
        <v>164</v>
      </c>
      <c r="C221" t="s">
        <v>19196</v>
      </c>
      <c r="D221" t="s">
        <v>18138</v>
      </c>
      <c r="E221" t="s">
        <v>18920</v>
      </c>
      <c r="F221" t="s">
        <v>568</v>
      </c>
    </row>
    <row r="222" spans="2:6" x14ac:dyDescent="0.25">
      <c r="B222" t="s">
        <v>164</v>
      </c>
      <c r="C222" t="s">
        <v>19197</v>
      </c>
      <c r="D222" t="s">
        <v>18953</v>
      </c>
      <c r="E222" t="s">
        <v>18913</v>
      </c>
      <c r="F222" t="s">
        <v>19198</v>
      </c>
    </row>
    <row r="223" spans="2:6" x14ac:dyDescent="0.25">
      <c r="B223" t="s">
        <v>164</v>
      </c>
      <c r="C223" t="s">
        <v>19199</v>
      </c>
      <c r="D223" t="s">
        <v>19006</v>
      </c>
      <c r="E223" t="s">
        <v>18913</v>
      </c>
      <c r="F223" t="s">
        <v>568</v>
      </c>
    </row>
    <row r="224" spans="2:6" x14ac:dyDescent="0.25">
      <c r="B224" t="s">
        <v>164</v>
      </c>
      <c r="C224" t="s">
        <v>17303</v>
      </c>
      <c r="D224" t="s">
        <v>19040</v>
      </c>
      <c r="E224" t="s">
        <v>18920</v>
      </c>
      <c r="F224" t="s">
        <v>9776</v>
      </c>
    </row>
    <row r="225" spans="2:6" x14ac:dyDescent="0.25">
      <c r="B225" t="s">
        <v>164</v>
      </c>
      <c r="C225" t="s">
        <v>19200</v>
      </c>
      <c r="D225" t="s">
        <v>18951</v>
      </c>
      <c r="E225" t="s">
        <v>18913</v>
      </c>
      <c r="F225" t="s">
        <v>9725</v>
      </c>
    </row>
    <row r="226" spans="2:6" x14ac:dyDescent="0.25">
      <c r="B226" t="s">
        <v>164</v>
      </c>
      <c r="C226" t="s">
        <v>19201</v>
      </c>
      <c r="D226" t="s">
        <v>18951</v>
      </c>
      <c r="E226" t="s">
        <v>18913</v>
      </c>
      <c r="F226" t="s">
        <v>9660</v>
      </c>
    </row>
    <row r="227" spans="2:6" x14ac:dyDescent="0.25">
      <c r="B227" t="s">
        <v>164</v>
      </c>
      <c r="C227" t="s">
        <v>18996</v>
      </c>
      <c r="D227" t="s">
        <v>18996</v>
      </c>
      <c r="E227" t="s">
        <v>18913</v>
      </c>
      <c r="F227" t="s">
        <v>9763</v>
      </c>
    </row>
    <row r="228" spans="2:6" x14ac:dyDescent="0.25">
      <c r="B228" t="s">
        <v>164</v>
      </c>
      <c r="C228" t="s">
        <v>19202</v>
      </c>
      <c r="D228" t="s">
        <v>18981</v>
      </c>
      <c r="E228" t="s">
        <v>18910</v>
      </c>
      <c r="F228" t="s">
        <v>9620</v>
      </c>
    </row>
    <row r="229" spans="2:6" x14ac:dyDescent="0.25">
      <c r="B229" t="s">
        <v>164</v>
      </c>
      <c r="C229" t="s">
        <v>19203</v>
      </c>
      <c r="D229" t="s">
        <v>19110</v>
      </c>
      <c r="E229" t="s">
        <v>18939</v>
      </c>
      <c r="F229" t="s">
        <v>568</v>
      </c>
    </row>
    <row r="230" spans="2:6" x14ac:dyDescent="0.25">
      <c r="B230" t="s">
        <v>164</v>
      </c>
      <c r="C230" t="s">
        <v>19204</v>
      </c>
      <c r="D230" t="s">
        <v>19038</v>
      </c>
      <c r="E230" t="s">
        <v>18939</v>
      </c>
      <c r="F230" t="s">
        <v>568</v>
      </c>
    </row>
    <row r="231" spans="2:6" x14ac:dyDescent="0.25">
      <c r="B231" t="s">
        <v>164</v>
      </c>
      <c r="C231" t="s">
        <v>19205</v>
      </c>
      <c r="D231" t="s">
        <v>19100</v>
      </c>
      <c r="E231" t="s">
        <v>18913</v>
      </c>
      <c r="F231" t="s">
        <v>9620</v>
      </c>
    </row>
    <row r="232" spans="2:6" x14ac:dyDescent="0.25">
      <c r="B232" t="s">
        <v>164</v>
      </c>
      <c r="C232" t="s">
        <v>19206</v>
      </c>
      <c r="D232" t="s">
        <v>19013</v>
      </c>
      <c r="E232" t="s">
        <v>18920</v>
      </c>
      <c r="F232" t="s">
        <v>568</v>
      </c>
    </row>
    <row r="233" spans="2:6" x14ac:dyDescent="0.25">
      <c r="B233" t="s">
        <v>164</v>
      </c>
      <c r="C233" t="s">
        <v>19207</v>
      </c>
      <c r="D233" t="s">
        <v>19093</v>
      </c>
      <c r="E233" t="s">
        <v>18910</v>
      </c>
      <c r="F233" t="s">
        <v>10902</v>
      </c>
    </row>
    <row r="234" spans="2:6" x14ac:dyDescent="0.25">
      <c r="B234" t="s">
        <v>164</v>
      </c>
      <c r="C234" t="s">
        <v>18081</v>
      </c>
      <c r="D234" t="s">
        <v>19066</v>
      </c>
      <c r="E234" t="s">
        <v>18920</v>
      </c>
      <c r="F234" t="s">
        <v>568</v>
      </c>
    </row>
    <row r="235" spans="2:6" x14ac:dyDescent="0.25">
      <c r="B235" t="s">
        <v>164</v>
      </c>
      <c r="C235" t="s">
        <v>19208</v>
      </c>
      <c r="D235" t="s">
        <v>19141</v>
      </c>
      <c r="E235" t="s">
        <v>18907</v>
      </c>
      <c r="F235" t="s">
        <v>9620</v>
      </c>
    </row>
    <row r="236" spans="2:6" x14ac:dyDescent="0.25">
      <c r="B236" t="s">
        <v>164</v>
      </c>
      <c r="C236" t="s">
        <v>19209</v>
      </c>
      <c r="D236" t="s">
        <v>19068</v>
      </c>
      <c r="E236" t="s">
        <v>18910</v>
      </c>
      <c r="F236" t="s">
        <v>10415</v>
      </c>
    </row>
    <row r="237" spans="2:6" x14ac:dyDescent="0.25">
      <c r="B237" t="s">
        <v>164</v>
      </c>
      <c r="C237" t="s">
        <v>19210</v>
      </c>
      <c r="D237" t="s">
        <v>18915</v>
      </c>
      <c r="E237" t="s">
        <v>18913</v>
      </c>
      <c r="F237" t="s">
        <v>568</v>
      </c>
    </row>
    <row r="238" spans="2:6" x14ac:dyDescent="0.25">
      <c r="B238" t="s">
        <v>164</v>
      </c>
      <c r="C238" t="s">
        <v>19211</v>
      </c>
      <c r="D238" t="s">
        <v>19110</v>
      </c>
      <c r="E238" t="s">
        <v>18939</v>
      </c>
      <c r="F238" t="s">
        <v>9707</v>
      </c>
    </row>
    <row r="239" spans="2:6" x14ac:dyDescent="0.25">
      <c r="B239" t="s">
        <v>164</v>
      </c>
      <c r="C239" t="s">
        <v>19212</v>
      </c>
      <c r="D239" t="s">
        <v>19213</v>
      </c>
      <c r="E239" t="s">
        <v>18907</v>
      </c>
      <c r="F239" t="s">
        <v>568</v>
      </c>
    </row>
    <row r="240" spans="2:6" x14ac:dyDescent="0.25">
      <c r="B240" t="s">
        <v>164</v>
      </c>
      <c r="C240" t="s">
        <v>19214</v>
      </c>
      <c r="D240" t="s">
        <v>19213</v>
      </c>
      <c r="E240" t="s">
        <v>18907</v>
      </c>
      <c r="F240" t="s">
        <v>568</v>
      </c>
    </row>
    <row r="241" spans="2:6" x14ac:dyDescent="0.25">
      <c r="B241" t="s">
        <v>164</v>
      </c>
      <c r="C241" t="s">
        <v>19215</v>
      </c>
      <c r="D241" t="s">
        <v>18946</v>
      </c>
      <c r="E241" t="s">
        <v>18939</v>
      </c>
      <c r="F241" t="s">
        <v>568</v>
      </c>
    </row>
    <row r="242" spans="2:6" x14ac:dyDescent="0.25">
      <c r="B242" t="s">
        <v>164</v>
      </c>
      <c r="C242" t="s">
        <v>19216</v>
      </c>
      <c r="D242" t="s">
        <v>19161</v>
      </c>
      <c r="E242" t="s">
        <v>19064</v>
      </c>
      <c r="F242" t="s">
        <v>568</v>
      </c>
    </row>
    <row r="243" spans="2:6" x14ac:dyDescent="0.25">
      <c r="B243" t="s">
        <v>164</v>
      </c>
      <c r="C243" t="s">
        <v>19217</v>
      </c>
      <c r="D243" t="s">
        <v>19035</v>
      </c>
      <c r="E243" t="s">
        <v>18907</v>
      </c>
      <c r="F243" t="s">
        <v>568</v>
      </c>
    </row>
    <row r="244" spans="2:6" x14ac:dyDescent="0.25">
      <c r="B244" t="s">
        <v>164</v>
      </c>
      <c r="C244" t="s">
        <v>19218</v>
      </c>
      <c r="D244" t="s">
        <v>19219</v>
      </c>
      <c r="E244" t="s">
        <v>18907</v>
      </c>
      <c r="F244" t="s">
        <v>9687</v>
      </c>
    </row>
    <row r="245" spans="2:6" x14ac:dyDescent="0.25">
      <c r="B245" t="s">
        <v>164</v>
      </c>
      <c r="C245" t="s">
        <v>19220</v>
      </c>
      <c r="D245" t="s">
        <v>18948</v>
      </c>
      <c r="E245" t="s">
        <v>18949</v>
      </c>
      <c r="F245" t="s">
        <v>9621</v>
      </c>
    </row>
    <row r="246" spans="2:6" x14ac:dyDescent="0.25">
      <c r="B246" t="s">
        <v>164</v>
      </c>
      <c r="C246" t="s">
        <v>19221</v>
      </c>
      <c r="D246" t="s">
        <v>18075</v>
      </c>
      <c r="E246" t="s">
        <v>19064</v>
      </c>
      <c r="F246" t="s">
        <v>568</v>
      </c>
    </row>
    <row r="247" spans="2:6" x14ac:dyDescent="0.25">
      <c r="B247" t="s">
        <v>164</v>
      </c>
      <c r="C247" t="s">
        <v>19222</v>
      </c>
      <c r="D247" t="s">
        <v>18075</v>
      </c>
      <c r="E247" t="s">
        <v>19064</v>
      </c>
      <c r="F247" t="s">
        <v>568</v>
      </c>
    </row>
    <row r="248" spans="2:6" x14ac:dyDescent="0.25">
      <c r="B248" t="s">
        <v>164</v>
      </c>
      <c r="C248" t="s">
        <v>19223</v>
      </c>
      <c r="D248" t="s">
        <v>19189</v>
      </c>
      <c r="E248" t="s">
        <v>18920</v>
      </c>
      <c r="F248" t="s">
        <v>10324</v>
      </c>
    </row>
    <row r="249" spans="2:6" x14ac:dyDescent="0.25">
      <c r="B249" t="s">
        <v>164</v>
      </c>
      <c r="C249" t="s">
        <v>19224</v>
      </c>
      <c r="D249" t="s">
        <v>19189</v>
      </c>
      <c r="E249" t="s">
        <v>18920</v>
      </c>
      <c r="F249" t="s">
        <v>9725</v>
      </c>
    </row>
    <row r="250" spans="2:6" x14ac:dyDescent="0.25">
      <c r="B250" t="s">
        <v>164</v>
      </c>
      <c r="C250" t="s">
        <v>19225</v>
      </c>
      <c r="D250" t="s">
        <v>18915</v>
      </c>
      <c r="E250" t="s">
        <v>18913</v>
      </c>
      <c r="F250" t="s">
        <v>568</v>
      </c>
    </row>
    <row r="251" spans="2:6" x14ac:dyDescent="0.25">
      <c r="B251" t="s">
        <v>164</v>
      </c>
      <c r="C251" t="s">
        <v>19226</v>
      </c>
      <c r="D251" t="s">
        <v>18931</v>
      </c>
      <c r="E251" t="s">
        <v>18913</v>
      </c>
      <c r="F251" t="s">
        <v>568</v>
      </c>
    </row>
    <row r="252" spans="2:6" x14ac:dyDescent="0.25">
      <c r="B252" t="s">
        <v>164</v>
      </c>
      <c r="C252" t="s">
        <v>19227</v>
      </c>
      <c r="D252" t="s">
        <v>18207</v>
      </c>
      <c r="E252" t="s">
        <v>18907</v>
      </c>
      <c r="F252" t="s">
        <v>9620</v>
      </c>
    </row>
    <row r="253" spans="2:6" x14ac:dyDescent="0.25">
      <c r="B253" t="s">
        <v>164</v>
      </c>
      <c r="C253" t="s">
        <v>19228</v>
      </c>
      <c r="D253" t="s">
        <v>19104</v>
      </c>
      <c r="E253" t="s">
        <v>18913</v>
      </c>
      <c r="F253" t="s">
        <v>9620</v>
      </c>
    </row>
    <row r="254" spans="2:6" x14ac:dyDescent="0.25">
      <c r="B254" t="s">
        <v>164</v>
      </c>
      <c r="C254" t="s">
        <v>19229</v>
      </c>
      <c r="D254" t="s">
        <v>19161</v>
      </c>
      <c r="E254" t="s">
        <v>19064</v>
      </c>
      <c r="F254" t="s">
        <v>568</v>
      </c>
    </row>
    <row r="255" spans="2:6" x14ac:dyDescent="0.25">
      <c r="B255" t="s">
        <v>164</v>
      </c>
      <c r="C255" t="s">
        <v>19230</v>
      </c>
      <c r="D255" t="s">
        <v>18993</v>
      </c>
      <c r="E255" t="s">
        <v>18907</v>
      </c>
      <c r="F255" t="s">
        <v>568</v>
      </c>
    </row>
    <row r="256" spans="2:6" x14ac:dyDescent="0.25">
      <c r="B256" t="s">
        <v>164</v>
      </c>
      <c r="C256" t="s">
        <v>19231</v>
      </c>
      <c r="D256" t="s">
        <v>19118</v>
      </c>
      <c r="E256" t="s">
        <v>18913</v>
      </c>
      <c r="F256" t="s">
        <v>9779</v>
      </c>
    </row>
    <row r="257" spans="2:6" x14ac:dyDescent="0.25">
      <c r="B257" t="s">
        <v>164</v>
      </c>
      <c r="C257" t="s">
        <v>19232</v>
      </c>
      <c r="D257" t="s">
        <v>19058</v>
      </c>
      <c r="E257" t="s">
        <v>18939</v>
      </c>
      <c r="F257" t="s">
        <v>568</v>
      </c>
    </row>
    <row r="258" spans="2:6" x14ac:dyDescent="0.25">
      <c r="B258" t="s">
        <v>164</v>
      </c>
      <c r="C258" t="s">
        <v>19233</v>
      </c>
      <c r="D258" t="s">
        <v>18138</v>
      </c>
      <c r="E258" t="s">
        <v>18920</v>
      </c>
      <c r="F258" t="s">
        <v>568</v>
      </c>
    </row>
    <row r="259" spans="2:6" x14ac:dyDescent="0.25">
      <c r="B259" t="s">
        <v>164</v>
      </c>
      <c r="C259" t="s">
        <v>19234</v>
      </c>
      <c r="D259" t="s">
        <v>18953</v>
      </c>
      <c r="E259" t="s">
        <v>18913</v>
      </c>
      <c r="F259" t="s">
        <v>9634</v>
      </c>
    </row>
    <row r="260" spans="2:6" x14ac:dyDescent="0.25">
      <c r="B260" t="s">
        <v>164</v>
      </c>
      <c r="C260" t="s">
        <v>19235</v>
      </c>
      <c r="D260" t="s">
        <v>19236</v>
      </c>
      <c r="E260" t="s">
        <v>18907</v>
      </c>
      <c r="F260" t="s">
        <v>9763</v>
      </c>
    </row>
    <row r="261" spans="2:6" x14ac:dyDescent="0.25">
      <c r="B261" t="s">
        <v>164</v>
      </c>
      <c r="C261" t="s">
        <v>19237</v>
      </c>
      <c r="D261" t="s">
        <v>19038</v>
      </c>
      <c r="E261" t="s">
        <v>18939</v>
      </c>
      <c r="F261" t="s">
        <v>9620</v>
      </c>
    </row>
    <row r="262" spans="2:6" x14ac:dyDescent="0.25">
      <c r="B262" t="s">
        <v>164</v>
      </c>
      <c r="C262" t="s">
        <v>19238</v>
      </c>
      <c r="D262" t="s">
        <v>18919</v>
      </c>
      <c r="E262" t="s">
        <v>18920</v>
      </c>
      <c r="F262" t="s">
        <v>568</v>
      </c>
    </row>
    <row r="263" spans="2:6" x14ac:dyDescent="0.25">
      <c r="B263" t="s">
        <v>164</v>
      </c>
      <c r="C263" t="s">
        <v>19239</v>
      </c>
      <c r="D263" t="s">
        <v>19236</v>
      </c>
      <c r="E263" t="s">
        <v>18907</v>
      </c>
      <c r="F263" t="s">
        <v>10305</v>
      </c>
    </row>
    <row r="264" spans="2:6" x14ac:dyDescent="0.25">
      <c r="B264" t="s">
        <v>164</v>
      </c>
      <c r="C264" t="s">
        <v>19240</v>
      </c>
      <c r="D264" t="s">
        <v>19030</v>
      </c>
      <c r="E264" t="s">
        <v>18920</v>
      </c>
      <c r="F264" t="s">
        <v>568</v>
      </c>
    </row>
    <row r="265" spans="2:6" x14ac:dyDescent="0.25">
      <c r="B265" t="s">
        <v>164</v>
      </c>
      <c r="C265" t="s">
        <v>19241</v>
      </c>
      <c r="D265" t="s">
        <v>19077</v>
      </c>
      <c r="E265" t="s">
        <v>18907</v>
      </c>
      <c r="F265" t="s">
        <v>568</v>
      </c>
    </row>
    <row r="266" spans="2:6" x14ac:dyDescent="0.25">
      <c r="B266" t="s">
        <v>164</v>
      </c>
      <c r="C266" t="s">
        <v>19242</v>
      </c>
      <c r="D266" t="s">
        <v>18974</v>
      </c>
      <c r="E266" t="s">
        <v>18920</v>
      </c>
      <c r="F266" t="s">
        <v>568</v>
      </c>
    </row>
    <row r="267" spans="2:6" x14ac:dyDescent="0.25">
      <c r="B267" t="s">
        <v>164</v>
      </c>
      <c r="C267" t="s">
        <v>19243</v>
      </c>
      <c r="D267" t="s">
        <v>18944</v>
      </c>
      <c r="E267" t="s">
        <v>18910</v>
      </c>
      <c r="F267" t="s">
        <v>568</v>
      </c>
    </row>
    <row r="268" spans="2:6" x14ac:dyDescent="0.25">
      <c r="B268" t="s">
        <v>164</v>
      </c>
      <c r="C268" t="s">
        <v>19244</v>
      </c>
      <c r="D268" t="s">
        <v>18242</v>
      </c>
      <c r="E268" t="s">
        <v>18949</v>
      </c>
      <c r="F268" t="s">
        <v>9717</v>
      </c>
    </row>
    <row r="269" spans="2:6" x14ac:dyDescent="0.25">
      <c r="B269" t="s">
        <v>164</v>
      </c>
      <c r="C269" t="s">
        <v>19245</v>
      </c>
      <c r="D269" t="s">
        <v>19040</v>
      </c>
      <c r="E269" t="s">
        <v>18920</v>
      </c>
      <c r="F269" t="s">
        <v>9702</v>
      </c>
    </row>
    <row r="270" spans="2:6" x14ac:dyDescent="0.25">
      <c r="B270" t="s">
        <v>164</v>
      </c>
      <c r="C270" t="s">
        <v>19246</v>
      </c>
      <c r="D270" t="s">
        <v>18979</v>
      </c>
      <c r="E270" t="s">
        <v>18920</v>
      </c>
      <c r="F270" t="s">
        <v>568</v>
      </c>
    </row>
    <row r="271" spans="2:6" x14ac:dyDescent="0.25">
      <c r="B271" t="s">
        <v>164</v>
      </c>
      <c r="C271" t="s">
        <v>19247</v>
      </c>
      <c r="D271" t="s">
        <v>19104</v>
      </c>
      <c r="E271" t="s">
        <v>18913</v>
      </c>
      <c r="F271" t="s">
        <v>2088</v>
      </c>
    </row>
    <row r="272" spans="2:6" x14ac:dyDescent="0.25">
      <c r="B272" t="s">
        <v>164</v>
      </c>
      <c r="C272" t="s">
        <v>19248</v>
      </c>
      <c r="D272" t="s">
        <v>19104</v>
      </c>
      <c r="E272" t="s">
        <v>18913</v>
      </c>
      <c r="F272" t="s">
        <v>9620</v>
      </c>
    </row>
    <row r="273" spans="2:6" x14ac:dyDescent="0.25">
      <c r="B273" t="s">
        <v>164</v>
      </c>
      <c r="C273" t="s">
        <v>19249</v>
      </c>
      <c r="D273" t="s">
        <v>19062</v>
      </c>
      <c r="E273" t="s">
        <v>18907</v>
      </c>
      <c r="F273" t="s">
        <v>568</v>
      </c>
    </row>
    <row r="274" spans="2:6" x14ac:dyDescent="0.25">
      <c r="B274" t="s">
        <v>164</v>
      </c>
      <c r="C274" t="s">
        <v>19250</v>
      </c>
      <c r="D274" t="s">
        <v>18999</v>
      </c>
      <c r="E274" t="s">
        <v>18920</v>
      </c>
      <c r="F274" t="s">
        <v>568</v>
      </c>
    </row>
    <row r="275" spans="2:6" x14ac:dyDescent="0.25">
      <c r="B275" t="s">
        <v>164</v>
      </c>
      <c r="C275" t="s">
        <v>19251</v>
      </c>
      <c r="D275" t="s">
        <v>19104</v>
      </c>
      <c r="E275" t="s">
        <v>18913</v>
      </c>
      <c r="F275" t="s">
        <v>9759</v>
      </c>
    </row>
    <row r="276" spans="2:6" x14ac:dyDescent="0.25">
      <c r="B276" t="s">
        <v>164</v>
      </c>
      <c r="C276" t="s">
        <v>19252</v>
      </c>
      <c r="D276" t="s">
        <v>18919</v>
      </c>
      <c r="E276" t="s">
        <v>18920</v>
      </c>
      <c r="F276" t="s">
        <v>568</v>
      </c>
    </row>
    <row r="277" spans="2:6" x14ac:dyDescent="0.25">
      <c r="B277" t="s">
        <v>164</v>
      </c>
      <c r="C277" t="s">
        <v>19253</v>
      </c>
      <c r="D277" t="s">
        <v>19154</v>
      </c>
      <c r="E277" t="s">
        <v>18907</v>
      </c>
      <c r="F277" t="s">
        <v>568</v>
      </c>
    </row>
    <row r="278" spans="2:6" x14ac:dyDescent="0.25">
      <c r="B278" t="s">
        <v>164</v>
      </c>
      <c r="C278" t="s">
        <v>19254</v>
      </c>
      <c r="D278" t="s">
        <v>19018</v>
      </c>
      <c r="E278" t="s">
        <v>18939</v>
      </c>
      <c r="F278" t="s">
        <v>568</v>
      </c>
    </row>
    <row r="279" spans="2:6" x14ac:dyDescent="0.25">
      <c r="B279" t="s">
        <v>164</v>
      </c>
      <c r="C279" t="s">
        <v>19255</v>
      </c>
      <c r="D279" t="s">
        <v>18929</v>
      </c>
      <c r="E279" t="s">
        <v>18929</v>
      </c>
      <c r="F279" t="s">
        <v>9620</v>
      </c>
    </row>
    <row r="280" spans="2:6" x14ac:dyDescent="0.25">
      <c r="B280" t="s">
        <v>164</v>
      </c>
      <c r="C280" t="s">
        <v>19256</v>
      </c>
      <c r="D280" t="s">
        <v>19003</v>
      </c>
      <c r="E280" t="s">
        <v>18907</v>
      </c>
      <c r="F280" t="s">
        <v>568</v>
      </c>
    </row>
    <row r="281" spans="2:6" x14ac:dyDescent="0.25">
      <c r="B281" t="s">
        <v>164</v>
      </c>
      <c r="C281" t="s">
        <v>19257</v>
      </c>
      <c r="D281" t="s">
        <v>18967</v>
      </c>
      <c r="E281" t="s">
        <v>18910</v>
      </c>
      <c r="F281" t="s">
        <v>568</v>
      </c>
    </row>
    <row r="282" spans="2:6" x14ac:dyDescent="0.25">
      <c r="B282" t="s">
        <v>164</v>
      </c>
      <c r="C282" t="s">
        <v>19258</v>
      </c>
      <c r="D282" t="s">
        <v>18925</v>
      </c>
      <c r="E282" t="s">
        <v>18907</v>
      </c>
      <c r="F282" t="s">
        <v>9620</v>
      </c>
    </row>
    <row r="283" spans="2:6" x14ac:dyDescent="0.25">
      <c r="B283" t="s">
        <v>164</v>
      </c>
      <c r="C283" t="s">
        <v>19259</v>
      </c>
      <c r="D283" t="s">
        <v>19027</v>
      </c>
      <c r="E283" t="s">
        <v>18913</v>
      </c>
      <c r="F283" t="s">
        <v>9700</v>
      </c>
    </row>
    <row r="284" spans="2:6" x14ac:dyDescent="0.25">
      <c r="B284" t="s">
        <v>164</v>
      </c>
      <c r="C284" t="s">
        <v>19260</v>
      </c>
      <c r="D284" t="s">
        <v>18925</v>
      </c>
      <c r="E284" t="s">
        <v>18907</v>
      </c>
      <c r="F284" t="s">
        <v>568</v>
      </c>
    </row>
    <row r="285" spans="2:6" x14ac:dyDescent="0.25">
      <c r="B285" t="s">
        <v>164</v>
      </c>
      <c r="C285" t="s">
        <v>19261</v>
      </c>
      <c r="D285" t="s">
        <v>18116</v>
      </c>
      <c r="E285" t="s">
        <v>18920</v>
      </c>
      <c r="F285" t="s">
        <v>568</v>
      </c>
    </row>
    <row r="286" spans="2:6" x14ac:dyDescent="0.25">
      <c r="B286" t="s">
        <v>164</v>
      </c>
      <c r="C286" t="s">
        <v>19262</v>
      </c>
      <c r="D286" t="s">
        <v>18987</v>
      </c>
      <c r="E286" t="s">
        <v>18920</v>
      </c>
      <c r="F286" t="s">
        <v>2088</v>
      </c>
    </row>
    <row r="287" spans="2:6" x14ac:dyDescent="0.25">
      <c r="B287" t="s">
        <v>164</v>
      </c>
      <c r="C287" t="s">
        <v>19263</v>
      </c>
      <c r="D287" t="s">
        <v>18987</v>
      </c>
      <c r="E287" t="s">
        <v>18920</v>
      </c>
      <c r="F287" t="s">
        <v>9620</v>
      </c>
    </row>
    <row r="288" spans="2:6" x14ac:dyDescent="0.25">
      <c r="B288" t="s">
        <v>164</v>
      </c>
      <c r="C288" t="s">
        <v>19264</v>
      </c>
      <c r="D288" t="s">
        <v>19046</v>
      </c>
      <c r="E288" t="s">
        <v>18920</v>
      </c>
      <c r="F288" t="s">
        <v>9772</v>
      </c>
    </row>
    <row r="289" spans="2:6" x14ac:dyDescent="0.25">
      <c r="B289" t="s">
        <v>164</v>
      </c>
      <c r="C289" t="s">
        <v>19265</v>
      </c>
      <c r="D289" t="s">
        <v>19046</v>
      </c>
      <c r="E289" t="s">
        <v>18920</v>
      </c>
      <c r="F289" t="s">
        <v>2088</v>
      </c>
    </row>
    <row r="290" spans="2:6" x14ac:dyDescent="0.25">
      <c r="B290" t="s">
        <v>164</v>
      </c>
      <c r="C290" t="s">
        <v>19266</v>
      </c>
      <c r="D290" t="s">
        <v>18967</v>
      </c>
      <c r="E290" t="s">
        <v>18910</v>
      </c>
      <c r="F290" t="s">
        <v>568</v>
      </c>
    </row>
    <row r="291" spans="2:6" x14ac:dyDescent="0.25">
      <c r="B291" t="s">
        <v>164</v>
      </c>
      <c r="C291" t="s">
        <v>19267</v>
      </c>
      <c r="D291" t="s">
        <v>18948</v>
      </c>
      <c r="E291" t="s">
        <v>18949</v>
      </c>
      <c r="F291" t="s">
        <v>9621</v>
      </c>
    </row>
    <row r="292" spans="2:6" x14ac:dyDescent="0.25">
      <c r="B292" t="s">
        <v>164</v>
      </c>
      <c r="C292" t="s">
        <v>19268</v>
      </c>
      <c r="D292" t="s">
        <v>19120</v>
      </c>
      <c r="E292" t="s">
        <v>18920</v>
      </c>
      <c r="F292" t="s">
        <v>10324</v>
      </c>
    </row>
    <row r="293" spans="2:6" x14ac:dyDescent="0.25">
      <c r="B293" t="s">
        <v>164</v>
      </c>
      <c r="C293" t="s">
        <v>19269</v>
      </c>
      <c r="D293" t="s">
        <v>19120</v>
      </c>
      <c r="E293" t="s">
        <v>18920</v>
      </c>
      <c r="F293" t="s">
        <v>9650</v>
      </c>
    </row>
    <row r="294" spans="2:6" x14ac:dyDescent="0.25">
      <c r="B294" t="s">
        <v>164</v>
      </c>
      <c r="C294" t="s">
        <v>19130</v>
      </c>
      <c r="D294" t="s">
        <v>19130</v>
      </c>
      <c r="E294" t="s">
        <v>18939</v>
      </c>
      <c r="F294" t="s">
        <v>9722</v>
      </c>
    </row>
    <row r="295" spans="2:6" x14ac:dyDescent="0.25">
      <c r="B295" t="s">
        <v>164</v>
      </c>
      <c r="C295" t="s">
        <v>19270</v>
      </c>
      <c r="D295" t="s">
        <v>18116</v>
      </c>
      <c r="E295" t="s">
        <v>18920</v>
      </c>
      <c r="F295" t="s">
        <v>568</v>
      </c>
    </row>
    <row r="296" spans="2:6" x14ac:dyDescent="0.25">
      <c r="B296" t="s">
        <v>164</v>
      </c>
      <c r="C296" t="s">
        <v>19271</v>
      </c>
      <c r="D296" t="s">
        <v>18915</v>
      </c>
      <c r="E296" t="s">
        <v>18913</v>
      </c>
      <c r="F296" t="s">
        <v>568</v>
      </c>
    </row>
    <row r="297" spans="2:6" x14ac:dyDescent="0.25">
      <c r="B297" t="s">
        <v>164</v>
      </c>
      <c r="C297" t="s">
        <v>19272</v>
      </c>
      <c r="D297" t="s">
        <v>19011</v>
      </c>
      <c r="E297" t="s">
        <v>18920</v>
      </c>
      <c r="F297" t="s">
        <v>568</v>
      </c>
    </row>
    <row r="298" spans="2:6" x14ac:dyDescent="0.25">
      <c r="B298" t="s">
        <v>164</v>
      </c>
      <c r="C298" t="s">
        <v>19273</v>
      </c>
      <c r="D298" t="s">
        <v>19219</v>
      </c>
      <c r="E298" t="s">
        <v>18907</v>
      </c>
      <c r="F298" t="s">
        <v>568</v>
      </c>
    </row>
    <row r="299" spans="2:6" x14ac:dyDescent="0.25">
      <c r="B299" t="s">
        <v>164</v>
      </c>
      <c r="C299" t="s">
        <v>19274</v>
      </c>
      <c r="D299" t="s">
        <v>18138</v>
      </c>
      <c r="E299" t="s">
        <v>18920</v>
      </c>
      <c r="F299" t="s">
        <v>568</v>
      </c>
    </row>
    <row r="300" spans="2:6" x14ac:dyDescent="0.25">
      <c r="B300" t="s">
        <v>164</v>
      </c>
      <c r="C300" t="s">
        <v>19275</v>
      </c>
      <c r="D300" t="s">
        <v>19276</v>
      </c>
      <c r="E300" t="s">
        <v>18920</v>
      </c>
      <c r="F300" t="s">
        <v>568</v>
      </c>
    </row>
    <row r="301" spans="2:6" x14ac:dyDescent="0.25">
      <c r="B301" t="s">
        <v>164</v>
      </c>
      <c r="C301" t="s">
        <v>19277</v>
      </c>
      <c r="D301" t="s">
        <v>19276</v>
      </c>
      <c r="E301" t="s">
        <v>18920</v>
      </c>
      <c r="F301" t="s">
        <v>568</v>
      </c>
    </row>
    <row r="302" spans="2:6" x14ac:dyDescent="0.25">
      <c r="B302" t="s">
        <v>164</v>
      </c>
      <c r="C302" t="s">
        <v>19278</v>
      </c>
      <c r="D302" t="s">
        <v>19276</v>
      </c>
      <c r="E302" t="s">
        <v>18920</v>
      </c>
      <c r="F302" t="s">
        <v>568</v>
      </c>
    </row>
    <row r="303" spans="2:6" x14ac:dyDescent="0.25">
      <c r="B303" t="s">
        <v>164</v>
      </c>
      <c r="C303" t="s">
        <v>19279</v>
      </c>
      <c r="D303" t="s">
        <v>19276</v>
      </c>
      <c r="E303" t="s">
        <v>18920</v>
      </c>
      <c r="F303" t="s">
        <v>568</v>
      </c>
    </row>
    <row r="304" spans="2:6" x14ac:dyDescent="0.25">
      <c r="B304" t="s">
        <v>164</v>
      </c>
      <c r="C304" t="s">
        <v>19280</v>
      </c>
      <c r="D304" t="s">
        <v>19141</v>
      </c>
      <c r="E304" t="s">
        <v>18907</v>
      </c>
      <c r="F304" t="s">
        <v>9761</v>
      </c>
    </row>
    <row r="305" spans="2:6" x14ac:dyDescent="0.25">
      <c r="B305" t="s">
        <v>164</v>
      </c>
      <c r="C305" t="s">
        <v>19281</v>
      </c>
      <c r="D305" t="s">
        <v>18922</v>
      </c>
      <c r="E305" t="s">
        <v>18913</v>
      </c>
      <c r="F305" t="s">
        <v>568</v>
      </c>
    </row>
    <row r="306" spans="2:6" x14ac:dyDescent="0.25">
      <c r="B306" t="s">
        <v>164</v>
      </c>
      <c r="C306" t="s">
        <v>19282</v>
      </c>
      <c r="D306" t="s">
        <v>19023</v>
      </c>
      <c r="E306" t="s">
        <v>18949</v>
      </c>
      <c r="F306" t="s">
        <v>9620</v>
      </c>
    </row>
    <row r="307" spans="2:6" x14ac:dyDescent="0.25">
      <c r="B307" t="s">
        <v>164</v>
      </c>
      <c r="C307" t="s">
        <v>19283</v>
      </c>
      <c r="D307" t="s">
        <v>19046</v>
      </c>
      <c r="E307" t="s">
        <v>18920</v>
      </c>
      <c r="F307" t="s">
        <v>568</v>
      </c>
    </row>
    <row r="308" spans="2:6" x14ac:dyDescent="0.25">
      <c r="B308" t="s">
        <v>164</v>
      </c>
      <c r="C308" t="s">
        <v>19284</v>
      </c>
      <c r="D308" t="s">
        <v>18933</v>
      </c>
      <c r="E308" t="s">
        <v>18920</v>
      </c>
      <c r="F308" t="s">
        <v>9701</v>
      </c>
    </row>
    <row r="309" spans="2:6" x14ac:dyDescent="0.25">
      <c r="B309" t="s">
        <v>164</v>
      </c>
      <c r="C309" t="s">
        <v>19285</v>
      </c>
      <c r="D309" t="s">
        <v>19219</v>
      </c>
      <c r="E309" t="s">
        <v>18907</v>
      </c>
      <c r="F309" t="s">
        <v>9634</v>
      </c>
    </row>
    <row r="310" spans="2:6" x14ac:dyDescent="0.25">
      <c r="B310" t="s">
        <v>164</v>
      </c>
      <c r="C310" t="s">
        <v>19286</v>
      </c>
      <c r="D310" t="s">
        <v>18989</v>
      </c>
      <c r="E310" t="s">
        <v>18907</v>
      </c>
      <c r="F310" t="s">
        <v>568</v>
      </c>
    </row>
    <row r="311" spans="2:6" x14ac:dyDescent="0.25">
      <c r="B311" t="s">
        <v>164</v>
      </c>
      <c r="C311" t="s">
        <v>19287</v>
      </c>
      <c r="D311" t="s">
        <v>18935</v>
      </c>
      <c r="E311" t="s">
        <v>18913</v>
      </c>
      <c r="F311" t="s">
        <v>568</v>
      </c>
    </row>
    <row r="312" spans="2:6" x14ac:dyDescent="0.25">
      <c r="B312" t="s">
        <v>164</v>
      </c>
      <c r="C312" t="s">
        <v>19288</v>
      </c>
      <c r="D312" t="s">
        <v>19009</v>
      </c>
      <c r="E312" t="s">
        <v>18907</v>
      </c>
      <c r="F312" t="s">
        <v>568</v>
      </c>
    </row>
    <row r="313" spans="2:6" x14ac:dyDescent="0.25">
      <c r="B313" t="s">
        <v>164</v>
      </c>
      <c r="C313" t="s">
        <v>19289</v>
      </c>
      <c r="D313" t="s">
        <v>19009</v>
      </c>
      <c r="E313" t="s">
        <v>18907</v>
      </c>
      <c r="F313" t="s">
        <v>568</v>
      </c>
    </row>
    <row r="314" spans="2:6" x14ac:dyDescent="0.25">
      <c r="B314" t="s">
        <v>164</v>
      </c>
      <c r="C314" t="s">
        <v>19290</v>
      </c>
      <c r="D314" t="s">
        <v>19099</v>
      </c>
      <c r="E314" t="s">
        <v>18907</v>
      </c>
      <c r="F314" t="s">
        <v>9620</v>
      </c>
    </row>
    <row r="315" spans="2:6" x14ac:dyDescent="0.25">
      <c r="B315" t="s">
        <v>164</v>
      </c>
      <c r="C315" t="s">
        <v>19291</v>
      </c>
      <c r="D315" t="s">
        <v>19099</v>
      </c>
      <c r="E315" t="s">
        <v>18907</v>
      </c>
      <c r="F315" t="s">
        <v>568</v>
      </c>
    </row>
    <row r="316" spans="2:6" x14ac:dyDescent="0.25">
      <c r="B316" t="s">
        <v>164</v>
      </c>
      <c r="C316" t="s">
        <v>19292</v>
      </c>
      <c r="D316" t="s">
        <v>19040</v>
      </c>
      <c r="E316" t="s">
        <v>18920</v>
      </c>
      <c r="F316" t="s">
        <v>9785</v>
      </c>
    </row>
    <row r="317" spans="2:6" x14ac:dyDescent="0.25">
      <c r="B317" t="s">
        <v>164</v>
      </c>
      <c r="C317" t="s">
        <v>19139</v>
      </c>
      <c r="D317" t="s">
        <v>19139</v>
      </c>
      <c r="E317" t="s">
        <v>18913</v>
      </c>
      <c r="F317" t="s">
        <v>9620</v>
      </c>
    </row>
    <row r="318" spans="2:6" x14ac:dyDescent="0.25">
      <c r="B318" t="s">
        <v>164</v>
      </c>
      <c r="C318" t="s">
        <v>19293</v>
      </c>
      <c r="D318" t="s">
        <v>19018</v>
      </c>
      <c r="E318" t="s">
        <v>18939</v>
      </c>
      <c r="F318" t="s">
        <v>568</v>
      </c>
    </row>
    <row r="319" spans="2:6" x14ac:dyDescent="0.25">
      <c r="B319" t="s">
        <v>164</v>
      </c>
      <c r="C319" t="s">
        <v>19294</v>
      </c>
      <c r="D319" t="s">
        <v>18929</v>
      </c>
      <c r="E319" t="s">
        <v>18929</v>
      </c>
      <c r="F319" t="s">
        <v>9620</v>
      </c>
    </row>
    <row r="320" spans="2:6" x14ac:dyDescent="0.25">
      <c r="B320" t="s">
        <v>164</v>
      </c>
      <c r="C320" t="s">
        <v>19295</v>
      </c>
      <c r="D320" t="s">
        <v>19011</v>
      </c>
      <c r="E320" t="s">
        <v>18920</v>
      </c>
      <c r="F320" t="s">
        <v>568</v>
      </c>
    </row>
    <row r="321" spans="2:6" x14ac:dyDescent="0.25">
      <c r="B321" t="s">
        <v>164</v>
      </c>
      <c r="C321" t="s">
        <v>19296</v>
      </c>
      <c r="D321" t="s">
        <v>19011</v>
      </c>
      <c r="E321" t="s">
        <v>18920</v>
      </c>
      <c r="F321" t="s">
        <v>9646</v>
      </c>
    </row>
    <row r="322" spans="2:6" x14ac:dyDescent="0.25">
      <c r="B322" t="s">
        <v>164</v>
      </c>
      <c r="C322" t="s">
        <v>19297</v>
      </c>
      <c r="D322" t="s">
        <v>18991</v>
      </c>
      <c r="E322" t="s">
        <v>18939</v>
      </c>
      <c r="F322" t="s">
        <v>568</v>
      </c>
    </row>
    <row r="323" spans="2:6" x14ac:dyDescent="0.25">
      <c r="B323" t="s">
        <v>164</v>
      </c>
      <c r="C323" t="s">
        <v>19298</v>
      </c>
      <c r="D323" t="s">
        <v>19006</v>
      </c>
      <c r="E323" t="s">
        <v>18913</v>
      </c>
      <c r="F323" t="s">
        <v>568</v>
      </c>
    </row>
    <row r="324" spans="2:6" x14ac:dyDescent="0.25">
      <c r="B324" t="s">
        <v>164</v>
      </c>
      <c r="C324" t="s">
        <v>19299</v>
      </c>
      <c r="D324" t="s">
        <v>18951</v>
      </c>
      <c r="E324" t="s">
        <v>18913</v>
      </c>
      <c r="F324" t="s">
        <v>9774</v>
      </c>
    </row>
    <row r="325" spans="2:6" x14ac:dyDescent="0.25">
      <c r="B325" t="s">
        <v>164</v>
      </c>
      <c r="C325" t="s">
        <v>19300</v>
      </c>
      <c r="D325" t="s">
        <v>19035</v>
      </c>
      <c r="E325" t="s">
        <v>18907</v>
      </c>
      <c r="F325" t="s">
        <v>568</v>
      </c>
    </row>
    <row r="326" spans="2:6" x14ac:dyDescent="0.25">
      <c r="B326" t="s">
        <v>164</v>
      </c>
      <c r="C326" t="s">
        <v>19301</v>
      </c>
      <c r="D326" t="s">
        <v>18106</v>
      </c>
      <c r="E326" t="s">
        <v>18907</v>
      </c>
      <c r="F326" t="s">
        <v>10343</v>
      </c>
    </row>
    <row r="327" spans="2:6" x14ac:dyDescent="0.25">
      <c r="B327" t="s">
        <v>164</v>
      </c>
      <c r="C327" t="s">
        <v>19302</v>
      </c>
      <c r="D327" t="s">
        <v>18996</v>
      </c>
      <c r="E327" t="s">
        <v>18913</v>
      </c>
      <c r="F327" t="s">
        <v>10902</v>
      </c>
    </row>
    <row r="328" spans="2:6" x14ac:dyDescent="0.25">
      <c r="B328" t="s">
        <v>164</v>
      </c>
      <c r="C328" t="s">
        <v>19303</v>
      </c>
      <c r="D328" t="s">
        <v>18909</v>
      </c>
      <c r="E328" t="s">
        <v>18910</v>
      </c>
      <c r="F328" t="s">
        <v>9650</v>
      </c>
    </row>
    <row r="329" spans="2:6" x14ac:dyDescent="0.25">
      <c r="B329" t="s">
        <v>164</v>
      </c>
      <c r="C329" t="s">
        <v>19304</v>
      </c>
      <c r="D329" t="s">
        <v>19161</v>
      </c>
      <c r="E329" t="s">
        <v>19064</v>
      </c>
      <c r="F329" t="s">
        <v>568</v>
      </c>
    </row>
    <row r="330" spans="2:6" x14ac:dyDescent="0.25">
      <c r="B330" t="s">
        <v>164</v>
      </c>
      <c r="C330" t="s">
        <v>19305</v>
      </c>
      <c r="D330" t="s">
        <v>18931</v>
      </c>
      <c r="E330" t="s">
        <v>18913</v>
      </c>
      <c r="F330" t="s">
        <v>568</v>
      </c>
    </row>
    <row r="331" spans="2:6" x14ac:dyDescent="0.25">
      <c r="B331" t="s">
        <v>164</v>
      </c>
      <c r="C331" t="s">
        <v>19306</v>
      </c>
      <c r="D331" t="s">
        <v>19154</v>
      </c>
      <c r="E331" t="s">
        <v>18907</v>
      </c>
      <c r="F331" t="s">
        <v>568</v>
      </c>
    </row>
    <row r="332" spans="2:6" x14ac:dyDescent="0.25">
      <c r="B332" t="s">
        <v>164</v>
      </c>
      <c r="C332" t="s">
        <v>19118</v>
      </c>
      <c r="D332" t="s">
        <v>19118</v>
      </c>
      <c r="E332" t="s">
        <v>18913</v>
      </c>
      <c r="F332" t="s">
        <v>9761</v>
      </c>
    </row>
    <row r="333" spans="2:6" x14ac:dyDescent="0.25">
      <c r="B333" t="s">
        <v>164</v>
      </c>
      <c r="C333" t="s">
        <v>19307</v>
      </c>
      <c r="D333" t="s">
        <v>19030</v>
      </c>
      <c r="E333" t="s">
        <v>18920</v>
      </c>
      <c r="F333" t="s">
        <v>568</v>
      </c>
    </row>
    <row r="334" spans="2:6" x14ac:dyDescent="0.25">
      <c r="B334" t="s">
        <v>164</v>
      </c>
      <c r="C334" t="s">
        <v>19308</v>
      </c>
      <c r="D334" t="s">
        <v>19130</v>
      </c>
      <c r="E334" t="s">
        <v>18939</v>
      </c>
      <c r="F334" t="s">
        <v>9774</v>
      </c>
    </row>
    <row r="335" spans="2:6" x14ac:dyDescent="0.25">
      <c r="B335" t="s">
        <v>164</v>
      </c>
      <c r="C335" t="s">
        <v>19309</v>
      </c>
      <c r="D335" t="s">
        <v>19062</v>
      </c>
      <c r="E335" t="s">
        <v>18907</v>
      </c>
      <c r="F335" t="s">
        <v>568</v>
      </c>
    </row>
    <row r="336" spans="2:6" x14ac:dyDescent="0.25">
      <c r="B336" t="s">
        <v>164</v>
      </c>
      <c r="C336" t="s">
        <v>19310</v>
      </c>
      <c r="D336" t="s">
        <v>18985</v>
      </c>
      <c r="E336" t="s">
        <v>18907</v>
      </c>
      <c r="F336" t="s">
        <v>10326</v>
      </c>
    </row>
    <row r="337" spans="2:6" x14ac:dyDescent="0.25">
      <c r="B337" t="s">
        <v>164</v>
      </c>
      <c r="C337" t="s">
        <v>19311</v>
      </c>
      <c r="D337" t="s">
        <v>19018</v>
      </c>
      <c r="E337" t="s">
        <v>18939</v>
      </c>
      <c r="F337" t="s">
        <v>9620</v>
      </c>
    </row>
    <row r="338" spans="2:6" x14ac:dyDescent="0.25">
      <c r="B338" t="s">
        <v>164</v>
      </c>
      <c r="C338" t="s">
        <v>19312</v>
      </c>
      <c r="D338" t="s">
        <v>19161</v>
      </c>
      <c r="E338" t="s">
        <v>19064</v>
      </c>
      <c r="F338" t="s">
        <v>568</v>
      </c>
    </row>
    <row r="339" spans="2:6" x14ac:dyDescent="0.25">
      <c r="B339" t="s">
        <v>164</v>
      </c>
      <c r="C339" t="s">
        <v>19313</v>
      </c>
      <c r="D339" t="s">
        <v>18203</v>
      </c>
      <c r="E339" t="s">
        <v>18907</v>
      </c>
      <c r="F339" t="s">
        <v>9786</v>
      </c>
    </row>
    <row r="340" spans="2:6" x14ac:dyDescent="0.25">
      <c r="B340" t="s">
        <v>164</v>
      </c>
      <c r="C340" t="s">
        <v>19314</v>
      </c>
      <c r="D340" t="s">
        <v>18938</v>
      </c>
      <c r="E340" t="s">
        <v>18939</v>
      </c>
      <c r="F340" t="s">
        <v>9685</v>
      </c>
    </row>
    <row r="341" spans="2:6" x14ac:dyDescent="0.25">
      <c r="B341" t="s">
        <v>164</v>
      </c>
      <c r="C341" t="s">
        <v>19315</v>
      </c>
      <c r="D341" t="s">
        <v>18967</v>
      </c>
      <c r="E341" t="s">
        <v>18910</v>
      </c>
      <c r="F341" t="s">
        <v>9759</v>
      </c>
    </row>
    <row r="342" spans="2:6" x14ac:dyDescent="0.25">
      <c r="B342" t="s">
        <v>164</v>
      </c>
      <c r="C342" t="s">
        <v>19316</v>
      </c>
      <c r="D342" t="s">
        <v>18967</v>
      </c>
      <c r="E342" t="s">
        <v>18910</v>
      </c>
      <c r="F342" t="s">
        <v>568</v>
      </c>
    </row>
  </sheetData>
  <pageMargins left="0.7" right="0.7" top="0.75" bottom="0.75" header="0.3" footer="0.3"/>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2:K14"/>
  <sheetViews>
    <sheetView workbookViewId="0">
      <selection activeCell="G42" sqref="G42"/>
    </sheetView>
  </sheetViews>
  <sheetFormatPr defaultColWidth="11.42578125" defaultRowHeight="15" x14ac:dyDescent="0.25"/>
  <sheetData>
    <row r="2" spans="2:11" x14ac:dyDescent="0.25">
      <c r="B2" t="s">
        <v>1</v>
      </c>
      <c r="C2" t="s">
        <v>90</v>
      </c>
    </row>
    <row r="3" spans="2:11" x14ac:dyDescent="0.25">
      <c r="B3" t="s">
        <v>2</v>
      </c>
      <c r="C3" t="s">
        <v>91</v>
      </c>
    </row>
    <row r="4" spans="2:11" x14ac:dyDescent="0.25">
      <c r="B4" t="s">
        <v>3</v>
      </c>
      <c r="C4" t="s">
        <v>92</v>
      </c>
    </row>
    <row r="5" spans="2:11" x14ac:dyDescent="0.25">
      <c r="B5" s="4" t="str">
        <f>HYPERLINK("[NZAu_Publiclaunch_20231116.xlsx]'TOC'!A1","(Click to return to TOC)")</f>
        <v>(Click to return to TOC)</v>
      </c>
    </row>
    <row r="7" spans="2:11" x14ac:dyDescent="0.25">
      <c r="C7" t="s">
        <v>18900</v>
      </c>
    </row>
    <row r="8" spans="2:11" x14ac:dyDescent="0.25">
      <c r="B8" t="s">
        <v>19317</v>
      </c>
      <c r="C8" t="s">
        <v>158</v>
      </c>
      <c r="D8" t="s">
        <v>159</v>
      </c>
      <c r="E8" t="s">
        <v>160</v>
      </c>
      <c r="F8" t="s">
        <v>161</v>
      </c>
      <c r="G8" t="s">
        <v>162</v>
      </c>
      <c r="H8" t="s">
        <v>163</v>
      </c>
      <c r="I8" t="s">
        <v>164</v>
      </c>
      <c r="J8" t="s">
        <v>165</v>
      </c>
      <c r="K8" t="s">
        <v>166</v>
      </c>
    </row>
    <row r="9" spans="2:11" x14ac:dyDescent="0.25">
      <c r="B9" t="s">
        <v>152</v>
      </c>
      <c r="C9" s="6">
        <v>89.330410709999995</v>
      </c>
      <c r="D9" s="6">
        <v>94.989461841999997</v>
      </c>
      <c r="E9" s="6">
        <v>96.846366615999997</v>
      </c>
      <c r="F9" s="6">
        <v>98.907277770999997</v>
      </c>
      <c r="G9" s="6">
        <v>100</v>
      </c>
      <c r="H9" s="6">
        <v>103</v>
      </c>
      <c r="I9" s="6">
        <v>103</v>
      </c>
      <c r="J9" s="6">
        <v>106</v>
      </c>
      <c r="K9" s="6">
        <v>110.00000000000001</v>
      </c>
    </row>
    <row r="10" spans="2:11" x14ac:dyDescent="0.25">
      <c r="B10" t="s">
        <v>153</v>
      </c>
      <c r="C10" s="6">
        <v>89.567058724000006</v>
      </c>
      <c r="D10" s="6">
        <v>98.041452804000002</v>
      </c>
      <c r="E10" s="6">
        <v>106</v>
      </c>
      <c r="F10" s="6">
        <v>115.99999999999999</v>
      </c>
      <c r="G10" s="6">
        <v>131</v>
      </c>
      <c r="H10" s="6">
        <v>142</v>
      </c>
      <c r="I10" s="6">
        <v>155</v>
      </c>
      <c r="J10" s="6">
        <v>146</v>
      </c>
      <c r="K10" s="6">
        <v>143</v>
      </c>
    </row>
    <row r="11" spans="2:11" x14ac:dyDescent="0.25">
      <c r="B11" t="s">
        <v>154</v>
      </c>
      <c r="C11" s="6">
        <v>89.571587898000004</v>
      </c>
      <c r="D11" s="6">
        <v>98.153100471000002</v>
      </c>
      <c r="E11" s="6">
        <v>108</v>
      </c>
      <c r="F11" s="6">
        <v>110.00000000000001</v>
      </c>
      <c r="G11" s="6">
        <v>127</v>
      </c>
      <c r="H11" s="6">
        <v>149</v>
      </c>
      <c r="I11" s="6">
        <v>175</v>
      </c>
      <c r="J11" s="6">
        <v>172</v>
      </c>
      <c r="K11" s="6">
        <v>173</v>
      </c>
    </row>
    <row r="12" spans="2:11" x14ac:dyDescent="0.25">
      <c r="B12" t="s">
        <v>155</v>
      </c>
      <c r="C12" s="6">
        <v>89.566230043000004</v>
      </c>
      <c r="D12" s="6">
        <v>98.647401516000002</v>
      </c>
      <c r="E12" s="6">
        <v>106</v>
      </c>
      <c r="F12" s="6">
        <v>130</v>
      </c>
      <c r="G12" s="6">
        <v>161</v>
      </c>
      <c r="H12" s="6">
        <v>173</v>
      </c>
      <c r="I12" s="6">
        <v>181.99999999999997</v>
      </c>
      <c r="J12" s="6">
        <v>180</v>
      </c>
      <c r="K12" s="6">
        <v>181.99999999999997</v>
      </c>
    </row>
    <row r="13" spans="2:11" x14ac:dyDescent="0.25">
      <c r="B13" t="s">
        <v>156</v>
      </c>
      <c r="C13" s="6">
        <v>89.585020426</v>
      </c>
      <c r="D13" s="6">
        <v>98.289205100000004</v>
      </c>
      <c r="E13" s="6">
        <v>110.00000000000001</v>
      </c>
      <c r="F13" s="6">
        <v>117</v>
      </c>
      <c r="G13" s="6">
        <v>129</v>
      </c>
      <c r="H13" s="6">
        <v>158</v>
      </c>
      <c r="I13" s="6">
        <v>167</v>
      </c>
      <c r="J13" s="6">
        <v>144</v>
      </c>
      <c r="K13" s="6">
        <v>144</v>
      </c>
    </row>
    <row r="14" spans="2:11" x14ac:dyDescent="0.25">
      <c r="B14" t="s">
        <v>157</v>
      </c>
      <c r="C14" s="6">
        <v>89.564561351999998</v>
      </c>
      <c r="D14" s="6">
        <v>97.959636852000003</v>
      </c>
      <c r="E14" s="6">
        <v>105</v>
      </c>
      <c r="F14" s="6">
        <v>122</v>
      </c>
      <c r="G14" s="6">
        <v>133</v>
      </c>
      <c r="H14" s="6">
        <v>140</v>
      </c>
      <c r="I14" s="6">
        <v>161</v>
      </c>
      <c r="J14" s="6">
        <v>156</v>
      </c>
      <c r="K14" s="6">
        <v>141</v>
      </c>
    </row>
  </sheetData>
  <pageMargins left="0.7" right="0.7" top="0.75" bottom="0.75" header="0.3" footer="0.3"/>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2:K14"/>
  <sheetViews>
    <sheetView workbookViewId="0">
      <selection activeCell="B39" sqref="B39"/>
    </sheetView>
  </sheetViews>
  <sheetFormatPr defaultColWidth="11.42578125" defaultRowHeight="15" x14ac:dyDescent="0.25"/>
  <sheetData>
    <row r="2" spans="2:11" x14ac:dyDescent="0.25">
      <c r="B2" t="s">
        <v>1</v>
      </c>
      <c r="C2" t="s">
        <v>90</v>
      </c>
    </row>
    <row r="3" spans="2:11" x14ac:dyDescent="0.25">
      <c r="B3" t="s">
        <v>2</v>
      </c>
      <c r="C3" t="s">
        <v>93</v>
      </c>
    </row>
    <row r="4" spans="2:11" x14ac:dyDescent="0.25">
      <c r="B4" t="s">
        <v>3</v>
      </c>
      <c r="C4" t="s">
        <v>92</v>
      </c>
    </row>
    <row r="5" spans="2:11" x14ac:dyDescent="0.25">
      <c r="B5" s="4" t="str">
        <f>HYPERLINK("[NZAu_Publiclaunch_20231116.xlsx]'TOC'!A1","(Click to return to TOC)")</f>
        <v>(Click to return to TOC)</v>
      </c>
    </row>
    <row r="7" spans="2:11" x14ac:dyDescent="0.25">
      <c r="C7" t="s">
        <v>18900</v>
      </c>
    </row>
    <row r="8" spans="2:11" x14ac:dyDescent="0.25">
      <c r="B8" t="s">
        <v>19317</v>
      </c>
      <c r="C8" t="s">
        <v>158</v>
      </c>
      <c r="D8" t="s">
        <v>159</v>
      </c>
      <c r="E8" t="s">
        <v>160</v>
      </c>
      <c r="F8" t="s">
        <v>161</v>
      </c>
      <c r="G8" t="s">
        <v>162</v>
      </c>
      <c r="H8" t="s">
        <v>163</v>
      </c>
      <c r="I8" t="s">
        <v>164</v>
      </c>
      <c r="J8" t="s">
        <v>165</v>
      </c>
      <c r="K8" t="s">
        <v>166</v>
      </c>
    </row>
    <row r="9" spans="2:11" x14ac:dyDescent="0.25">
      <c r="B9" t="s">
        <v>152</v>
      </c>
      <c r="C9" s="6">
        <v>168.59289086999999</v>
      </c>
      <c r="D9" s="6">
        <v>182.011553561</v>
      </c>
      <c r="E9" s="6">
        <v>191.87908639700001</v>
      </c>
      <c r="F9" s="6">
        <v>201.907277771</v>
      </c>
      <c r="G9" s="6">
        <v>210</v>
      </c>
      <c r="H9" s="6">
        <v>220</v>
      </c>
      <c r="I9" s="6">
        <v>228</v>
      </c>
      <c r="J9" s="6">
        <v>240</v>
      </c>
      <c r="K9" s="6">
        <v>252</v>
      </c>
    </row>
    <row r="10" spans="2:11" x14ac:dyDescent="0.25">
      <c r="B10" t="s">
        <v>153</v>
      </c>
      <c r="C10" s="6">
        <v>169.13159315799999</v>
      </c>
      <c r="D10" s="6">
        <v>186.49797199099999</v>
      </c>
      <c r="E10" s="6">
        <v>206</v>
      </c>
      <c r="F10" s="6">
        <v>230.99999999999997</v>
      </c>
      <c r="G10" s="6">
        <v>261</v>
      </c>
      <c r="H10" s="6">
        <v>285</v>
      </c>
      <c r="I10" s="6">
        <v>309</v>
      </c>
      <c r="J10" s="6">
        <v>311</v>
      </c>
      <c r="K10" s="6">
        <v>320</v>
      </c>
    </row>
    <row r="11" spans="2:11" x14ac:dyDescent="0.25">
      <c r="B11" t="s">
        <v>154</v>
      </c>
      <c r="C11" s="6">
        <v>169.13612233200001</v>
      </c>
      <c r="D11" s="6">
        <v>186.60961965800001</v>
      </c>
      <c r="E11" s="6">
        <v>208</v>
      </c>
      <c r="F11" s="6">
        <v>225</v>
      </c>
      <c r="G11" s="6">
        <v>257</v>
      </c>
      <c r="H11" s="6">
        <v>292</v>
      </c>
      <c r="I11" s="6">
        <v>329</v>
      </c>
      <c r="J11" s="6">
        <v>337</v>
      </c>
      <c r="K11" s="6">
        <v>350</v>
      </c>
    </row>
    <row r="12" spans="2:11" x14ac:dyDescent="0.25">
      <c r="B12" t="s">
        <v>155</v>
      </c>
      <c r="C12" s="6">
        <v>169.13076447700001</v>
      </c>
      <c r="D12" s="6">
        <v>187.103920703</v>
      </c>
      <c r="E12" s="6">
        <v>206</v>
      </c>
      <c r="F12" s="6">
        <v>245</v>
      </c>
      <c r="G12" s="6">
        <v>291</v>
      </c>
      <c r="H12" s="6">
        <v>316</v>
      </c>
      <c r="I12" s="6">
        <v>336</v>
      </c>
      <c r="J12" s="6">
        <v>345</v>
      </c>
      <c r="K12" s="6">
        <v>359</v>
      </c>
    </row>
    <row r="13" spans="2:11" x14ac:dyDescent="0.25">
      <c r="B13" t="s">
        <v>156</v>
      </c>
      <c r="C13" s="6">
        <v>169.09591983799999</v>
      </c>
      <c r="D13" s="6">
        <v>186.03153455200001</v>
      </c>
      <c r="E13" s="6">
        <v>207.48824816300001</v>
      </c>
      <c r="F13" s="6">
        <v>225</v>
      </c>
      <c r="G13" s="6">
        <v>248</v>
      </c>
      <c r="H13" s="6">
        <v>289</v>
      </c>
      <c r="I13" s="6">
        <v>310</v>
      </c>
      <c r="J13" s="6">
        <v>301</v>
      </c>
      <c r="K13" s="6">
        <v>315</v>
      </c>
    </row>
    <row r="14" spans="2:11" x14ac:dyDescent="0.25">
      <c r="B14" t="s">
        <v>157</v>
      </c>
      <c r="C14" s="6">
        <v>169.12909578599999</v>
      </c>
      <c r="D14" s="6">
        <v>186.41615603899999</v>
      </c>
      <c r="E14" s="6">
        <v>205</v>
      </c>
      <c r="F14" s="6">
        <v>237</v>
      </c>
      <c r="G14" s="6">
        <v>263</v>
      </c>
      <c r="H14" s="6">
        <v>283</v>
      </c>
      <c r="I14" s="6">
        <v>315</v>
      </c>
      <c r="J14" s="6">
        <v>321</v>
      </c>
      <c r="K14" s="6">
        <v>318</v>
      </c>
    </row>
  </sheetData>
  <pageMargins left="0.7" right="0.7" top="0.75" bottom="0.75" header="0.3" footer="0.3"/>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2:C12"/>
  <sheetViews>
    <sheetView workbookViewId="0"/>
  </sheetViews>
  <sheetFormatPr defaultColWidth="11.42578125" defaultRowHeight="15" x14ac:dyDescent="0.25"/>
  <sheetData>
    <row r="2" spans="2:3" x14ac:dyDescent="0.25">
      <c r="B2" t="s">
        <v>1</v>
      </c>
      <c r="C2" t="s">
        <v>90</v>
      </c>
    </row>
    <row r="3" spans="2:3" x14ac:dyDescent="0.25">
      <c r="B3" t="s">
        <v>2</v>
      </c>
      <c r="C3" t="s">
        <v>94</v>
      </c>
    </row>
    <row r="4" spans="2:3" x14ac:dyDescent="0.25">
      <c r="B4" t="s">
        <v>3</v>
      </c>
      <c r="C4" t="s">
        <v>95</v>
      </c>
    </row>
    <row r="5" spans="2:3" x14ac:dyDescent="0.25">
      <c r="B5" s="4" t="str">
        <f>HYPERLINK("[NZAu_Publiclaunch_20231116.xlsx]'TOC'!A1","(Click to return to TOC)")</f>
        <v>(Click to return to TOC)</v>
      </c>
    </row>
    <row r="7" spans="2:3" x14ac:dyDescent="0.25">
      <c r="B7" t="s">
        <v>152</v>
      </c>
      <c r="C7" t="s">
        <v>10578</v>
      </c>
    </row>
    <row r="8" spans="2:3" x14ac:dyDescent="0.25">
      <c r="B8" t="s">
        <v>153</v>
      </c>
      <c r="C8" t="s">
        <v>9819</v>
      </c>
    </row>
    <row r="9" spans="2:3" x14ac:dyDescent="0.25">
      <c r="B9" t="s">
        <v>154</v>
      </c>
      <c r="C9" t="s">
        <v>19320</v>
      </c>
    </row>
    <row r="10" spans="2:3" x14ac:dyDescent="0.25">
      <c r="B10" t="s">
        <v>155</v>
      </c>
      <c r="C10" t="s">
        <v>9930</v>
      </c>
    </row>
    <row r="11" spans="2:3" x14ac:dyDescent="0.25">
      <c r="B11" t="s">
        <v>156</v>
      </c>
      <c r="C11" t="s">
        <v>10751</v>
      </c>
    </row>
    <row r="12" spans="2:3" x14ac:dyDescent="0.25">
      <c r="B12" t="s">
        <v>157</v>
      </c>
      <c r="C12" t="s">
        <v>19320</v>
      </c>
    </row>
  </sheetData>
  <pageMargins left="0.7" right="0.7" top="0.75" bottom="0.75" header="0.3" footer="0.3"/>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2:K14"/>
  <sheetViews>
    <sheetView workbookViewId="0"/>
  </sheetViews>
  <sheetFormatPr defaultColWidth="11.42578125" defaultRowHeight="15" x14ac:dyDescent="0.25"/>
  <sheetData>
    <row r="2" spans="2:11" x14ac:dyDescent="0.25">
      <c r="B2" t="s">
        <v>1</v>
      </c>
      <c r="C2" t="s">
        <v>90</v>
      </c>
    </row>
    <row r="3" spans="2:11" x14ac:dyDescent="0.25">
      <c r="B3" t="s">
        <v>2</v>
      </c>
      <c r="C3" t="s">
        <v>96</v>
      </c>
    </row>
    <row r="4" spans="2:11" x14ac:dyDescent="0.25">
      <c r="B4" t="s">
        <v>3</v>
      </c>
      <c r="C4" t="s">
        <v>97</v>
      </c>
    </row>
    <row r="5" spans="2:11" x14ac:dyDescent="0.25">
      <c r="B5" s="4" t="str">
        <f>HYPERLINK("[NZAu_Publiclaunch_20231116.xlsx]'TOC'!A1","(Click to return to TOC)")</f>
        <v>(Click to return to TOC)</v>
      </c>
    </row>
    <row r="7" spans="2:11" x14ac:dyDescent="0.25">
      <c r="C7" t="s">
        <v>18900</v>
      </c>
    </row>
    <row r="8" spans="2:11" x14ac:dyDescent="0.25">
      <c r="B8" t="s">
        <v>19317</v>
      </c>
      <c r="C8" t="s">
        <v>158</v>
      </c>
      <c r="D8" t="s">
        <v>159</v>
      </c>
      <c r="E8" t="s">
        <v>160</v>
      </c>
      <c r="F8" t="s">
        <v>161</v>
      </c>
      <c r="G8" t="s">
        <v>162</v>
      </c>
      <c r="H8" t="s">
        <v>163</v>
      </c>
      <c r="I8" t="s">
        <v>164</v>
      </c>
      <c r="J8" t="s">
        <v>165</v>
      </c>
      <c r="K8" t="s">
        <v>166</v>
      </c>
    </row>
    <row r="9" spans="2:11" x14ac:dyDescent="0.25">
      <c r="B9" t="s">
        <v>152</v>
      </c>
      <c r="C9" t="s">
        <v>19321</v>
      </c>
      <c r="D9" t="s">
        <v>19322</v>
      </c>
      <c r="E9" t="s">
        <v>19323</v>
      </c>
      <c r="F9" t="s">
        <v>19324</v>
      </c>
      <c r="G9" t="s">
        <v>19325</v>
      </c>
      <c r="H9" t="s">
        <v>19326</v>
      </c>
      <c r="I9" t="s">
        <v>19327</v>
      </c>
      <c r="J9" t="s">
        <v>19328</v>
      </c>
      <c r="K9" t="s">
        <v>19329</v>
      </c>
    </row>
    <row r="10" spans="2:11" x14ac:dyDescent="0.25">
      <c r="B10" t="s">
        <v>153</v>
      </c>
      <c r="C10" t="s">
        <v>19330</v>
      </c>
      <c r="D10" t="s">
        <v>19331</v>
      </c>
      <c r="E10" t="s">
        <v>19332</v>
      </c>
      <c r="F10" t="s">
        <v>19333</v>
      </c>
      <c r="G10" t="s">
        <v>19334</v>
      </c>
      <c r="H10" t="s">
        <v>19335</v>
      </c>
      <c r="I10" t="s">
        <v>19336</v>
      </c>
      <c r="J10" t="s">
        <v>19337</v>
      </c>
      <c r="K10" t="s">
        <v>19338</v>
      </c>
    </row>
    <row r="11" spans="2:11" x14ac:dyDescent="0.25">
      <c r="B11" t="s">
        <v>154</v>
      </c>
      <c r="C11" t="s">
        <v>19339</v>
      </c>
      <c r="D11" t="s">
        <v>19340</v>
      </c>
      <c r="E11" t="s">
        <v>19341</v>
      </c>
      <c r="F11" t="s">
        <v>19342</v>
      </c>
      <c r="G11" t="s">
        <v>19343</v>
      </c>
      <c r="H11" t="s">
        <v>19344</v>
      </c>
      <c r="I11" t="s">
        <v>19345</v>
      </c>
      <c r="J11" t="s">
        <v>19346</v>
      </c>
      <c r="K11" t="s">
        <v>19347</v>
      </c>
    </row>
    <row r="12" spans="2:11" x14ac:dyDescent="0.25">
      <c r="B12" t="s">
        <v>155</v>
      </c>
      <c r="C12" t="s">
        <v>19348</v>
      </c>
      <c r="D12" t="s">
        <v>19349</v>
      </c>
      <c r="E12" t="s">
        <v>19350</v>
      </c>
      <c r="F12" t="s">
        <v>19351</v>
      </c>
      <c r="G12" t="s">
        <v>19352</v>
      </c>
      <c r="H12" t="s">
        <v>19353</v>
      </c>
      <c r="I12" t="s">
        <v>19354</v>
      </c>
      <c r="J12" t="s">
        <v>19355</v>
      </c>
      <c r="K12" t="s">
        <v>19356</v>
      </c>
    </row>
    <row r="13" spans="2:11" x14ac:dyDescent="0.25">
      <c r="B13" t="s">
        <v>156</v>
      </c>
      <c r="C13" t="s">
        <v>19357</v>
      </c>
      <c r="D13" t="s">
        <v>19358</v>
      </c>
      <c r="E13" t="s">
        <v>19359</v>
      </c>
      <c r="F13" t="s">
        <v>19360</v>
      </c>
      <c r="G13" t="s">
        <v>19361</v>
      </c>
      <c r="H13" t="s">
        <v>19362</v>
      </c>
      <c r="I13" t="s">
        <v>19363</v>
      </c>
      <c r="J13" t="s">
        <v>19364</v>
      </c>
      <c r="K13" t="s">
        <v>19365</v>
      </c>
    </row>
    <row r="14" spans="2:11" x14ac:dyDescent="0.25">
      <c r="B14" t="s">
        <v>157</v>
      </c>
      <c r="C14" t="s">
        <v>19366</v>
      </c>
      <c r="D14" t="s">
        <v>19367</v>
      </c>
      <c r="E14" t="s">
        <v>19368</v>
      </c>
      <c r="F14" t="s">
        <v>19369</v>
      </c>
      <c r="G14" t="s">
        <v>19370</v>
      </c>
      <c r="H14" t="s">
        <v>19371</v>
      </c>
      <c r="I14" t="s">
        <v>19372</v>
      </c>
      <c r="J14" t="s">
        <v>19373</v>
      </c>
      <c r="K14" t="s">
        <v>19374</v>
      </c>
    </row>
  </sheetData>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2:K14"/>
  <sheetViews>
    <sheetView workbookViewId="0"/>
  </sheetViews>
  <sheetFormatPr defaultColWidth="11.42578125" defaultRowHeight="15" x14ac:dyDescent="0.25"/>
  <sheetData>
    <row r="2" spans="2:11" x14ac:dyDescent="0.25">
      <c r="B2" t="s">
        <v>1</v>
      </c>
      <c r="C2" t="s">
        <v>90</v>
      </c>
    </row>
    <row r="3" spans="2:11" x14ac:dyDescent="0.25">
      <c r="B3" t="s">
        <v>2</v>
      </c>
      <c r="C3" t="s">
        <v>98</v>
      </c>
    </row>
    <row r="4" spans="2:11" x14ac:dyDescent="0.25">
      <c r="B4" t="s">
        <v>3</v>
      </c>
      <c r="C4" t="s">
        <v>97</v>
      </c>
    </row>
    <row r="5" spans="2:11" x14ac:dyDescent="0.25">
      <c r="B5" s="4" t="str">
        <f>HYPERLINK("[NZAu_Publiclaunch_20231116.xlsx]'TOC'!A1","(Click to return to TOC)")</f>
        <v>(Click to return to TOC)</v>
      </c>
    </row>
    <row r="7" spans="2:11" x14ac:dyDescent="0.25">
      <c r="C7" t="s">
        <v>18900</v>
      </c>
    </row>
    <row r="8" spans="2:11" x14ac:dyDescent="0.25">
      <c r="B8" t="s">
        <v>19317</v>
      </c>
      <c r="C8" t="s">
        <v>158</v>
      </c>
      <c r="D8" t="s">
        <v>159</v>
      </c>
      <c r="E8" t="s">
        <v>160</v>
      </c>
      <c r="F8" t="s">
        <v>161</v>
      </c>
      <c r="G8" t="s">
        <v>162</v>
      </c>
      <c r="H8" t="s">
        <v>163</v>
      </c>
      <c r="I8" t="s">
        <v>164</v>
      </c>
      <c r="J8" t="s">
        <v>165</v>
      </c>
      <c r="K8" t="s">
        <v>166</v>
      </c>
    </row>
    <row r="9" spans="2:11" x14ac:dyDescent="0.25">
      <c r="B9" t="s">
        <v>152</v>
      </c>
      <c r="C9" t="s">
        <v>19375</v>
      </c>
      <c r="D9" t="s">
        <v>19376</v>
      </c>
      <c r="E9" t="s">
        <v>19377</v>
      </c>
      <c r="F9" t="s">
        <v>19378</v>
      </c>
      <c r="G9" t="s">
        <v>19379</v>
      </c>
      <c r="H9" t="s">
        <v>19380</v>
      </c>
      <c r="I9" t="s">
        <v>19381</v>
      </c>
      <c r="J9" t="s">
        <v>19382</v>
      </c>
      <c r="K9" t="s">
        <v>19383</v>
      </c>
    </row>
    <row r="10" spans="2:11" x14ac:dyDescent="0.25">
      <c r="B10" t="s">
        <v>153</v>
      </c>
      <c r="C10" t="s">
        <v>19384</v>
      </c>
      <c r="D10" t="s">
        <v>19385</v>
      </c>
      <c r="E10" t="s">
        <v>19386</v>
      </c>
      <c r="F10" t="s">
        <v>19387</v>
      </c>
      <c r="G10" t="s">
        <v>19388</v>
      </c>
      <c r="H10" t="s">
        <v>19389</v>
      </c>
      <c r="I10" t="s">
        <v>19390</v>
      </c>
      <c r="J10" t="s">
        <v>19391</v>
      </c>
      <c r="K10" t="s">
        <v>19392</v>
      </c>
    </row>
    <row r="11" spans="2:11" x14ac:dyDescent="0.25">
      <c r="B11" t="s">
        <v>154</v>
      </c>
      <c r="C11" t="s">
        <v>19393</v>
      </c>
      <c r="D11" t="s">
        <v>19394</v>
      </c>
      <c r="E11" t="s">
        <v>19395</v>
      </c>
      <c r="F11" t="s">
        <v>19396</v>
      </c>
      <c r="G11" t="s">
        <v>19397</v>
      </c>
      <c r="H11" t="s">
        <v>19398</v>
      </c>
      <c r="I11" t="s">
        <v>19399</v>
      </c>
      <c r="J11" t="s">
        <v>19400</v>
      </c>
      <c r="K11" t="s">
        <v>19401</v>
      </c>
    </row>
    <row r="12" spans="2:11" x14ac:dyDescent="0.25">
      <c r="B12" t="s">
        <v>155</v>
      </c>
      <c r="C12" t="s">
        <v>19402</v>
      </c>
      <c r="D12" t="s">
        <v>19403</v>
      </c>
      <c r="E12" t="s">
        <v>19404</v>
      </c>
      <c r="F12" t="s">
        <v>19405</v>
      </c>
      <c r="G12" t="s">
        <v>19406</v>
      </c>
      <c r="H12" t="s">
        <v>19407</v>
      </c>
      <c r="I12" t="s">
        <v>19408</v>
      </c>
      <c r="J12" t="s">
        <v>19409</v>
      </c>
      <c r="K12" t="s">
        <v>19410</v>
      </c>
    </row>
    <row r="13" spans="2:11" x14ac:dyDescent="0.25">
      <c r="B13" t="s">
        <v>156</v>
      </c>
      <c r="C13" t="s">
        <v>19411</v>
      </c>
      <c r="D13" t="s">
        <v>19412</v>
      </c>
      <c r="E13" t="s">
        <v>19413</v>
      </c>
      <c r="F13" t="s">
        <v>19414</v>
      </c>
      <c r="G13" t="s">
        <v>19415</v>
      </c>
      <c r="H13" t="s">
        <v>19416</v>
      </c>
      <c r="I13" t="s">
        <v>19417</v>
      </c>
      <c r="J13" t="s">
        <v>19418</v>
      </c>
      <c r="K13" t="s">
        <v>19419</v>
      </c>
    </row>
    <row r="14" spans="2:11" x14ac:dyDescent="0.25">
      <c r="B14" t="s">
        <v>157</v>
      </c>
      <c r="C14" t="s">
        <v>19420</v>
      </c>
      <c r="D14" t="s">
        <v>19421</v>
      </c>
      <c r="E14" t="s">
        <v>19422</v>
      </c>
      <c r="F14" t="s">
        <v>19423</v>
      </c>
      <c r="G14" t="s">
        <v>19424</v>
      </c>
      <c r="H14" t="s">
        <v>19425</v>
      </c>
      <c r="I14" t="s">
        <v>19426</v>
      </c>
      <c r="J14" t="s">
        <v>19427</v>
      </c>
      <c r="K14" t="s">
        <v>19428</v>
      </c>
    </row>
  </sheetData>
  <pageMargins left="0.7" right="0.7" top="0.75" bottom="0.75" header="0.3" footer="0.3"/>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B2:K14"/>
  <sheetViews>
    <sheetView workbookViewId="0"/>
  </sheetViews>
  <sheetFormatPr defaultColWidth="11.42578125" defaultRowHeight="15" x14ac:dyDescent="0.25"/>
  <sheetData>
    <row r="2" spans="2:11" x14ac:dyDescent="0.25">
      <c r="B2" t="s">
        <v>1</v>
      </c>
      <c r="C2" t="s">
        <v>90</v>
      </c>
    </row>
    <row r="3" spans="2:11" x14ac:dyDescent="0.25">
      <c r="B3" t="s">
        <v>2</v>
      </c>
      <c r="C3" t="s">
        <v>99</v>
      </c>
    </row>
    <row r="4" spans="2:11" x14ac:dyDescent="0.25">
      <c r="B4" t="s">
        <v>3</v>
      </c>
      <c r="C4" t="s">
        <v>92</v>
      </c>
    </row>
    <row r="5" spans="2:11" x14ac:dyDescent="0.25">
      <c r="B5" s="4" t="str">
        <f>HYPERLINK("[NZAu_Publiclaunch_20231116.xlsx]'TOC'!A1","(Click to return to TOC)")</f>
        <v>(Click to return to TOC)</v>
      </c>
    </row>
    <row r="7" spans="2:11" x14ac:dyDescent="0.25">
      <c r="C7" t="s">
        <v>18900</v>
      </c>
      <c r="D7" t="s">
        <v>18900</v>
      </c>
      <c r="E7" t="s">
        <v>18900</v>
      </c>
      <c r="F7" t="s">
        <v>18900</v>
      </c>
      <c r="G7" t="s">
        <v>18900</v>
      </c>
      <c r="H7" t="s">
        <v>18900</v>
      </c>
      <c r="I7" t="s">
        <v>18900</v>
      </c>
      <c r="J7" t="s">
        <v>18900</v>
      </c>
      <c r="K7" t="s">
        <v>18900</v>
      </c>
    </row>
    <row r="8" spans="2:11" x14ac:dyDescent="0.25">
      <c r="B8" t="s">
        <v>19317</v>
      </c>
      <c r="C8" t="s">
        <v>158</v>
      </c>
      <c r="D8" t="s">
        <v>159</v>
      </c>
      <c r="E8" t="s">
        <v>160</v>
      </c>
      <c r="F8" t="s">
        <v>161</v>
      </c>
      <c r="G8" t="s">
        <v>162</v>
      </c>
      <c r="H8" t="s">
        <v>163</v>
      </c>
      <c r="I8" t="s">
        <v>164</v>
      </c>
      <c r="J8" t="s">
        <v>165</v>
      </c>
      <c r="K8" t="s">
        <v>166</v>
      </c>
    </row>
    <row r="9" spans="2:11" x14ac:dyDescent="0.25">
      <c r="B9" t="s">
        <v>152</v>
      </c>
      <c r="C9" t="s">
        <v>19429</v>
      </c>
      <c r="D9" t="s">
        <v>19430</v>
      </c>
      <c r="E9" t="s">
        <v>19431</v>
      </c>
      <c r="F9" t="s">
        <v>19432</v>
      </c>
      <c r="G9" t="s">
        <v>19433</v>
      </c>
      <c r="H9" t="s">
        <v>19434</v>
      </c>
      <c r="I9" t="s">
        <v>19433</v>
      </c>
      <c r="J9" t="s">
        <v>19433</v>
      </c>
      <c r="K9" t="s">
        <v>19435</v>
      </c>
    </row>
    <row r="10" spans="2:11" x14ac:dyDescent="0.25">
      <c r="B10" t="s">
        <v>153</v>
      </c>
      <c r="C10" t="s">
        <v>19436</v>
      </c>
      <c r="D10" t="s">
        <v>19437</v>
      </c>
      <c r="E10" t="s">
        <v>19438</v>
      </c>
      <c r="F10" t="s">
        <v>19439</v>
      </c>
      <c r="G10" t="s">
        <v>19440</v>
      </c>
      <c r="H10" t="s">
        <v>19441</v>
      </c>
      <c r="I10" t="s">
        <v>19442</v>
      </c>
      <c r="J10" t="s">
        <v>19443</v>
      </c>
      <c r="K10" t="s">
        <v>19444</v>
      </c>
    </row>
    <row r="11" spans="2:11" x14ac:dyDescent="0.25">
      <c r="B11" t="s">
        <v>154</v>
      </c>
      <c r="C11" t="s">
        <v>19445</v>
      </c>
      <c r="D11" t="s">
        <v>19446</v>
      </c>
      <c r="E11" t="s">
        <v>19447</v>
      </c>
      <c r="F11" t="s">
        <v>19448</v>
      </c>
      <c r="G11" t="s">
        <v>19318</v>
      </c>
      <c r="H11" t="s">
        <v>19449</v>
      </c>
      <c r="I11" t="s">
        <v>19450</v>
      </c>
      <c r="J11" t="s">
        <v>19451</v>
      </c>
      <c r="K11" t="s">
        <v>19452</v>
      </c>
    </row>
    <row r="12" spans="2:11" x14ac:dyDescent="0.25">
      <c r="B12" t="s">
        <v>155</v>
      </c>
      <c r="C12" t="s">
        <v>19453</v>
      </c>
      <c r="D12" t="s">
        <v>19454</v>
      </c>
      <c r="E12" t="s">
        <v>19433</v>
      </c>
      <c r="F12" t="s">
        <v>19455</v>
      </c>
      <c r="G12" t="s">
        <v>19456</v>
      </c>
      <c r="H12" t="s">
        <v>19457</v>
      </c>
      <c r="I12" t="s">
        <v>19458</v>
      </c>
      <c r="J12" t="s">
        <v>19459</v>
      </c>
      <c r="K12" t="s">
        <v>19444</v>
      </c>
    </row>
    <row r="13" spans="2:11" x14ac:dyDescent="0.25">
      <c r="B13" t="s">
        <v>156</v>
      </c>
      <c r="C13" t="s">
        <v>19460</v>
      </c>
      <c r="D13" t="s">
        <v>19461</v>
      </c>
      <c r="E13" t="s">
        <v>19462</v>
      </c>
      <c r="F13" t="s">
        <v>19448</v>
      </c>
      <c r="G13" t="s">
        <v>19463</v>
      </c>
      <c r="H13" t="s">
        <v>19464</v>
      </c>
      <c r="I13" t="s">
        <v>19465</v>
      </c>
      <c r="J13" t="s">
        <v>19466</v>
      </c>
      <c r="K13" t="s">
        <v>19467</v>
      </c>
    </row>
    <row r="14" spans="2:11" x14ac:dyDescent="0.25">
      <c r="B14" t="s">
        <v>157</v>
      </c>
      <c r="C14" t="s">
        <v>19468</v>
      </c>
      <c r="D14" t="s">
        <v>19469</v>
      </c>
      <c r="E14" t="s">
        <v>19462</v>
      </c>
      <c r="F14" t="s">
        <v>19470</v>
      </c>
      <c r="G14" t="s">
        <v>19471</v>
      </c>
      <c r="H14" t="s">
        <v>19472</v>
      </c>
      <c r="I14" t="s">
        <v>19473</v>
      </c>
      <c r="J14" t="s">
        <v>19474</v>
      </c>
      <c r="K14" t="s">
        <v>19319</v>
      </c>
    </row>
  </sheetData>
  <pageMargins left="0.7" right="0.7" top="0.75" bottom="0.75" header="0.3" footer="0.3"/>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2:K14"/>
  <sheetViews>
    <sheetView workbookViewId="0"/>
  </sheetViews>
  <sheetFormatPr defaultColWidth="11.42578125" defaultRowHeight="15" x14ac:dyDescent="0.25"/>
  <sheetData>
    <row r="2" spans="2:11" x14ac:dyDescent="0.25">
      <c r="B2" t="s">
        <v>1</v>
      </c>
      <c r="C2" t="s">
        <v>90</v>
      </c>
    </row>
    <row r="3" spans="2:11" x14ac:dyDescent="0.25">
      <c r="B3" t="s">
        <v>2</v>
      </c>
      <c r="C3" t="s">
        <v>100</v>
      </c>
    </row>
    <row r="4" spans="2:11" x14ac:dyDescent="0.25">
      <c r="B4" t="s">
        <v>3</v>
      </c>
      <c r="C4" t="s">
        <v>101</v>
      </c>
    </row>
    <row r="5" spans="2:11" x14ac:dyDescent="0.25">
      <c r="B5" s="4" t="str">
        <f>HYPERLINK("[NZAu_Publiclaunch_20231116.xlsx]'TOC'!A1","(Click to return to TOC)")</f>
        <v>(Click to return to TOC)</v>
      </c>
    </row>
    <row r="7" spans="2:11" x14ac:dyDescent="0.25">
      <c r="C7" t="s">
        <v>18900</v>
      </c>
      <c r="D7" t="s">
        <v>18900</v>
      </c>
      <c r="E7" t="s">
        <v>18900</v>
      </c>
      <c r="F7" t="s">
        <v>18900</v>
      </c>
      <c r="G7" t="s">
        <v>18900</v>
      </c>
      <c r="H7" t="s">
        <v>18900</v>
      </c>
      <c r="I7" t="s">
        <v>18900</v>
      </c>
      <c r="J7" t="s">
        <v>18900</v>
      </c>
      <c r="K7" t="s">
        <v>18900</v>
      </c>
    </row>
    <row r="8" spans="2:11" x14ac:dyDescent="0.25">
      <c r="B8" t="s">
        <v>19317</v>
      </c>
      <c r="C8" t="s">
        <v>158</v>
      </c>
      <c r="D8" t="s">
        <v>159</v>
      </c>
      <c r="E8" t="s">
        <v>160</v>
      </c>
      <c r="F8" t="s">
        <v>161</v>
      </c>
      <c r="G8" t="s">
        <v>162</v>
      </c>
      <c r="H8" t="s">
        <v>163</v>
      </c>
      <c r="I8" t="s">
        <v>164</v>
      </c>
      <c r="J8" t="s">
        <v>165</v>
      </c>
      <c r="K8" t="s">
        <v>166</v>
      </c>
    </row>
    <row r="9" spans="2:11" x14ac:dyDescent="0.25">
      <c r="B9" t="s">
        <v>152</v>
      </c>
      <c r="C9" t="s">
        <v>10463</v>
      </c>
      <c r="D9" t="s">
        <v>19475</v>
      </c>
      <c r="E9" t="s">
        <v>10650</v>
      </c>
      <c r="F9" t="s">
        <v>19476</v>
      </c>
      <c r="G9" t="s">
        <v>19477</v>
      </c>
      <c r="H9" t="s">
        <v>19476</v>
      </c>
      <c r="I9" t="s">
        <v>19477</v>
      </c>
      <c r="J9" t="s">
        <v>19477</v>
      </c>
      <c r="K9" t="s">
        <v>19478</v>
      </c>
    </row>
    <row r="10" spans="2:11" x14ac:dyDescent="0.25">
      <c r="B10" t="s">
        <v>153</v>
      </c>
      <c r="C10" t="s">
        <v>10681</v>
      </c>
      <c r="D10" t="s">
        <v>10681</v>
      </c>
      <c r="E10" t="s">
        <v>10077</v>
      </c>
      <c r="F10" t="s">
        <v>9798</v>
      </c>
      <c r="G10" t="s">
        <v>19479</v>
      </c>
      <c r="H10" t="s">
        <v>19480</v>
      </c>
      <c r="I10" t="s">
        <v>19481</v>
      </c>
      <c r="J10" t="s">
        <v>19482</v>
      </c>
      <c r="K10" t="s">
        <v>19483</v>
      </c>
    </row>
    <row r="11" spans="2:11" x14ac:dyDescent="0.25">
      <c r="B11" t="s">
        <v>154</v>
      </c>
      <c r="C11" t="s">
        <v>10681</v>
      </c>
      <c r="D11" t="s">
        <v>10681</v>
      </c>
      <c r="E11" t="s">
        <v>9935</v>
      </c>
      <c r="F11" t="s">
        <v>19484</v>
      </c>
      <c r="G11" t="s">
        <v>19485</v>
      </c>
      <c r="H11" t="s">
        <v>19486</v>
      </c>
      <c r="I11" t="s">
        <v>19487</v>
      </c>
      <c r="J11" t="s">
        <v>19488</v>
      </c>
      <c r="K11" t="s">
        <v>19489</v>
      </c>
    </row>
    <row r="12" spans="2:11" x14ac:dyDescent="0.25">
      <c r="B12" t="s">
        <v>155</v>
      </c>
      <c r="C12" t="s">
        <v>10681</v>
      </c>
      <c r="D12" t="s">
        <v>10681</v>
      </c>
      <c r="E12" t="s">
        <v>9868</v>
      </c>
      <c r="F12" t="s">
        <v>19490</v>
      </c>
      <c r="G12" t="s">
        <v>19491</v>
      </c>
      <c r="H12" t="s">
        <v>19492</v>
      </c>
      <c r="I12" t="s">
        <v>19493</v>
      </c>
      <c r="J12" t="s">
        <v>19494</v>
      </c>
      <c r="K12" t="s">
        <v>19495</v>
      </c>
    </row>
    <row r="13" spans="2:11" x14ac:dyDescent="0.25">
      <c r="B13" t="s">
        <v>156</v>
      </c>
      <c r="C13" t="s">
        <v>10681</v>
      </c>
      <c r="D13" t="s">
        <v>10681</v>
      </c>
      <c r="E13" t="s">
        <v>19496</v>
      </c>
      <c r="F13" t="s">
        <v>19484</v>
      </c>
      <c r="G13" t="s">
        <v>19497</v>
      </c>
      <c r="H13" t="s">
        <v>19498</v>
      </c>
      <c r="I13" t="s">
        <v>19499</v>
      </c>
      <c r="J13" t="s">
        <v>19500</v>
      </c>
      <c r="K13" t="s">
        <v>19501</v>
      </c>
    </row>
    <row r="14" spans="2:11" x14ac:dyDescent="0.25">
      <c r="B14" t="s">
        <v>157</v>
      </c>
      <c r="C14" t="s">
        <v>10681</v>
      </c>
      <c r="D14" t="s">
        <v>9963</v>
      </c>
      <c r="E14" t="s">
        <v>2110</v>
      </c>
      <c r="F14" t="s">
        <v>2133</v>
      </c>
      <c r="G14" t="s">
        <v>19502</v>
      </c>
      <c r="H14" t="s">
        <v>19503</v>
      </c>
      <c r="I14" t="s">
        <v>19504</v>
      </c>
      <c r="J14" t="s">
        <v>19505</v>
      </c>
      <c r="K14" t="s">
        <v>18365</v>
      </c>
    </row>
  </sheetData>
  <pageMargins left="0.7" right="0.7" top="0.75" bottom="0.75" header="0.3" footer="0.3"/>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B2:C12"/>
  <sheetViews>
    <sheetView workbookViewId="0"/>
  </sheetViews>
  <sheetFormatPr defaultColWidth="11.42578125" defaultRowHeight="15" x14ac:dyDescent="0.25"/>
  <sheetData>
    <row r="2" spans="2:3" x14ac:dyDescent="0.25">
      <c r="B2" t="s">
        <v>1</v>
      </c>
      <c r="C2" t="s">
        <v>90</v>
      </c>
    </row>
    <row r="3" spans="2:3" x14ac:dyDescent="0.25">
      <c r="B3" t="s">
        <v>2</v>
      </c>
      <c r="C3" t="s">
        <v>102</v>
      </c>
    </row>
    <row r="4" spans="2:3" x14ac:dyDescent="0.25">
      <c r="B4" t="s">
        <v>3</v>
      </c>
      <c r="C4" t="s">
        <v>95</v>
      </c>
    </row>
    <row r="5" spans="2:3" x14ac:dyDescent="0.25">
      <c r="B5" s="4" t="str">
        <f>HYPERLINK("[NZAu_Publiclaunch_20231116.xlsx]'TOC'!A1","(Click to return to TOC)")</f>
        <v>(Click to return to TOC)</v>
      </c>
    </row>
    <row r="7" spans="2:3" x14ac:dyDescent="0.25">
      <c r="B7" t="s">
        <v>152</v>
      </c>
      <c r="C7" t="s">
        <v>19506</v>
      </c>
    </row>
    <row r="8" spans="2:3" x14ac:dyDescent="0.25">
      <c r="B8" t="s">
        <v>153</v>
      </c>
      <c r="C8" t="s">
        <v>19507</v>
      </c>
    </row>
    <row r="9" spans="2:3" x14ac:dyDescent="0.25">
      <c r="B9" t="s">
        <v>154</v>
      </c>
      <c r="C9" t="s">
        <v>19508</v>
      </c>
    </row>
    <row r="10" spans="2:3" x14ac:dyDescent="0.25">
      <c r="B10" t="s">
        <v>155</v>
      </c>
      <c r="C10" t="s">
        <v>19509</v>
      </c>
    </row>
    <row r="11" spans="2:3" x14ac:dyDescent="0.25">
      <c r="B11" t="s">
        <v>156</v>
      </c>
      <c r="C11" t="s">
        <v>19510</v>
      </c>
    </row>
    <row r="12" spans="2:3" x14ac:dyDescent="0.25">
      <c r="B12" t="s">
        <v>157</v>
      </c>
      <c r="C12" t="s">
        <v>19511</v>
      </c>
    </row>
  </sheetData>
  <pageMargins left="0.7" right="0.7" top="0.75" bottom="0.75" header="0.3" footer="0.3"/>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B2:AU21"/>
  <sheetViews>
    <sheetView workbookViewId="0"/>
  </sheetViews>
  <sheetFormatPr defaultColWidth="11.42578125" defaultRowHeight="15" x14ac:dyDescent="0.25"/>
  <sheetData>
    <row r="2" spans="2:47" x14ac:dyDescent="0.25">
      <c r="B2" t="s">
        <v>1</v>
      </c>
      <c r="C2" t="s">
        <v>90</v>
      </c>
    </row>
    <row r="3" spans="2:47" x14ac:dyDescent="0.25">
      <c r="B3" t="s">
        <v>2</v>
      </c>
      <c r="C3" t="s">
        <v>103</v>
      </c>
    </row>
    <row r="4" spans="2:47" x14ac:dyDescent="0.25">
      <c r="B4" t="s">
        <v>3</v>
      </c>
      <c r="C4" t="s">
        <v>92</v>
      </c>
    </row>
    <row r="5" spans="2:47" x14ac:dyDescent="0.25">
      <c r="B5" s="4" t="str">
        <f>HYPERLINK("[NZAu_Publiclaunch_20231116.xlsx]'TOC'!A1","(Click to return to TOC)")</f>
        <v>(Click to return to TOC)</v>
      </c>
    </row>
    <row r="7" spans="2:47" x14ac:dyDescent="0.25">
      <c r="C7" t="s">
        <v>153</v>
      </c>
      <c r="L7" t="s">
        <v>154</v>
      </c>
      <c r="U7" t="s">
        <v>155</v>
      </c>
      <c r="AD7" t="s">
        <v>156</v>
      </c>
      <c r="AM7" t="s">
        <v>157</v>
      </c>
    </row>
    <row r="8" spans="2:47" x14ac:dyDescent="0.25">
      <c r="B8" t="s">
        <v>19512</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row>
    <row r="9" spans="2:47" x14ac:dyDescent="0.25">
      <c r="B9" t="s">
        <v>19513</v>
      </c>
      <c r="C9" t="s">
        <v>19514</v>
      </c>
      <c r="D9" t="s">
        <v>19515</v>
      </c>
      <c r="E9" t="s">
        <v>19516</v>
      </c>
      <c r="F9" t="s">
        <v>19517</v>
      </c>
      <c r="G9" t="s">
        <v>19518</v>
      </c>
      <c r="H9" t="s">
        <v>19519</v>
      </c>
      <c r="I9" t="s">
        <v>19520</v>
      </c>
      <c r="J9" t="s">
        <v>19521</v>
      </c>
      <c r="K9" t="s">
        <v>19522</v>
      </c>
      <c r="L9" t="s">
        <v>19523</v>
      </c>
      <c r="M9" t="s">
        <v>19524</v>
      </c>
      <c r="N9" t="s">
        <v>19525</v>
      </c>
      <c r="O9" t="s">
        <v>19526</v>
      </c>
      <c r="P9" t="s">
        <v>19527</v>
      </c>
      <c r="Q9" t="s">
        <v>19528</v>
      </c>
      <c r="R9" t="s">
        <v>19529</v>
      </c>
      <c r="S9" t="s">
        <v>19530</v>
      </c>
      <c r="T9" t="s">
        <v>19531</v>
      </c>
      <c r="U9" t="s">
        <v>19532</v>
      </c>
      <c r="V9" t="s">
        <v>19533</v>
      </c>
      <c r="W9" t="s">
        <v>19534</v>
      </c>
      <c r="X9" t="s">
        <v>19535</v>
      </c>
      <c r="Y9" t="s">
        <v>19536</v>
      </c>
      <c r="Z9" t="s">
        <v>19537</v>
      </c>
      <c r="AA9" t="s">
        <v>19538</v>
      </c>
      <c r="AB9" t="s">
        <v>19539</v>
      </c>
      <c r="AC9" t="s">
        <v>19540</v>
      </c>
      <c r="AD9" t="s">
        <v>19541</v>
      </c>
      <c r="AE9" t="s">
        <v>19542</v>
      </c>
      <c r="AF9" t="s">
        <v>19543</v>
      </c>
      <c r="AG9" t="s">
        <v>19544</v>
      </c>
      <c r="AH9" t="s">
        <v>19545</v>
      </c>
      <c r="AI9" t="s">
        <v>19546</v>
      </c>
      <c r="AJ9" t="s">
        <v>19547</v>
      </c>
      <c r="AK9" t="s">
        <v>19548</v>
      </c>
      <c r="AL9" t="s">
        <v>19549</v>
      </c>
      <c r="AM9" t="s">
        <v>19550</v>
      </c>
      <c r="AN9" t="s">
        <v>19551</v>
      </c>
      <c r="AO9" t="s">
        <v>19552</v>
      </c>
      <c r="AP9" t="s">
        <v>19553</v>
      </c>
      <c r="AQ9" t="s">
        <v>19554</v>
      </c>
      <c r="AR9" t="s">
        <v>19555</v>
      </c>
      <c r="AS9" t="s">
        <v>19556</v>
      </c>
      <c r="AT9" t="s">
        <v>19557</v>
      </c>
      <c r="AU9" t="s">
        <v>19558</v>
      </c>
    </row>
    <row r="10" spans="2:47" x14ac:dyDescent="0.25">
      <c r="B10" t="s">
        <v>19559</v>
      </c>
      <c r="C10" t="s">
        <v>19560</v>
      </c>
      <c r="D10" t="s">
        <v>19561</v>
      </c>
      <c r="E10" t="s">
        <v>19562</v>
      </c>
      <c r="F10" t="s">
        <v>19563</v>
      </c>
      <c r="G10" t="s">
        <v>19564</v>
      </c>
      <c r="H10" t="s">
        <v>19565</v>
      </c>
      <c r="I10" t="s">
        <v>19566</v>
      </c>
      <c r="J10" t="s">
        <v>19567</v>
      </c>
      <c r="K10" t="s">
        <v>19568</v>
      </c>
      <c r="L10" t="s">
        <v>19569</v>
      </c>
      <c r="M10" t="s">
        <v>19570</v>
      </c>
      <c r="N10" t="s">
        <v>19571</v>
      </c>
      <c r="O10" t="s">
        <v>19572</v>
      </c>
      <c r="P10" t="s">
        <v>19573</v>
      </c>
      <c r="Q10" t="s">
        <v>19574</v>
      </c>
      <c r="R10" t="s">
        <v>19575</v>
      </c>
      <c r="S10" t="s">
        <v>19576</v>
      </c>
      <c r="T10" t="s">
        <v>19577</v>
      </c>
      <c r="U10" t="s">
        <v>19578</v>
      </c>
      <c r="V10" t="s">
        <v>19579</v>
      </c>
      <c r="W10" t="s">
        <v>19580</v>
      </c>
      <c r="X10" t="s">
        <v>19581</v>
      </c>
      <c r="Y10" t="s">
        <v>19582</v>
      </c>
      <c r="Z10" t="s">
        <v>19583</v>
      </c>
      <c r="AA10" t="s">
        <v>19584</v>
      </c>
      <c r="AB10" t="s">
        <v>19585</v>
      </c>
      <c r="AC10" t="s">
        <v>19586</v>
      </c>
      <c r="AD10" t="s">
        <v>19587</v>
      </c>
      <c r="AE10" t="s">
        <v>19588</v>
      </c>
      <c r="AF10" t="s">
        <v>19589</v>
      </c>
      <c r="AG10" t="s">
        <v>19590</v>
      </c>
      <c r="AH10" t="s">
        <v>19591</v>
      </c>
      <c r="AI10" t="s">
        <v>19592</v>
      </c>
      <c r="AJ10" t="s">
        <v>19593</v>
      </c>
      <c r="AK10" t="s">
        <v>19594</v>
      </c>
      <c r="AL10" t="s">
        <v>19595</v>
      </c>
      <c r="AM10" t="s">
        <v>19596</v>
      </c>
      <c r="AN10" t="s">
        <v>19597</v>
      </c>
      <c r="AO10" t="s">
        <v>19598</v>
      </c>
      <c r="AP10" t="s">
        <v>19599</v>
      </c>
      <c r="AQ10" t="s">
        <v>19600</v>
      </c>
      <c r="AR10" t="s">
        <v>19601</v>
      </c>
      <c r="AS10" t="s">
        <v>19602</v>
      </c>
      <c r="AT10" t="s">
        <v>19603</v>
      </c>
      <c r="AU10" t="s">
        <v>19604</v>
      </c>
    </row>
    <row r="11" spans="2:47" x14ac:dyDescent="0.25">
      <c r="B11" t="s">
        <v>17801</v>
      </c>
      <c r="C11" t="s">
        <v>19605</v>
      </c>
      <c r="D11" t="s">
        <v>19606</v>
      </c>
      <c r="E11" t="s">
        <v>19607</v>
      </c>
      <c r="F11" t="s">
        <v>19608</v>
      </c>
      <c r="G11" t="s">
        <v>19609</v>
      </c>
      <c r="H11" t="s">
        <v>19610</v>
      </c>
      <c r="I11" t="s">
        <v>19611</v>
      </c>
      <c r="J11" t="s">
        <v>19612</v>
      </c>
      <c r="K11" t="s">
        <v>19613</v>
      </c>
      <c r="L11" t="s">
        <v>19614</v>
      </c>
      <c r="M11" t="s">
        <v>19615</v>
      </c>
      <c r="N11" t="s">
        <v>19616</v>
      </c>
      <c r="O11" t="s">
        <v>19617</v>
      </c>
      <c r="P11" t="s">
        <v>19618</v>
      </c>
      <c r="Q11" t="s">
        <v>19619</v>
      </c>
      <c r="R11" t="s">
        <v>19620</v>
      </c>
      <c r="S11" t="s">
        <v>19621</v>
      </c>
      <c r="T11" t="s">
        <v>19622</v>
      </c>
      <c r="U11" t="s">
        <v>19623</v>
      </c>
      <c r="V11" t="s">
        <v>19624</v>
      </c>
      <c r="W11" t="s">
        <v>19625</v>
      </c>
      <c r="X11" t="s">
        <v>19626</v>
      </c>
      <c r="Y11" t="s">
        <v>19627</v>
      </c>
      <c r="Z11" t="s">
        <v>19628</v>
      </c>
      <c r="AA11" t="s">
        <v>19629</v>
      </c>
      <c r="AB11" t="s">
        <v>19630</v>
      </c>
      <c r="AC11" t="s">
        <v>19631</v>
      </c>
      <c r="AD11" t="s">
        <v>19632</v>
      </c>
      <c r="AE11" t="s">
        <v>19633</v>
      </c>
      <c r="AF11" t="s">
        <v>19634</v>
      </c>
      <c r="AG11" t="s">
        <v>19635</v>
      </c>
      <c r="AH11" t="s">
        <v>19636</v>
      </c>
      <c r="AI11" t="s">
        <v>19637</v>
      </c>
      <c r="AJ11" t="s">
        <v>19638</v>
      </c>
      <c r="AK11" t="s">
        <v>19639</v>
      </c>
      <c r="AL11" t="s">
        <v>19640</v>
      </c>
      <c r="AM11" t="s">
        <v>19641</v>
      </c>
      <c r="AN11" t="s">
        <v>19642</v>
      </c>
      <c r="AO11" t="s">
        <v>19643</v>
      </c>
      <c r="AP11" t="s">
        <v>19644</v>
      </c>
      <c r="AQ11" t="s">
        <v>19645</v>
      </c>
      <c r="AR11" t="s">
        <v>19646</v>
      </c>
      <c r="AS11" t="s">
        <v>19647</v>
      </c>
      <c r="AT11" t="s">
        <v>19648</v>
      </c>
      <c r="AU11" t="s">
        <v>19649</v>
      </c>
    </row>
    <row r="12" spans="2:47" x14ac:dyDescent="0.25">
      <c r="B12" t="s">
        <v>2536</v>
      </c>
      <c r="C12" t="s">
        <v>568</v>
      </c>
      <c r="D12" t="s">
        <v>19650</v>
      </c>
      <c r="E12" t="s">
        <v>19651</v>
      </c>
      <c r="F12" t="s">
        <v>19652</v>
      </c>
      <c r="G12" t="s">
        <v>19653</v>
      </c>
      <c r="H12" t="s">
        <v>19654</v>
      </c>
      <c r="I12" t="s">
        <v>19655</v>
      </c>
      <c r="J12" t="s">
        <v>19656</v>
      </c>
      <c r="K12" t="s">
        <v>19657</v>
      </c>
      <c r="L12" t="s">
        <v>568</v>
      </c>
      <c r="M12" t="s">
        <v>19650</v>
      </c>
      <c r="N12" t="s">
        <v>19651</v>
      </c>
      <c r="O12" t="s">
        <v>19658</v>
      </c>
      <c r="P12" t="s">
        <v>19659</v>
      </c>
      <c r="Q12" t="s">
        <v>19660</v>
      </c>
      <c r="R12" t="s">
        <v>19661</v>
      </c>
      <c r="S12" t="s">
        <v>19662</v>
      </c>
      <c r="T12" t="s">
        <v>19663</v>
      </c>
      <c r="U12" t="s">
        <v>568</v>
      </c>
      <c r="V12" t="s">
        <v>19664</v>
      </c>
      <c r="W12" t="s">
        <v>19651</v>
      </c>
      <c r="X12" t="s">
        <v>19665</v>
      </c>
      <c r="Y12" t="s">
        <v>19666</v>
      </c>
      <c r="Z12" t="s">
        <v>19667</v>
      </c>
      <c r="AA12" t="s">
        <v>19668</v>
      </c>
      <c r="AB12" t="s">
        <v>19669</v>
      </c>
      <c r="AC12" t="s">
        <v>19670</v>
      </c>
      <c r="AD12" t="s">
        <v>568</v>
      </c>
      <c r="AE12" t="s">
        <v>19671</v>
      </c>
      <c r="AF12" t="s">
        <v>19672</v>
      </c>
      <c r="AG12" t="s">
        <v>19673</v>
      </c>
      <c r="AH12" t="s">
        <v>19674</v>
      </c>
      <c r="AI12" t="s">
        <v>19675</v>
      </c>
      <c r="AJ12" t="s">
        <v>19676</v>
      </c>
      <c r="AK12" t="s">
        <v>19677</v>
      </c>
      <c r="AL12" t="s">
        <v>19678</v>
      </c>
      <c r="AM12" t="s">
        <v>568</v>
      </c>
      <c r="AN12" t="s">
        <v>19679</v>
      </c>
      <c r="AO12" t="s">
        <v>19651</v>
      </c>
      <c r="AP12" t="s">
        <v>19680</v>
      </c>
      <c r="AQ12" t="s">
        <v>19681</v>
      </c>
      <c r="AR12" t="s">
        <v>19682</v>
      </c>
      <c r="AS12" t="s">
        <v>19683</v>
      </c>
      <c r="AT12" t="s">
        <v>19684</v>
      </c>
      <c r="AU12" t="s">
        <v>19685</v>
      </c>
    </row>
    <row r="13" spans="2:47" x14ac:dyDescent="0.25">
      <c r="B13" t="s">
        <v>19686</v>
      </c>
      <c r="C13" t="s">
        <v>568</v>
      </c>
      <c r="D13" t="s">
        <v>19687</v>
      </c>
      <c r="E13" t="s">
        <v>19688</v>
      </c>
      <c r="F13" t="s">
        <v>19689</v>
      </c>
      <c r="G13" t="s">
        <v>19690</v>
      </c>
      <c r="H13" t="s">
        <v>19691</v>
      </c>
      <c r="I13" t="s">
        <v>19692</v>
      </c>
      <c r="J13" t="s">
        <v>19693</v>
      </c>
      <c r="K13" t="s">
        <v>19694</v>
      </c>
      <c r="L13" t="s">
        <v>568</v>
      </c>
      <c r="M13" t="s">
        <v>19695</v>
      </c>
      <c r="N13" t="s">
        <v>19696</v>
      </c>
      <c r="O13" t="s">
        <v>19697</v>
      </c>
      <c r="P13" t="s">
        <v>19698</v>
      </c>
      <c r="Q13" t="s">
        <v>19699</v>
      </c>
      <c r="R13" t="s">
        <v>19700</v>
      </c>
      <c r="S13" t="s">
        <v>19701</v>
      </c>
      <c r="T13" t="s">
        <v>19702</v>
      </c>
      <c r="U13" t="s">
        <v>568</v>
      </c>
      <c r="V13" t="s">
        <v>19703</v>
      </c>
      <c r="W13" t="s">
        <v>19704</v>
      </c>
      <c r="X13" t="s">
        <v>19705</v>
      </c>
      <c r="Y13" t="s">
        <v>19706</v>
      </c>
      <c r="Z13" t="s">
        <v>19707</v>
      </c>
      <c r="AA13" t="s">
        <v>19708</v>
      </c>
      <c r="AB13" t="s">
        <v>19709</v>
      </c>
      <c r="AC13" t="s">
        <v>19710</v>
      </c>
      <c r="AD13" t="s">
        <v>568</v>
      </c>
      <c r="AE13" t="s">
        <v>19711</v>
      </c>
      <c r="AF13" t="s">
        <v>19712</v>
      </c>
      <c r="AG13" t="s">
        <v>19713</v>
      </c>
      <c r="AH13" t="s">
        <v>19714</v>
      </c>
      <c r="AI13" t="s">
        <v>19715</v>
      </c>
      <c r="AJ13" t="s">
        <v>19716</v>
      </c>
      <c r="AK13" t="s">
        <v>19717</v>
      </c>
      <c r="AL13" t="s">
        <v>19718</v>
      </c>
      <c r="AM13" t="s">
        <v>19719</v>
      </c>
      <c r="AN13" t="s">
        <v>19720</v>
      </c>
      <c r="AO13" t="s">
        <v>19721</v>
      </c>
      <c r="AP13" t="s">
        <v>19722</v>
      </c>
      <c r="AQ13" t="s">
        <v>19723</v>
      </c>
      <c r="AR13" t="s">
        <v>19724</v>
      </c>
      <c r="AS13" t="s">
        <v>19725</v>
      </c>
      <c r="AT13" t="s">
        <v>19726</v>
      </c>
      <c r="AU13" t="s">
        <v>19727</v>
      </c>
    </row>
    <row r="14" spans="2:47" x14ac:dyDescent="0.25">
      <c r="B14" t="s">
        <v>19728</v>
      </c>
      <c r="C14" t="s">
        <v>19729</v>
      </c>
      <c r="D14" t="s">
        <v>19730</v>
      </c>
      <c r="E14" t="s">
        <v>19731</v>
      </c>
      <c r="F14" t="s">
        <v>19732</v>
      </c>
      <c r="G14" t="s">
        <v>19733</v>
      </c>
      <c r="H14" t="s">
        <v>19734</v>
      </c>
      <c r="I14" t="s">
        <v>19735</v>
      </c>
      <c r="J14" t="s">
        <v>19736</v>
      </c>
      <c r="K14" t="s">
        <v>19737</v>
      </c>
      <c r="L14" t="s">
        <v>19738</v>
      </c>
      <c r="M14" t="s">
        <v>19739</v>
      </c>
      <c r="N14" t="s">
        <v>19740</v>
      </c>
      <c r="O14" t="s">
        <v>19741</v>
      </c>
      <c r="P14" t="s">
        <v>19742</v>
      </c>
      <c r="Q14" t="s">
        <v>19743</v>
      </c>
      <c r="R14" t="s">
        <v>19744</v>
      </c>
      <c r="S14" t="s">
        <v>19745</v>
      </c>
      <c r="T14" t="s">
        <v>19746</v>
      </c>
      <c r="U14" t="s">
        <v>19747</v>
      </c>
      <c r="V14" t="s">
        <v>19748</v>
      </c>
      <c r="W14" t="s">
        <v>19749</v>
      </c>
      <c r="X14" t="s">
        <v>19750</v>
      </c>
      <c r="Y14" t="s">
        <v>19751</v>
      </c>
      <c r="Z14" t="s">
        <v>19752</v>
      </c>
      <c r="AA14" t="s">
        <v>19753</v>
      </c>
      <c r="AB14" t="s">
        <v>19754</v>
      </c>
      <c r="AC14" t="s">
        <v>19755</v>
      </c>
      <c r="AD14" t="s">
        <v>19756</v>
      </c>
      <c r="AE14" t="s">
        <v>19757</v>
      </c>
      <c r="AF14" t="s">
        <v>19758</v>
      </c>
      <c r="AG14" t="s">
        <v>19759</v>
      </c>
      <c r="AH14" t="s">
        <v>19760</v>
      </c>
      <c r="AI14" t="s">
        <v>19761</v>
      </c>
      <c r="AJ14" t="s">
        <v>19762</v>
      </c>
      <c r="AK14" t="s">
        <v>19763</v>
      </c>
      <c r="AL14" t="s">
        <v>19764</v>
      </c>
      <c r="AM14" t="s">
        <v>19765</v>
      </c>
      <c r="AN14" t="s">
        <v>19766</v>
      </c>
      <c r="AO14" t="s">
        <v>19767</v>
      </c>
      <c r="AP14" t="s">
        <v>19768</v>
      </c>
      <c r="AQ14" t="s">
        <v>19769</v>
      </c>
      <c r="AR14" t="s">
        <v>19770</v>
      </c>
      <c r="AS14" t="s">
        <v>19771</v>
      </c>
      <c r="AT14" t="s">
        <v>19772</v>
      </c>
      <c r="AU14" t="s">
        <v>19773</v>
      </c>
    </row>
    <row r="15" spans="2:47" x14ac:dyDescent="0.25">
      <c r="B15" t="s">
        <v>223</v>
      </c>
      <c r="C15" t="s">
        <v>19774</v>
      </c>
      <c r="D15" t="s">
        <v>19775</v>
      </c>
      <c r="E15" t="s">
        <v>19776</v>
      </c>
      <c r="F15" t="s">
        <v>19777</v>
      </c>
      <c r="G15" t="s">
        <v>19778</v>
      </c>
      <c r="H15" t="s">
        <v>19779</v>
      </c>
      <c r="I15" t="s">
        <v>19780</v>
      </c>
      <c r="J15" t="s">
        <v>19781</v>
      </c>
      <c r="K15" t="s">
        <v>19782</v>
      </c>
      <c r="L15" t="s">
        <v>19783</v>
      </c>
      <c r="M15" t="s">
        <v>19784</v>
      </c>
      <c r="N15" t="s">
        <v>19785</v>
      </c>
      <c r="O15" t="s">
        <v>19786</v>
      </c>
      <c r="P15" t="s">
        <v>19787</v>
      </c>
      <c r="Q15" t="s">
        <v>19788</v>
      </c>
      <c r="R15" t="s">
        <v>19789</v>
      </c>
      <c r="S15" t="s">
        <v>19790</v>
      </c>
      <c r="T15" t="s">
        <v>19791</v>
      </c>
      <c r="U15" t="s">
        <v>19792</v>
      </c>
      <c r="V15" t="s">
        <v>19793</v>
      </c>
      <c r="W15" t="s">
        <v>19794</v>
      </c>
      <c r="X15" t="s">
        <v>19795</v>
      </c>
      <c r="Y15" t="s">
        <v>19796</v>
      </c>
      <c r="Z15" t="s">
        <v>19797</v>
      </c>
      <c r="AA15" t="s">
        <v>19798</v>
      </c>
      <c r="AB15" t="s">
        <v>19799</v>
      </c>
      <c r="AC15" t="s">
        <v>19800</v>
      </c>
      <c r="AD15" t="s">
        <v>19801</v>
      </c>
      <c r="AE15" t="s">
        <v>19802</v>
      </c>
      <c r="AF15" t="s">
        <v>19803</v>
      </c>
      <c r="AG15" t="s">
        <v>19804</v>
      </c>
      <c r="AH15" t="s">
        <v>19805</v>
      </c>
      <c r="AI15" t="s">
        <v>19806</v>
      </c>
      <c r="AJ15" t="s">
        <v>19807</v>
      </c>
      <c r="AK15" t="s">
        <v>19808</v>
      </c>
      <c r="AL15" t="s">
        <v>19809</v>
      </c>
      <c r="AM15" t="s">
        <v>19810</v>
      </c>
      <c r="AN15" t="s">
        <v>19811</v>
      </c>
      <c r="AO15" t="s">
        <v>19812</v>
      </c>
      <c r="AP15" t="s">
        <v>19813</v>
      </c>
      <c r="AQ15" t="s">
        <v>19814</v>
      </c>
      <c r="AR15" t="s">
        <v>19815</v>
      </c>
      <c r="AS15" t="s">
        <v>19816</v>
      </c>
      <c r="AT15" t="s">
        <v>19817</v>
      </c>
      <c r="AU15" t="s">
        <v>19818</v>
      </c>
    </row>
    <row r="16" spans="2:47" x14ac:dyDescent="0.25">
      <c r="B16" t="s">
        <v>19819</v>
      </c>
      <c r="C16" t="s">
        <v>19820</v>
      </c>
      <c r="D16" t="s">
        <v>19821</v>
      </c>
      <c r="E16" t="s">
        <v>19822</v>
      </c>
      <c r="F16" t="s">
        <v>19823</v>
      </c>
      <c r="G16" t="s">
        <v>19824</v>
      </c>
      <c r="H16" t="s">
        <v>19825</v>
      </c>
      <c r="I16" t="s">
        <v>19826</v>
      </c>
      <c r="J16" t="s">
        <v>19827</v>
      </c>
      <c r="K16" t="s">
        <v>19828</v>
      </c>
      <c r="L16" t="s">
        <v>19829</v>
      </c>
      <c r="M16" t="s">
        <v>19830</v>
      </c>
      <c r="N16" t="s">
        <v>19831</v>
      </c>
      <c r="O16" t="s">
        <v>19832</v>
      </c>
      <c r="P16" t="s">
        <v>19833</v>
      </c>
      <c r="Q16" t="s">
        <v>19834</v>
      </c>
      <c r="R16" t="s">
        <v>19835</v>
      </c>
      <c r="S16" t="s">
        <v>19836</v>
      </c>
      <c r="T16" t="s">
        <v>19837</v>
      </c>
      <c r="U16" t="s">
        <v>19838</v>
      </c>
      <c r="V16" t="s">
        <v>19839</v>
      </c>
      <c r="W16" t="s">
        <v>19840</v>
      </c>
      <c r="X16" t="s">
        <v>19841</v>
      </c>
      <c r="Y16" t="s">
        <v>19842</v>
      </c>
      <c r="Z16" t="s">
        <v>19843</v>
      </c>
      <c r="AA16" t="s">
        <v>19844</v>
      </c>
      <c r="AB16" t="s">
        <v>19845</v>
      </c>
      <c r="AC16" t="s">
        <v>19846</v>
      </c>
      <c r="AD16" t="s">
        <v>19847</v>
      </c>
      <c r="AE16" t="s">
        <v>19848</v>
      </c>
      <c r="AF16" t="s">
        <v>19849</v>
      </c>
      <c r="AG16" t="s">
        <v>19850</v>
      </c>
      <c r="AH16" t="s">
        <v>19851</v>
      </c>
      <c r="AI16" t="s">
        <v>19852</v>
      </c>
      <c r="AJ16" t="s">
        <v>19853</v>
      </c>
      <c r="AK16" t="s">
        <v>19854</v>
      </c>
      <c r="AL16" t="s">
        <v>19855</v>
      </c>
      <c r="AM16" t="s">
        <v>19856</v>
      </c>
      <c r="AN16" t="s">
        <v>19857</v>
      </c>
      <c r="AO16" t="s">
        <v>19858</v>
      </c>
      <c r="AP16" t="s">
        <v>19859</v>
      </c>
      <c r="AQ16" t="s">
        <v>19860</v>
      </c>
      <c r="AR16" t="s">
        <v>19861</v>
      </c>
      <c r="AS16" t="s">
        <v>19862</v>
      </c>
      <c r="AT16" t="s">
        <v>19863</v>
      </c>
      <c r="AU16" t="s">
        <v>19864</v>
      </c>
    </row>
    <row r="17" spans="2:47" x14ac:dyDescent="0.25">
      <c r="B17" t="s">
        <v>19865</v>
      </c>
      <c r="C17" t="s">
        <v>19866</v>
      </c>
      <c r="D17" t="s">
        <v>19867</v>
      </c>
      <c r="E17" t="s">
        <v>19868</v>
      </c>
      <c r="F17" t="s">
        <v>19869</v>
      </c>
      <c r="G17" t="s">
        <v>19870</v>
      </c>
      <c r="H17" t="s">
        <v>19871</v>
      </c>
      <c r="I17" t="s">
        <v>19872</v>
      </c>
      <c r="J17" t="s">
        <v>19873</v>
      </c>
      <c r="K17" t="s">
        <v>19874</v>
      </c>
      <c r="L17" t="s">
        <v>19875</v>
      </c>
      <c r="M17" t="s">
        <v>19876</v>
      </c>
      <c r="N17" t="s">
        <v>19877</v>
      </c>
      <c r="O17" t="s">
        <v>19878</v>
      </c>
      <c r="P17" t="s">
        <v>19879</v>
      </c>
      <c r="Q17" t="s">
        <v>19880</v>
      </c>
      <c r="R17" t="s">
        <v>19881</v>
      </c>
      <c r="S17" t="s">
        <v>19882</v>
      </c>
      <c r="T17" t="s">
        <v>19883</v>
      </c>
      <c r="U17" t="s">
        <v>19884</v>
      </c>
      <c r="V17" t="s">
        <v>19885</v>
      </c>
      <c r="W17" t="s">
        <v>19886</v>
      </c>
      <c r="X17" t="s">
        <v>19887</v>
      </c>
      <c r="Y17" t="s">
        <v>19888</v>
      </c>
      <c r="Z17" t="s">
        <v>19889</v>
      </c>
      <c r="AA17" t="s">
        <v>19890</v>
      </c>
      <c r="AB17" t="s">
        <v>19891</v>
      </c>
      <c r="AC17" t="s">
        <v>19892</v>
      </c>
      <c r="AD17" t="s">
        <v>19893</v>
      </c>
      <c r="AE17" t="s">
        <v>19894</v>
      </c>
      <c r="AF17" t="s">
        <v>19895</v>
      </c>
      <c r="AG17" t="s">
        <v>19896</v>
      </c>
      <c r="AH17" t="s">
        <v>19897</v>
      </c>
      <c r="AI17" t="s">
        <v>19898</v>
      </c>
      <c r="AJ17" t="s">
        <v>19899</v>
      </c>
      <c r="AK17" t="s">
        <v>19900</v>
      </c>
      <c r="AL17" t="s">
        <v>19901</v>
      </c>
      <c r="AM17" t="s">
        <v>19902</v>
      </c>
      <c r="AN17" t="s">
        <v>19903</v>
      </c>
      <c r="AO17" t="s">
        <v>19904</v>
      </c>
      <c r="AP17" t="s">
        <v>19905</v>
      </c>
      <c r="AQ17" t="s">
        <v>19906</v>
      </c>
      <c r="AR17" t="s">
        <v>19907</v>
      </c>
      <c r="AS17" t="s">
        <v>19908</v>
      </c>
      <c r="AT17" t="s">
        <v>19909</v>
      </c>
      <c r="AU17" t="s">
        <v>19910</v>
      </c>
    </row>
    <row r="18" spans="2:47" x14ac:dyDescent="0.25">
      <c r="B18" t="s">
        <v>19911</v>
      </c>
      <c r="C18" t="s">
        <v>19912</v>
      </c>
      <c r="D18" t="s">
        <v>19913</v>
      </c>
      <c r="E18" t="s">
        <v>19914</v>
      </c>
      <c r="F18" t="s">
        <v>19915</v>
      </c>
      <c r="G18" t="s">
        <v>19916</v>
      </c>
      <c r="H18" t="s">
        <v>19917</v>
      </c>
      <c r="I18" t="s">
        <v>19918</v>
      </c>
      <c r="J18" t="s">
        <v>19919</v>
      </c>
      <c r="K18" t="s">
        <v>19920</v>
      </c>
      <c r="L18" t="s">
        <v>19921</v>
      </c>
      <c r="M18" t="s">
        <v>19922</v>
      </c>
      <c r="N18" t="s">
        <v>19923</v>
      </c>
      <c r="O18" t="s">
        <v>19924</v>
      </c>
      <c r="P18" t="s">
        <v>19925</v>
      </c>
      <c r="Q18" t="s">
        <v>19926</v>
      </c>
      <c r="R18" t="s">
        <v>19927</v>
      </c>
      <c r="S18" t="s">
        <v>19928</v>
      </c>
      <c r="T18" t="s">
        <v>19929</v>
      </c>
      <c r="U18" t="s">
        <v>19930</v>
      </c>
      <c r="V18" t="s">
        <v>19931</v>
      </c>
      <c r="W18" t="s">
        <v>19932</v>
      </c>
      <c r="X18" t="s">
        <v>19933</v>
      </c>
      <c r="Y18" t="s">
        <v>19934</v>
      </c>
      <c r="Z18" t="s">
        <v>19935</v>
      </c>
      <c r="AA18" t="s">
        <v>19936</v>
      </c>
      <c r="AB18" t="s">
        <v>19937</v>
      </c>
      <c r="AC18" t="s">
        <v>19938</v>
      </c>
      <c r="AD18" t="s">
        <v>19939</v>
      </c>
      <c r="AE18" t="s">
        <v>19940</v>
      </c>
      <c r="AF18" t="s">
        <v>19941</v>
      </c>
      <c r="AG18" t="s">
        <v>19942</v>
      </c>
      <c r="AH18" t="s">
        <v>19943</v>
      </c>
      <c r="AI18" t="s">
        <v>19944</v>
      </c>
      <c r="AJ18" t="s">
        <v>19945</v>
      </c>
      <c r="AK18" t="s">
        <v>19946</v>
      </c>
      <c r="AL18" t="s">
        <v>19947</v>
      </c>
      <c r="AM18" t="s">
        <v>19948</v>
      </c>
      <c r="AN18" t="s">
        <v>19949</v>
      </c>
      <c r="AO18" t="s">
        <v>19950</v>
      </c>
      <c r="AP18" t="s">
        <v>19951</v>
      </c>
      <c r="AQ18" t="s">
        <v>19952</v>
      </c>
      <c r="AR18" t="s">
        <v>19953</v>
      </c>
      <c r="AS18" t="s">
        <v>19954</v>
      </c>
      <c r="AT18" t="s">
        <v>19955</v>
      </c>
      <c r="AU18" t="s">
        <v>19956</v>
      </c>
    </row>
    <row r="19" spans="2:47" x14ac:dyDescent="0.25">
      <c r="B19" t="s">
        <v>790</v>
      </c>
      <c r="C19" t="s">
        <v>568</v>
      </c>
      <c r="D19" t="s">
        <v>568</v>
      </c>
      <c r="E19" t="s">
        <v>19957</v>
      </c>
      <c r="F19" t="s">
        <v>19958</v>
      </c>
      <c r="G19" t="s">
        <v>19959</v>
      </c>
      <c r="H19" t="s">
        <v>19960</v>
      </c>
      <c r="I19" t="s">
        <v>19961</v>
      </c>
      <c r="J19" t="s">
        <v>19962</v>
      </c>
      <c r="K19" t="s">
        <v>19963</v>
      </c>
      <c r="L19" t="s">
        <v>568</v>
      </c>
      <c r="M19" t="s">
        <v>568</v>
      </c>
      <c r="N19" t="s">
        <v>19964</v>
      </c>
      <c r="O19" t="s">
        <v>19965</v>
      </c>
      <c r="P19" t="s">
        <v>19966</v>
      </c>
      <c r="Q19" t="s">
        <v>19967</v>
      </c>
      <c r="R19" t="s">
        <v>19968</v>
      </c>
      <c r="S19" t="s">
        <v>19969</v>
      </c>
      <c r="T19" t="s">
        <v>19970</v>
      </c>
      <c r="U19" t="s">
        <v>568</v>
      </c>
      <c r="V19" t="s">
        <v>568</v>
      </c>
      <c r="W19" t="s">
        <v>19971</v>
      </c>
      <c r="X19" t="s">
        <v>19972</v>
      </c>
      <c r="Y19" t="s">
        <v>19973</v>
      </c>
      <c r="Z19" t="s">
        <v>19974</v>
      </c>
      <c r="AA19" t="s">
        <v>19975</v>
      </c>
      <c r="AB19" t="s">
        <v>19976</v>
      </c>
      <c r="AC19" t="s">
        <v>19977</v>
      </c>
      <c r="AD19" t="s">
        <v>568</v>
      </c>
      <c r="AE19" t="s">
        <v>568</v>
      </c>
      <c r="AF19" t="s">
        <v>19978</v>
      </c>
      <c r="AG19" t="s">
        <v>19979</v>
      </c>
      <c r="AH19" t="s">
        <v>19980</v>
      </c>
      <c r="AI19" t="s">
        <v>19981</v>
      </c>
      <c r="AJ19" t="s">
        <v>19982</v>
      </c>
      <c r="AK19" t="s">
        <v>19983</v>
      </c>
      <c r="AL19" t="s">
        <v>19984</v>
      </c>
      <c r="AM19" t="s">
        <v>568</v>
      </c>
      <c r="AN19" t="s">
        <v>568</v>
      </c>
      <c r="AO19" t="s">
        <v>19985</v>
      </c>
      <c r="AP19" t="s">
        <v>19986</v>
      </c>
      <c r="AQ19" t="s">
        <v>19987</v>
      </c>
      <c r="AR19" t="s">
        <v>19988</v>
      </c>
      <c r="AS19" t="s">
        <v>19989</v>
      </c>
      <c r="AT19" t="s">
        <v>19990</v>
      </c>
      <c r="AU19" t="s">
        <v>19991</v>
      </c>
    </row>
    <row r="20" spans="2:47" x14ac:dyDescent="0.25">
      <c r="B20" t="s">
        <v>833</v>
      </c>
      <c r="C20" t="s">
        <v>19992</v>
      </c>
      <c r="D20" t="s">
        <v>19993</v>
      </c>
      <c r="E20" t="s">
        <v>19994</v>
      </c>
      <c r="F20" t="s">
        <v>19995</v>
      </c>
      <c r="G20" t="s">
        <v>19996</v>
      </c>
      <c r="H20" t="s">
        <v>19997</v>
      </c>
      <c r="I20" t="s">
        <v>19998</v>
      </c>
      <c r="J20" t="s">
        <v>19999</v>
      </c>
      <c r="K20" t="s">
        <v>20000</v>
      </c>
      <c r="L20" t="s">
        <v>20001</v>
      </c>
      <c r="M20" t="s">
        <v>20002</v>
      </c>
      <c r="N20" t="s">
        <v>20003</v>
      </c>
      <c r="O20" t="s">
        <v>20004</v>
      </c>
      <c r="P20" t="s">
        <v>20005</v>
      </c>
      <c r="Q20" t="s">
        <v>20006</v>
      </c>
      <c r="R20" t="s">
        <v>20007</v>
      </c>
      <c r="S20" t="s">
        <v>20008</v>
      </c>
      <c r="T20" t="s">
        <v>20009</v>
      </c>
      <c r="U20" t="s">
        <v>20010</v>
      </c>
      <c r="V20" t="s">
        <v>20011</v>
      </c>
      <c r="W20" t="s">
        <v>20012</v>
      </c>
      <c r="X20" t="s">
        <v>20013</v>
      </c>
      <c r="Y20" t="s">
        <v>20014</v>
      </c>
      <c r="Z20" t="s">
        <v>20015</v>
      </c>
      <c r="AA20" t="s">
        <v>20016</v>
      </c>
      <c r="AB20" t="s">
        <v>20017</v>
      </c>
      <c r="AC20" t="s">
        <v>20018</v>
      </c>
      <c r="AD20" t="s">
        <v>20019</v>
      </c>
      <c r="AE20" t="s">
        <v>20020</v>
      </c>
      <c r="AF20" t="s">
        <v>20021</v>
      </c>
      <c r="AG20" t="s">
        <v>20022</v>
      </c>
      <c r="AH20" t="s">
        <v>20023</v>
      </c>
      <c r="AI20" t="s">
        <v>20024</v>
      </c>
      <c r="AJ20" t="s">
        <v>20025</v>
      </c>
      <c r="AK20" t="s">
        <v>20026</v>
      </c>
      <c r="AL20" t="s">
        <v>20027</v>
      </c>
      <c r="AM20" t="s">
        <v>20028</v>
      </c>
      <c r="AN20" t="s">
        <v>20029</v>
      </c>
      <c r="AO20" t="s">
        <v>20030</v>
      </c>
      <c r="AP20" t="s">
        <v>20031</v>
      </c>
      <c r="AQ20" t="s">
        <v>20032</v>
      </c>
      <c r="AR20" t="s">
        <v>20033</v>
      </c>
      <c r="AS20" t="s">
        <v>20034</v>
      </c>
      <c r="AT20" t="s">
        <v>20035</v>
      </c>
      <c r="AU20" t="s">
        <v>20036</v>
      </c>
    </row>
    <row r="21" spans="2:47" x14ac:dyDescent="0.25">
      <c r="B21" t="s">
        <v>20037</v>
      </c>
      <c r="C21" t="s">
        <v>20038</v>
      </c>
      <c r="D21" t="s">
        <v>20039</v>
      </c>
      <c r="E21" t="s">
        <v>20040</v>
      </c>
      <c r="F21" t="s">
        <v>20041</v>
      </c>
      <c r="G21" t="s">
        <v>20042</v>
      </c>
      <c r="H21" t="s">
        <v>20043</v>
      </c>
      <c r="I21" t="s">
        <v>20044</v>
      </c>
      <c r="J21" t="s">
        <v>20045</v>
      </c>
      <c r="K21" t="s">
        <v>20046</v>
      </c>
      <c r="L21" t="s">
        <v>20047</v>
      </c>
      <c r="M21" t="s">
        <v>20048</v>
      </c>
      <c r="N21" t="s">
        <v>20049</v>
      </c>
      <c r="O21" t="s">
        <v>20050</v>
      </c>
      <c r="P21" t="s">
        <v>20051</v>
      </c>
      <c r="Q21" t="s">
        <v>20052</v>
      </c>
      <c r="R21" t="s">
        <v>20053</v>
      </c>
      <c r="S21" t="s">
        <v>20054</v>
      </c>
      <c r="T21" t="s">
        <v>20055</v>
      </c>
      <c r="U21" t="s">
        <v>20056</v>
      </c>
      <c r="V21" t="s">
        <v>20057</v>
      </c>
      <c r="W21" t="s">
        <v>20058</v>
      </c>
      <c r="X21" t="s">
        <v>20059</v>
      </c>
      <c r="Y21" t="s">
        <v>20060</v>
      </c>
      <c r="Z21" t="s">
        <v>20061</v>
      </c>
      <c r="AA21" t="s">
        <v>20062</v>
      </c>
      <c r="AB21" t="s">
        <v>20063</v>
      </c>
      <c r="AC21" t="s">
        <v>20064</v>
      </c>
      <c r="AD21" t="s">
        <v>20065</v>
      </c>
      <c r="AE21" t="s">
        <v>20066</v>
      </c>
      <c r="AF21" t="s">
        <v>20067</v>
      </c>
      <c r="AG21" t="s">
        <v>20068</v>
      </c>
      <c r="AH21" t="s">
        <v>20069</v>
      </c>
      <c r="AI21" t="s">
        <v>20070</v>
      </c>
      <c r="AJ21" t="s">
        <v>20071</v>
      </c>
      <c r="AK21" t="s">
        <v>20072</v>
      </c>
      <c r="AL21" t="s">
        <v>20073</v>
      </c>
      <c r="AM21" t="s">
        <v>20074</v>
      </c>
      <c r="AN21" t="s">
        <v>20075</v>
      </c>
      <c r="AO21" t="s">
        <v>20076</v>
      </c>
      <c r="AP21" t="s">
        <v>20077</v>
      </c>
      <c r="AQ21" t="s">
        <v>20078</v>
      </c>
      <c r="AR21" t="s">
        <v>20079</v>
      </c>
      <c r="AS21" t="s">
        <v>20080</v>
      </c>
      <c r="AT21" t="s">
        <v>20081</v>
      </c>
      <c r="AU21" t="s">
        <v>20082</v>
      </c>
    </row>
  </sheetData>
  <pageMargins left="0.7" right="0.7" top="0.75" bottom="0.75" header="0.3" footer="0.3"/>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B2:K13"/>
  <sheetViews>
    <sheetView workbookViewId="0"/>
  </sheetViews>
  <sheetFormatPr defaultColWidth="11.42578125" defaultRowHeight="15" x14ac:dyDescent="0.25"/>
  <sheetData>
    <row r="2" spans="2:11" x14ac:dyDescent="0.25">
      <c r="B2" t="s">
        <v>1</v>
      </c>
      <c r="C2" t="s">
        <v>90</v>
      </c>
    </row>
    <row r="3" spans="2:11" x14ac:dyDescent="0.25">
      <c r="B3" t="s">
        <v>2</v>
      </c>
      <c r="C3" t="s">
        <v>104</v>
      </c>
    </row>
    <row r="4" spans="2:11" x14ac:dyDescent="0.25">
      <c r="B4" t="s">
        <v>3</v>
      </c>
      <c r="C4" t="s">
        <v>105</v>
      </c>
    </row>
    <row r="5" spans="2:11" x14ac:dyDescent="0.25">
      <c r="B5" s="4" t="str">
        <f>HYPERLINK("[NZAu_Publiclaunch_20231116.xlsx]'TOC'!A1","(Click to return to TOC)")</f>
        <v>(Click to return to TOC)</v>
      </c>
    </row>
    <row r="7" spans="2:11" x14ac:dyDescent="0.25">
      <c r="C7" t="s">
        <v>18900</v>
      </c>
    </row>
    <row r="8" spans="2:11" x14ac:dyDescent="0.25">
      <c r="B8" t="s">
        <v>19317</v>
      </c>
      <c r="C8" t="s">
        <v>158</v>
      </c>
      <c r="D8" t="s">
        <v>159</v>
      </c>
      <c r="E8" t="s">
        <v>160</v>
      </c>
      <c r="F8" t="s">
        <v>161</v>
      </c>
      <c r="G8" t="s">
        <v>162</v>
      </c>
      <c r="H8" t="s">
        <v>163</v>
      </c>
      <c r="I8" t="s">
        <v>164</v>
      </c>
      <c r="J8" t="s">
        <v>165</v>
      </c>
      <c r="K8" t="s">
        <v>166</v>
      </c>
    </row>
    <row r="9" spans="2:11" x14ac:dyDescent="0.25">
      <c r="B9" t="s">
        <v>153</v>
      </c>
      <c r="C9" t="s">
        <v>568</v>
      </c>
      <c r="D9" t="s">
        <v>20083</v>
      </c>
      <c r="E9" t="s">
        <v>20084</v>
      </c>
      <c r="F9" t="s">
        <v>20085</v>
      </c>
      <c r="G9" t="s">
        <v>20086</v>
      </c>
      <c r="H9" t="s">
        <v>20087</v>
      </c>
      <c r="I9" t="s">
        <v>20088</v>
      </c>
      <c r="J9" t="s">
        <v>20089</v>
      </c>
      <c r="K9" t="s">
        <v>20090</v>
      </c>
    </row>
    <row r="10" spans="2:11" x14ac:dyDescent="0.25">
      <c r="B10" t="s">
        <v>154</v>
      </c>
      <c r="C10" t="s">
        <v>568</v>
      </c>
      <c r="D10" t="s">
        <v>20091</v>
      </c>
      <c r="E10" t="s">
        <v>20092</v>
      </c>
      <c r="F10" t="s">
        <v>20093</v>
      </c>
      <c r="G10" t="s">
        <v>20094</v>
      </c>
      <c r="H10" t="s">
        <v>20095</v>
      </c>
      <c r="I10" t="s">
        <v>20096</v>
      </c>
      <c r="J10" t="s">
        <v>20097</v>
      </c>
      <c r="K10" t="s">
        <v>20098</v>
      </c>
    </row>
    <row r="11" spans="2:11" x14ac:dyDescent="0.25">
      <c r="B11" t="s">
        <v>155</v>
      </c>
      <c r="C11" t="s">
        <v>568</v>
      </c>
      <c r="D11" t="s">
        <v>20099</v>
      </c>
      <c r="E11" t="s">
        <v>20100</v>
      </c>
      <c r="F11" t="s">
        <v>20101</v>
      </c>
      <c r="G11" t="s">
        <v>20102</v>
      </c>
      <c r="H11" t="s">
        <v>20103</v>
      </c>
      <c r="I11" t="s">
        <v>20104</v>
      </c>
      <c r="J11" t="s">
        <v>20105</v>
      </c>
      <c r="K11" t="s">
        <v>20106</v>
      </c>
    </row>
    <row r="12" spans="2:11" x14ac:dyDescent="0.25">
      <c r="B12" t="s">
        <v>156</v>
      </c>
      <c r="C12" t="s">
        <v>568</v>
      </c>
      <c r="D12" t="s">
        <v>20107</v>
      </c>
      <c r="E12" t="s">
        <v>20108</v>
      </c>
      <c r="F12" t="s">
        <v>20109</v>
      </c>
      <c r="G12" t="s">
        <v>20110</v>
      </c>
      <c r="H12" t="s">
        <v>20111</v>
      </c>
      <c r="I12" t="s">
        <v>20112</v>
      </c>
      <c r="J12" t="s">
        <v>20113</v>
      </c>
      <c r="K12" t="s">
        <v>20114</v>
      </c>
    </row>
    <row r="13" spans="2:11" x14ac:dyDescent="0.25">
      <c r="B13" t="s">
        <v>157</v>
      </c>
      <c r="C13" t="s">
        <v>568</v>
      </c>
      <c r="D13" t="s">
        <v>20115</v>
      </c>
      <c r="E13" t="s">
        <v>20116</v>
      </c>
      <c r="F13" t="s">
        <v>20117</v>
      </c>
      <c r="G13" t="s">
        <v>20118</v>
      </c>
      <c r="H13" t="s">
        <v>20119</v>
      </c>
      <c r="I13" t="s">
        <v>20120</v>
      </c>
      <c r="J13" t="s">
        <v>20121</v>
      </c>
      <c r="K13" t="s">
        <v>20122</v>
      </c>
    </row>
  </sheetData>
  <pageMargins left="0.7" right="0.7" top="0.75" bottom="0.75" header="0.3" footer="0.3"/>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B2:K13"/>
  <sheetViews>
    <sheetView workbookViewId="0"/>
  </sheetViews>
  <sheetFormatPr defaultColWidth="11.42578125" defaultRowHeight="15" x14ac:dyDescent="0.25"/>
  <sheetData>
    <row r="2" spans="2:11" x14ac:dyDescent="0.25">
      <c r="B2" t="s">
        <v>1</v>
      </c>
      <c r="C2" t="s">
        <v>90</v>
      </c>
    </row>
    <row r="3" spans="2:11" x14ac:dyDescent="0.25">
      <c r="B3" t="s">
        <v>2</v>
      </c>
      <c r="C3" t="s">
        <v>106</v>
      </c>
    </row>
    <row r="4" spans="2:11" x14ac:dyDescent="0.25">
      <c r="B4" t="s">
        <v>3</v>
      </c>
      <c r="C4" t="s">
        <v>105</v>
      </c>
    </row>
    <row r="5" spans="2:11" x14ac:dyDescent="0.25">
      <c r="B5" s="4" t="str">
        <f>HYPERLINK("[NZAu_Publiclaunch_20231116.xlsx]'TOC'!A1","(Click to return to TOC)")</f>
        <v>(Click to return to TOC)</v>
      </c>
    </row>
    <row r="7" spans="2:11" x14ac:dyDescent="0.25">
      <c r="C7" t="s">
        <v>18900</v>
      </c>
    </row>
    <row r="8" spans="2:11" x14ac:dyDescent="0.25">
      <c r="B8" t="s">
        <v>19317</v>
      </c>
      <c r="C8" t="s">
        <v>158</v>
      </c>
      <c r="D8" t="s">
        <v>159</v>
      </c>
      <c r="E8" t="s">
        <v>160</v>
      </c>
      <c r="F8" t="s">
        <v>161</v>
      </c>
      <c r="G8" t="s">
        <v>162</v>
      </c>
      <c r="H8" t="s">
        <v>163</v>
      </c>
      <c r="I8" t="s">
        <v>164</v>
      </c>
      <c r="J8" t="s">
        <v>165</v>
      </c>
      <c r="K8" t="s">
        <v>166</v>
      </c>
    </row>
    <row r="9" spans="2:11" x14ac:dyDescent="0.25">
      <c r="B9" t="s">
        <v>153</v>
      </c>
      <c r="C9" t="s">
        <v>568</v>
      </c>
      <c r="D9" t="s">
        <v>568</v>
      </c>
      <c r="E9" t="s">
        <v>568</v>
      </c>
      <c r="F9" t="s">
        <v>20123</v>
      </c>
      <c r="G9" t="s">
        <v>20124</v>
      </c>
      <c r="H9" t="s">
        <v>20125</v>
      </c>
      <c r="I9" t="s">
        <v>20126</v>
      </c>
      <c r="J9" t="s">
        <v>20127</v>
      </c>
      <c r="K9" t="s">
        <v>20128</v>
      </c>
    </row>
    <row r="10" spans="2:11" x14ac:dyDescent="0.25">
      <c r="B10" t="s">
        <v>154</v>
      </c>
      <c r="C10" t="s">
        <v>568</v>
      </c>
      <c r="D10" t="s">
        <v>568</v>
      </c>
      <c r="E10" t="s">
        <v>568</v>
      </c>
      <c r="F10" t="s">
        <v>20129</v>
      </c>
      <c r="G10" t="s">
        <v>20130</v>
      </c>
      <c r="H10" t="s">
        <v>20131</v>
      </c>
      <c r="I10" t="s">
        <v>20132</v>
      </c>
      <c r="J10" t="s">
        <v>20133</v>
      </c>
      <c r="K10" t="s">
        <v>20134</v>
      </c>
    </row>
    <row r="11" spans="2:11" x14ac:dyDescent="0.25">
      <c r="B11" t="s">
        <v>155</v>
      </c>
      <c r="C11" t="s">
        <v>568</v>
      </c>
      <c r="D11" t="s">
        <v>568</v>
      </c>
      <c r="E11" t="s">
        <v>568</v>
      </c>
      <c r="F11" t="s">
        <v>20135</v>
      </c>
      <c r="G11" t="s">
        <v>20136</v>
      </c>
      <c r="H11" t="s">
        <v>20137</v>
      </c>
      <c r="I11" t="s">
        <v>20138</v>
      </c>
      <c r="J11" t="s">
        <v>20139</v>
      </c>
      <c r="K11" t="s">
        <v>20140</v>
      </c>
    </row>
    <row r="12" spans="2:11" x14ac:dyDescent="0.25">
      <c r="B12" t="s">
        <v>156</v>
      </c>
      <c r="C12" t="s">
        <v>568</v>
      </c>
      <c r="D12" t="s">
        <v>568</v>
      </c>
      <c r="E12" t="s">
        <v>568</v>
      </c>
      <c r="F12" t="s">
        <v>20141</v>
      </c>
      <c r="G12" t="s">
        <v>20142</v>
      </c>
      <c r="H12" t="s">
        <v>20143</v>
      </c>
      <c r="I12" t="s">
        <v>20144</v>
      </c>
      <c r="J12" t="s">
        <v>20145</v>
      </c>
      <c r="K12" t="s">
        <v>20146</v>
      </c>
    </row>
    <row r="13" spans="2:11" x14ac:dyDescent="0.25">
      <c r="B13" t="s">
        <v>157</v>
      </c>
      <c r="C13" t="s">
        <v>568</v>
      </c>
      <c r="D13" t="s">
        <v>568</v>
      </c>
      <c r="E13" t="s">
        <v>20147</v>
      </c>
      <c r="F13" t="s">
        <v>20148</v>
      </c>
      <c r="G13" t="s">
        <v>20149</v>
      </c>
      <c r="H13" t="s">
        <v>20150</v>
      </c>
      <c r="I13" t="s">
        <v>20151</v>
      </c>
      <c r="J13" t="s">
        <v>20152</v>
      </c>
      <c r="K13" t="s">
        <v>20153</v>
      </c>
    </row>
  </sheetData>
  <pageMargins left="0.7" right="0.7" top="0.75" bottom="0.75" header="0.3" footer="0.3"/>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B2:IN15"/>
  <sheetViews>
    <sheetView workbookViewId="0"/>
  </sheetViews>
  <sheetFormatPr defaultColWidth="11.42578125" defaultRowHeight="15" x14ac:dyDescent="0.25"/>
  <sheetData>
    <row r="2" spans="2:248" x14ac:dyDescent="0.25">
      <c r="B2" t="s">
        <v>1</v>
      </c>
      <c r="C2" t="s">
        <v>90</v>
      </c>
    </row>
    <row r="3" spans="2:248" x14ac:dyDescent="0.25">
      <c r="B3" t="s">
        <v>2</v>
      </c>
      <c r="C3" t="s">
        <v>107</v>
      </c>
    </row>
    <row r="4" spans="2:248" x14ac:dyDescent="0.25">
      <c r="B4" t="s">
        <v>3</v>
      </c>
      <c r="C4" t="s">
        <v>108</v>
      </c>
    </row>
    <row r="5" spans="2:248" x14ac:dyDescent="0.25">
      <c r="B5" s="4" t="str">
        <f>HYPERLINK("[NZAu_Publiclaunch_20231116.xlsx]'TOC'!A1","(Click to return to TOC)")</f>
        <v>(Click to return to TOC)</v>
      </c>
    </row>
    <row r="7" spans="2:248" x14ac:dyDescent="0.25">
      <c r="C7" t="s">
        <v>152</v>
      </c>
      <c r="D7" t="s">
        <v>152</v>
      </c>
      <c r="E7" t="s">
        <v>152</v>
      </c>
      <c r="F7" t="s">
        <v>152</v>
      </c>
      <c r="G7" t="s">
        <v>152</v>
      </c>
      <c r="H7" t="s">
        <v>152</v>
      </c>
      <c r="I7" t="s">
        <v>152</v>
      </c>
      <c r="J7" t="s">
        <v>152</v>
      </c>
      <c r="K7" t="s">
        <v>152</v>
      </c>
      <c r="L7" t="s">
        <v>152</v>
      </c>
      <c r="M7" t="s">
        <v>152</v>
      </c>
      <c r="N7" t="s">
        <v>152</v>
      </c>
      <c r="O7" t="s">
        <v>152</v>
      </c>
      <c r="P7" t="s">
        <v>152</v>
      </c>
      <c r="Q7" t="s">
        <v>152</v>
      </c>
      <c r="R7" t="s">
        <v>152</v>
      </c>
      <c r="S7" t="s">
        <v>152</v>
      </c>
      <c r="T7" t="s">
        <v>152</v>
      </c>
      <c r="U7" t="s">
        <v>152</v>
      </c>
      <c r="V7" t="s">
        <v>152</v>
      </c>
      <c r="W7" t="s">
        <v>152</v>
      </c>
      <c r="X7" t="s">
        <v>152</v>
      </c>
      <c r="Y7" t="s">
        <v>152</v>
      </c>
      <c r="Z7" t="s">
        <v>152</v>
      </c>
      <c r="AA7" t="s">
        <v>152</v>
      </c>
      <c r="AB7" t="s">
        <v>152</v>
      </c>
      <c r="AC7" t="s">
        <v>152</v>
      </c>
      <c r="AD7" t="s">
        <v>152</v>
      </c>
      <c r="AE7" t="s">
        <v>152</v>
      </c>
      <c r="AF7" t="s">
        <v>152</v>
      </c>
      <c r="AG7" t="s">
        <v>152</v>
      </c>
      <c r="AH7" t="s">
        <v>152</v>
      </c>
      <c r="AI7" t="s">
        <v>152</v>
      </c>
      <c r="AJ7" t="s">
        <v>152</v>
      </c>
      <c r="AK7" t="s">
        <v>152</v>
      </c>
      <c r="AL7" t="s">
        <v>152</v>
      </c>
      <c r="AM7" t="s">
        <v>152</v>
      </c>
      <c r="AN7" t="s">
        <v>152</v>
      </c>
      <c r="AO7" t="s">
        <v>152</v>
      </c>
      <c r="AP7" t="s">
        <v>152</v>
      </c>
      <c r="AQ7" t="s">
        <v>152</v>
      </c>
      <c r="AR7" t="s">
        <v>153</v>
      </c>
      <c r="AS7" t="s">
        <v>153</v>
      </c>
      <c r="AT7" t="s">
        <v>153</v>
      </c>
      <c r="AU7" t="s">
        <v>153</v>
      </c>
      <c r="AV7" t="s">
        <v>153</v>
      </c>
      <c r="AW7" t="s">
        <v>153</v>
      </c>
      <c r="AX7" t="s">
        <v>153</v>
      </c>
      <c r="AY7" t="s">
        <v>153</v>
      </c>
      <c r="AZ7" t="s">
        <v>153</v>
      </c>
      <c r="BA7" t="s">
        <v>153</v>
      </c>
      <c r="BB7" t="s">
        <v>153</v>
      </c>
      <c r="BC7" t="s">
        <v>153</v>
      </c>
      <c r="BD7" t="s">
        <v>153</v>
      </c>
      <c r="BE7" t="s">
        <v>153</v>
      </c>
      <c r="BF7" t="s">
        <v>153</v>
      </c>
      <c r="BG7" t="s">
        <v>153</v>
      </c>
      <c r="BH7" t="s">
        <v>153</v>
      </c>
      <c r="BI7" t="s">
        <v>153</v>
      </c>
      <c r="BJ7" t="s">
        <v>153</v>
      </c>
      <c r="BK7" t="s">
        <v>153</v>
      </c>
      <c r="BL7" t="s">
        <v>153</v>
      </c>
      <c r="BM7" t="s">
        <v>153</v>
      </c>
      <c r="BN7" t="s">
        <v>153</v>
      </c>
      <c r="BO7" t="s">
        <v>153</v>
      </c>
      <c r="BP7" t="s">
        <v>153</v>
      </c>
      <c r="BQ7" t="s">
        <v>153</v>
      </c>
      <c r="BR7" t="s">
        <v>153</v>
      </c>
      <c r="BS7" t="s">
        <v>153</v>
      </c>
      <c r="BT7" t="s">
        <v>153</v>
      </c>
      <c r="BU7" t="s">
        <v>153</v>
      </c>
      <c r="BV7" t="s">
        <v>153</v>
      </c>
      <c r="BW7" t="s">
        <v>153</v>
      </c>
      <c r="BX7" t="s">
        <v>153</v>
      </c>
      <c r="BY7" t="s">
        <v>153</v>
      </c>
      <c r="BZ7" t="s">
        <v>153</v>
      </c>
      <c r="CA7" t="s">
        <v>153</v>
      </c>
      <c r="CB7" t="s">
        <v>153</v>
      </c>
      <c r="CC7" t="s">
        <v>153</v>
      </c>
      <c r="CD7" t="s">
        <v>153</v>
      </c>
      <c r="CE7" t="s">
        <v>153</v>
      </c>
      <c r="CF7" t="s">
        <v>153</v>
      </c>
      <c r="CG7" t="s">
        <v>154</v>
      </c>
      <c r="CH7" t="s">
        <v>154</v>
      </c>
      <c r="CI7" t="s">
        <v>154</v>
      </c>
      <c r="CJ7" t="s">
        <v>154</v>
      </c>
      <c r="CK7" t="s">
        <v>154</v>
      </c>
      <c r="CL7" t="s">
        <v>154</v>
      </c>
      <c r="CM7" t="s">
        <v>154</v>
      </c>
      <c r="CN7" t="s">
        <v>154</v>
      </c>
      <c r="CO7" t="s">
        <v>154</v>
      </c>
      <c r="CP7" t="s">
        <v>154</v>
      </c>
      <c r="CQ7" t="s">
        <v>154</v>
      </c>
      <c r="CR7" t="s">
        <v>154</v>
      </c>
      <c r="CS7" t="s">
        <v>154</v>
      </c>
      <c r="CT7" t="s">
        <v>154</v>
      </c>
      <c r="CU7" t="s">
        <v>154</v>
      </c>
      <c r="CV7" t="s">
        <v>154</v>
      </c>
      <c r="CW7" t="s">
        <v>154</v>
      </c>
      <c r="CX7" t="s">
        <v>154</v>
      </c>
      <c r="CY7" t="s">
        <v>154</v>
      </c>
      <c r="CZ7" t="s">
        <v>154</v>
      </c>
      <c r="DA7" t="s">
        <v>154</v>
      </c>
      <c r="DB7" t="s">
        <v>154</v>
      </c>
      <c r="DC7" t="s">
        <v>154</v>
      </c>
      <c r="DD7" t="s">
        <v>154</v>
      </c>
      <c r="DE7" t="s">
        <v>154</v>
      </c>
      <c r="DF7" t="s">
        <v>154</v>
      </c>
      <c r="DG7" t="s">
        <v>154</v>
      </c>
      <c r="DH7" t="s">
        <v>154</v>
      </c>
      <c r="DI7" t="s">
        <v>154</v>
      </c>
      <c r="DJ7" t="s">
        <v>154</v>
      </c>
      <c r="DK7" t="s">
        <v>154</v>
      </c>
      <c r="DL7" t="s">
        <v>154</v>
      </c>
      <c r="DM7" t="s">
        <v>154</v>
      </c>
      <c r="DN7" t="s">
        <v>154</v>
      </c>
      <c r="DO7" t="s">
        <v>154</v>
      </c>
      <c r="DP7" t="s">
        <v>154</v>
      </c>
      <c r="DQ7" t="s">
        <v>154</v>
      </c>
      <c r="DR7" t="s">
        <v>154</v>
      </c>
      <c r="DS7" t="s">
        <v>154</v>
      </c>
      <c r="DT7" t="s">
        <v>154</v>
      </c>
      <c r="DU7" t="s">
        <v>154</v>
      </c>
      <c r="DV7" t="s">
        <v>155</v>
      </c>
      <c r="DW7" t="s">
        <v>155</v>
      </c>
      <c r="DX7" t="s">
        <v>155</v>
      </c>
      <c r="DY7" t="s">
        <v>155</v>
      </c>
      <c r="DZ7" t="s">
        <v>155</v>
      </c>
      <c r="EA7" t="s">
        <v>155</v>
      </c>
      <c r="EB7" t="s">
        <v>155</v>
      </c>
      <c r="EC7" t="s">
        <v>155</v>
      </c>
      <c r="ED7" t="s">
        <v>155</v>
      </c>
      <c r="EE7" t="s">
        <v>155</v>
      </c>
      <c r="EF7" t="s">
        <v>155</v>
      </c>
      <c r="EG7" t="s">
        <v>155</v>
      </c>
      <c r="EH7" t="s">
        <v>155</v>
      </c>
      <c r="EI7" t="s">
        <v>155</v>
      </c>
      <c r="EJ7" t="s">
        <v>155</v>
      </c>
      <c r="EK7" t="s">
        <v>155</v>
      </c>
      <c r="EL7" t="s">
        <v>155</v>
      </c>
      <c r="EM7" t="s">
        <v>155</v>
      </c>
      <c r="EN7" t="s">
        <v>155</v>
      </c>
      <c r="EO7" t="s">
        <v>155</v>
      </c>
      <c r="EP7" t="s">
        <v>155</v>
      </c>
      <c r="EQ7" t="s">
        <v>155</v>
      </c>
      <c r="ER7" t="s">
        <v>155</v>
      </c>
      <c r="ES7" t="s">
        <v>155</v>
      </c>
      <c r="ET7" t="s">
        <v>155</v>
      </c>
      <c r="EU7" t="s">
        <v>155</v>
      </c>
      <c r="EV7" t="s">
        <v>155</v>
      </c>
      <c r="EW7" t="s">
        <v>155</v>
      </c>
      <c r="EX7" t="s">
        <v>155</v>
      </c>
      <c r="EY7" t="s">
        <v>155</v>
      </c>
      <c r="EZ7" t="s">
        <v>155</v>
      </c>
      <c r="FA7" t="s">
        <v>155</v>
      </c>
      <c r="FB7" t="s">
        <v>155</v>
      </c>
      <c r="FC7" t="s">
        <v>155</v>
      </c>
      <c r="FD7" t="s">
        <v>155</v>
      </c>
      <c r="FE7" t="s">
        <v>155</v>
      </c>
      <c r="FF7" t="s">
        <v>155</v>
      </c>
      <c r="FG7" t="s">
        <v>155</v>
      </c>
      <c r="FH7" t="s">
        <v>155</v>
      </c>
      <c r="FI7" t="s">
        <v>155</v>
      </c>
      <c r="FJ7" t="s">
        <v>155</v>
      </c>
      <c r="FK7" t="s">
        <v>156</v>
      </c>
      <c r="FL7" t="s">
        <v>156</v>
      </c>
      <c r="FM7" t="s">
        <v>156</v>
      </c>
      <c r="FN7" t="s">
        <v>156</v>
      </c>
      <c r="FO7" t="s">
        <v>156</v>
      </c>
      <c r="FP7" t="s">
        <v>156</v>
      </c>
      <c r="FQ7" t="s">
        <v>156</v>
      </c>
      <c r="FR7" t="s">
        <v>156</v>
      </c>
      <c r="FS7" t="s">
        <v>156</v>
      </c>
      <c r="FT7" t="s">
        <v>156</v>
      </c>
      <c r="FU7" t="s">
        <v>156</v>
      </c>
      <c r="FV7" t="s">
        <v>156</v>
      </c>
      <c r="FW7" t="s">
        <v>156</v>
      </c>
      <c r="FX7" t="s">
        <v>156</v>
      </c>
      <c r="FY7" t="s">
        <v>156</v>
      </c>
      <c r="FZ7" t="s">
        <v>156</v>
      </c>
      <c r="GA7" t="s">
        <v>156</v>
      </c>
      <c r="GB7" t="s">
        <v>156</v>
      </c>
      <c r="GC7" t="s">
        <v>156</v>
      </c>
      <c r="GD7" t="s">
        <v>156</v>
      </c>
      <c r="GE7" t="s">
        <v>156</v>
      </c>
      <c r="GF7" t="s">
        <v>156</v>
      </c>
      <c r="GG7" t="s">
        <v>156</v>
      </c>
      <c r="GH7" t="s">
        <v>156</v>
      </c>
      <c r="GI7" t="s">
        <v>156</v>
      </c>
      <c r="GJ7" t="s">
        <v>156</v>
      </c>
      <c r="GK7" t="s">
        <v>156</v>
      </c>
      <c r="GL7" t="s">
        <v>156</v>
      </c>
      <c r="GM7" t="s">
        <v>156</v>
      </c>
      <c r="GN7" t="s">
        <v>156</v>
      </c>
      <c r="GO7" t="s">
        <v>156</v>
      </c>
      <c r="GP7" t="s">
        <v>156</v>
      </c>
      <c r="GQ7" t="s">
        <v>156</v>
      </c>
      <c r="GR7" t="s">
        <v>156</v>
      </c>
      <c r="GS7" t="s">
        <v>156</v>
      </c>
      <c r="GT7" t="s">
        <v>156</v>
      </c>
      <c r="GU7" t="s">
        <v>156</v>
      </c>
      <c r="GV7" t="s">
        <v>156</v>
      </c>
      <c r="GW7" t="s">
        <v>156</v>
      </c>
      <c r="GX7" t="s">
        <v>156</v>
      </c>
      <c r="GY7" t="s">
        <v>156</v>
      </c>
      <c r="GZ7" t="s">
        <v>157</v>
      </c>
      <c r="HA7" t="s">
        <v>157</v>
      </c>
      <c r="HB7" t="s">
        <v>157</v>
      </c>
      <c r="HC7" t="s">
        <v>157</v>
      </c>
      <c r="HD7" t="s">
        <v>157</v>
      </c>
      <c r="HE7" t="s">
        <v>157</v>
      </c>
      <c r="HF7" t="s">
        <v>157</v>
      </c>
      <c r="HG7" t="s">
        <v>157</v>
      </c>
      <c r="HH7" t="s">
        <v>157</v>
      </c>
      <c r="HI7" t="s">
        <v>157</v>
      </c>
      <c r="HJ7" t="s">
        <v>157</v>
      </c>
      <c r="HK7" t="s">
        <v>157</v>
      </c>
      <c r="HL7" t="s">
        <v>157</v>
      </c>
      <c r="HM7" t="s">
        <v>157</v>
      </c>
      <c r="HN7" t="s">
        <v>157</v>
      </c>
      <c r="HO7" t="s">
        <v>157</v>
      </c>
      <c r="HP7" t="s">
        <v>157</v>
      </c>
      <c r="HQ7" t="s">
        <v>157</v>
      </c>
      <c r="HR7" t="s">
        <v>157</v>
      </c>
      <c r="HS7" t="s">
        <v>157</v>
      </c>
      <c r="HT7" t="s">
        <v>157</v>
      </c>
      <c r="HU7" t="s">
        <v>157</v>
      </c>
      <c r="HV7" t="s">
        <v>157</v>
      </c>
      <c r="HW7" t="s">
        <v>157</v>
      </c>
      <c r="HX7" t="s">
        <v>157</v>
      </c>
      <c r="HY7" t="s">
        <v>157</v>
      </c>
      <c r="HZ7" t="s">
        <v>157</v>
      </c>
      <c r="IA7" t="s">
        <v>157</v>
      </c>
      <c r="IB7" t="s">
        <v>157</v>
      </c>
      <c r="IC7" t="s">
        <v>157</v>
      </c>
      <c r="ID7" t="s">
        <v>157</v>
      </c>
      <c r="IE7" t="s">
        <v>157</v>
      </c>
      <c r="IF7" t="s">
        <v>157</v>
      </c>
      <c r="IG7" t="s">
        <v>157</v>
      </c>
      <c r="IH7" t="s">
        <v>157</v>
      </c>
      <c r="II7" t="s">
        <v>157</v>
      </c>
      <c r="IJ7" t="s">
        <v>157</v>
      </c>
      <c r="IK7" t="s">
        <v>157</v>
      </c>
      <c r="IL7" t="s">
        <v>157</v>
      </c>
      <c r="IM7" t="s">
        <v>157</v>
      </c>
      <c r="IN7" t="s">
        <v>157</v>
      </c>
    </row>
    <row r="8" spans="2:248" x14ac:dyDescent="0.25">
      <c r="C8" t="s">
        <v>158</v>
      </c>
      <c r="D8" t="s">
        <v>2182</v>
      </c>
      <c r="E8" t="s">
        <v>2183</v>
      </c>
      <c r="F8" t="s">
        <v>2184</v>
      </c>
      <c r="G8" t="s">
        <v>2185</v>
      </c>
      <c r="H8" t="s">
        <v>159</v>
      </c>
      <c r="I8" t="s">
        <v>2186</v>
      </c>
      <c r="J8" t="s">
        <v>2187</v>
      </c>
      <c r="K8" t="s">
        <v>2188</v>
      </c>
      <c r="L8" t="s">
        <v>2189</v>
      </c>
      <c r="M8" t="s">
        <v>160</v>
      </c>
      <c r="N8" t="s">
        <v>2190</v>
      </c>
      <c r="O8" t="s">
        <v>2191</v>
      </c>
      <c r="P8" t="s">
        <v>2192</v>
      </c>
      <c r="Q8" t="s">
        <v>2193</v>
      </c>
      <c r="R8" t="s">
        <v>161</v>
      </c>
      <c r="S8" t="s">
        <v>2194</v>
      </c>
      <c r="T8" t="s">
        <v>2195</v>
      </c>
      <c r="U8" t="s">
        <v>2196</v>
      </c>
      <c r="V8" t="s">
        <v>2197</v>
      </c>
      <c r="W8" t="s">
        <v>162</v>
      </c>
      <c r="X8" t="s">
        <v>2198</v>
      </c>
      <c r="Y8" t="s">
        <v>2199</v>
      </c>
      <c r="Z8" t="s">
        <v>2200</v>
      </c>
      <c r="AA8" t="s">
        <v>2201</v>
      </c>
      <c r="AB8" t="s">
        <v>163</v>
      </c>
      <c r="AC8" t="s">
        <v>2202</v>
      </c>
      <c r="AD8" t="s">
        <v>2203</v>
      </c>
      <c r="AE8" t="s">
        <v>2204</v>
      </c>
      <c r="AF8" t="s">
        <v>2205</v>
      </c>
      <c r="AG8" t="s">
        <v>164</v>
      </c>
      <c r="AH8" t="s">
        <v>2206</v>
      </c>
      <c r="AI8" t="s">
        <v>2207</v>
      </c>
      <c r="AJ8" t="s">
        <v>2208</v>
      </c>
      <c r="AK8" t="s">
        <v>2209</v>
      </c>
      <c r="AL8" t="s">
        <v>165</v>
      </c>
      <c r="AM8" t="s">
        <v>2210</v>
      </c>
      <c r="AN8" t="s">
        <v>2211</v>
      </c>
      <c r="AO8" t="s">
        <v>2212</v>
      </c>
      <c r="AP8" t="s">
        <v>2213</v>
      </c>
      <c r="AQ8" t="s">
        <v>166</v>
      </c>
      <c r="AR8" t="s">
        <v>158</v>
      </c>
      <c r="AS8" t="s">
        <v>2182</v>
      </c>
      <c r="AT8" t="s">
        <v>2183</v>
      </c>
      <c r="AU8" t="s">
        <v>2184</v>
      </c>
      <c r="AV8" t="s">
        <v>2185</v>
      </c>
      <c r="AW8" t="s">
        <v>159</v>
      </c>
      <c r="AX8" t="s">
        <v>2186</v>
      </c>
      <c r="AY8" t="s">
        <v>2187</v>
      </c>
      <c r="AZ8" t="s">
        <v>2188</v>
      </c>
      <c r="BA8" t="s">
        <v>2189</v>
      </c>
      <c r="BB8" t="s">
        <v>160</v>
      </c>
      <c r="BC8" t="s">
        <v>2190</v>
      </c>
      <c r="BD8" t="s">
        <v>2191</v>
      </c>
      <c r="BE8" t="s">
        <v>2192</v>
      </c>
      <c r="BF8" t="s">
        <v>2193</v>
      </c>
      <c r="BG8" t="s">
        <v>161</v>
      </c>
      <c r="BH8" t="s">
        <v>2194</v>
      </c>
      <c r="BI8" t="s">
        <v>2195</v>
      </c>
      <c r="BJ8" t="s">
        <v>2196</v>
      </c>
      <c r="BK8" t="s">
        <v>2197</v>
      </c>
      <c r="BL8" t="s">
        <v>162</v>
      </c>
      <c r="BM8" t="s">
        <v>2198</v>
      </c>
      <c r="BN8" t="s">
        <v>2199</v>
      </c>
      <c r="BO8" t="s">
        <v>2200</v>
      </c>
      <c r="BP8" t="s">
        <v>2201</v>
      </c>
      <c r="BQ8" t="s">
        <v>163</v>
      </c>
      <c r="BR8" t="s">
        <v>2202</v>
      </c>
      <c r="BS8" t="s">
        <v>2203</v>
      </c>
      <c r="BT8" t="s">
        <v>2204</v>
      </c>
      <c r="BU8" t="s">
        <v>2205</v>
      </c>
      <c r="BV8" t="s">
        <v>164</v>
      </c>
      <c r="BW8" t="s">
        <v>2206</v>
      </c>
      <c r="BX8" t="s">
        <v>2207</v>
      </c>
      <c r="BY8" t="s">
        <v>2208</v>
      </c>
      <c r="BZ8" t="s">
        <v>2209</v>
      </c>
      <c r="CA8" t="s">
        <v>165</v>
      </c>
      <c r="CB8" t="s">
        <v>2210</v>
      </c>
      <c r="CC8" t="s">
        <v>2211</v>
      </c>
      <c r="CD8" t="s">
        <v>2212</v>
      </c>
      <c r="CE8" t="s">
        <v>2213</v>
      </c>
      <c r="CF8" t="s">
        <v>166</v>
      </c>
      <c r="CG8" t="s">
        <v>158</v>
      </c>
      <c r="CH8" t="s">
        <v>2182</v>
      </c>
      <c r="CI8" t="s">
        <v>2183</v>
      </c>
      <c r="CJ8" t="s">
        <v>2184</v>
      </c>
      <c r="CK8" t="s">
        <v>2185</v>
      </c>
      <c r="CL8" t="s">
        <v>159</v>
      </c>
      <c r="CM8" t="s">
        <v>2186</v>
      </c>
      <c r="CN8" t="s">
        <v>2187</v>
      </c>
      <c r="CO8" t="s">
        <v>2188</v>
      </c>
      <c r="CP8" t="s">
        <v>2189</v>
      </c>
      <c r="CQ8" t="s">
        <v>160</v>
      </c>
      <c r="CR8" t="s">
        <v>2190</v>
      </c>
      <c r="CS8" t="s">
        <v>2191</v>
      </c>
      <c r="CT8" t="s">
        <v>2192</v>
      </c>
      <c r="CU8" t="s">
        <v>2193</v>
      </c>
      <c r="CV8" t="s">
        <v>161</v>
      </c>
      <c r="CW8" t="s">
        <v>2194</v>
      </c>
      <c r="CX8" t="s">
        <v>2195</v>
      </c>
      <c r="CY8" t="s">
        <v>2196</v>
      </c>
      <c r="CZ8" t="s">
        <v>2197</v>
      </c>
      <c r="DA8" t="s">
        <v>162</v>
      </c>
      <c r="DB8" t="s">
        <v>2198</v>
      </c>
      <c r="DC8" t="s">
        <v>2199</v>
      </c>
      <c r="DD8" t="s">
        <v>2200</v>
      </c>
      <c r="DE8" t="s">
        <v>2201</v>
      </c>
      <c r="DF8" t="s">
        <v>163</v>
      </c>
      <c r="DG8" t="s">
        <v>2202</v>
      </c>
      <c r="DH8" t="s">
        <v>2203</v>
      </c>
      <c r="DI8" t="s">
        <v>2204</v>
      </c>
      <c r="DJ8" t="s">
        <v>2205</v>
      </c>
      <c r="DK8" t="s">
        <v>164</v>
      </c>
      <c r="DL8" t="s">
        <v>2206</v>
      </c>
      <c r="DM8" t="s">
        <v>2207</v>
      </c>
      <c r="DN8" t="s">
        <v>2208</v>
      </c>
      <c r="DO8" t="s">
        <v>2209</v>
      </c>
      <c r="DP8" t="s">
        <v>165</v>
      </c>
      <c r="DQ8" t="s">
        <v>2210</v>
      </c>
      <c r="DR8" t="s">
        <v>2211</v>
      </c>
      <c r="DS8" t="s">
        <v>2212</v>
      </c>
      <c r="DT8" t="s">
        <v>2213</v>
      </c>
      <c r="DU8" t="s">
        <v>166</v>
      </c>
      <c r="DV8" t="s">
        <v>158</v>
      </c>
      <c r="DW8" t="s">
        <v>2182</v>
      </c>
      <c r="DX8" t="s">
        <v>2183</v>
      </c>
      <c r="DY8" t="s">
        <v>2184</v>
      </c>
      <c r="DZ8" t="s">
        <v>2185</v>
      </c>
      <c r="EA8" t="s">
        <v>159</v>
      </c>
      <c r="EB8" t="s">
        <v>2186</v>
      </c>
      <c r="EC8" t="s">
        <v>2187</v>
      </c>
      <c r="ED8" t="s">
        <v>2188</v>
      </c>
      <c r="EE8" t="s">
        <v>2189</v>
      </c>
      <c r="EF8" t="s">
        <v>160</v>
      </c>
      <c r="EG8" t="s">
        <v>2190</v>
      </c>
      <c r="EH8" t="s">
        <v>2191</v>
      </c>
      <c r="EI8" t="s">
        <v>2192</v>
      </c>
      <c r="EJ8" t="s">
        <v>2193</v>
      </c>
      <c r="EK8" t="s">
        <v>161</v>
      </c>
      <c r="EL8" t="s">
        <v>2194</v>
      </c>
      <c r="EM8" t="s">
        <v>2195</v>
      </c>
      <c r="EN8" t="s">
        <v>2196</v>
      </c>
      <c r="EO8" t="s">
        <v>2197</v>
      </c>
      <c r="EP8" t="s">
        <v>162</v>
      </c>
      <c r="EQ8" t="s">
        <v>2198</v>
      </c>
      <c r="ER8" t="s">
        <v>2199</v>
      </c>
      <c r="ES8" t="s">
        <v>2200</v>
      </c>
      <c r="ET8" t="s">
        <v>2201</v>
      </c>
      <c r="EU8" t="s">
        <v>163</v>
      </c>
      <c r="EV8" t="s">
        <v>2202</v>
      </c>
      <c r="EW8" t="s">
        <v>2203</v>
      </c>
      <c r="EX8" t="s">
        <v>2204</v>
      </c>
      <c r="EY8" t="s">
        <v>2205</v>
      </c>
      <c r="EZ8" t="s">
        <v>164</v>
      </c>
      <c r="FA8" t="s">
        <v>2206</v>
      </c>
      <c r="FB8" t="s">
        <v>2207</v>
      </c>
      <c r="FC8" t="s">
        <v>2208</v>
      </c>
      <c r="FD8" t="s">
        <v>2209</v>
      </c>
      <c r="FE8" t="s">
        <v>165</v>
      </c>
      <c r="FF8" t="s">
        <v>2210</v>
      </c>
      <c r="FG8" t="s">
        <v>2211</v>
      </c>
      <c r="FH8" t="s">
        <v>2212</v>
      </c>
      <c r="FI8" t="s">
        <v>2213</v>
      </c>
      <c r="FJ8" t="s">
        <v>166</v>
      </c>
      <c r="FK8" t="s">
        <v>158</v>
      </c>
      <c r="FL8" t="s">
        <v>2182</v>
      </c>
      <c r="FM8" t="s">
        <v>2183</v>
      </c>
      <c r="FN8" t="s">
        <v>2184</v>
      </c>
      <c r="FO8" t="s">
        <v>2185</v>
      </c>
      <c r="FP8" t="s">
        <v>159</v>
      </c>
      <c r="FQ8" t="s">
        <v>2186</v>
      </c>
      <c r="FR8" t="s">
        <v>2187</v>
      </c>
      <c r="FS8" t="s">
        <v>2188</v>
      </c>
      <c r="FT8" t="s">
        <v>2189</v>
      </c>
      <c r="FU8" t="s">
        <v>160</v>
      </c>
      <c r="FV8" t="s">
        <v>2190</v>
      </c>
      <c r="FW8" t="s">
        <v>2191</v>
      </c>
      <c r="FX8" t="s">
        <v>2192</v>
      </c>
      <c r="FY8" t="s">
        <v>2193</v>
      </c>
      <c r="FZ8" t="s">
        <v>161</v>
      </c>
      <c r="GA8" t="s">
        <v>2194</v>
      </c>
      <c r="GB8" t="s">
        <v>2195</v>
      </c>
      <c r="GC8" t="s">
        <v>2196</v>
      </c>
      <c r="GD8" t="s">
        <v>2197</v>
      </c>
      <c r="GE8" t="s">
        <v>162</v>
      </c>
      <c r="GF8" t="s">
        <v>2198</v>
      </c>
      <c r="GG8" t="s">
        <v>2199</v>
      </c>
      <c r="GH8" t="s">
        <v>2200</v>
      </c>
      <c r="GI8" t="s">
        <v>2201</v>
      </c>
      <c r="GJ8" t="s">
        <v>163</v>
      </c>
      <c r="GK8" t="s">
        <v>2202</v>
      </c>
      <c r="GL8" t="s">
        <v>2203</v>
      </c>
      <c r="GM8" t="s">
        <v>2204</v>
      </c>
      <c r="GN8" t="s">
        <v>2205</v>
      </c>
      <c r="GO8" t="s">
        <v>164</v>
      </c>
      <c r="GP8" t="s">
        <v>2206</v>
      </c>
      <c r="GQ8" t="s">
        <v>2207</v>
      </c>
      <c r="GR8" t="s">
        <v>2208</v>
      </c>
      <c r="GS8" t="s">
        <v>2209</v>
      </c>
      <c r="GT8" t="s">
        <v>165</v>
      </c>
      <c r="GU8" t="s">
        <v>2210</v>
      </c>
      <c r="GV8" t="s">
        <v>2211</v>
      </c>
      <c r="GW8" t="s">
        <v>2212</v>
      </c>
      <c r="GX8" t="s">
        <v>2213</v>
      </c>
      <c r="GY8" t="s">
        <v>166</v>
      </c>
      <c r="GZ8" t="s">
        <v>158</v>
      </c>
      <c r="HA8" t="s">
        <v>2182</v>
      </c>
      <c r="HB8" t="s">
        <v>2183</v>
      </c>
      <c r="HC8" t="s">
        <v>2184</v>
      </c>
      <c r="HD8" t="s">
        <v>2185</v>
      </c>
      <c r="HE8" t="s">
        <v>159</v>
      </c>
      <c r="HF8" t="s">
        <v>2186</v>
      </c>
      <c r="HG8" t="s">
        <v>2187</v>
      </c>
      <c r="HH8" t="s">
        <v>2188</v>
      </c>
      <c r="HI8" t="s">
        <v>2189</v>
      </c>
      <c r="HJ8" t="s">
        <v>160</v>
      </c>
      <c r="HK8" t="s">
        <v>2190</v>
      </c>
      <c r="HL8" t="s">
        <v>2191</v>
      </c>
      <c r="HM8" t="s">
        <v>2192</v>
      </c>
      <c r="HN8" t="s">
        <v>2193</v>
      </c>
      <c r="HO8" t="s">
        <v>161</v>
      </c>
      <c r="HP8" t="s">
        <v>2194</v>
      </c>
      <c r="HQ8" t="s">
        <v>2195</v>
      </c>
      <c r="HR8" t="s">
        <v>2196</v>
      </c>
      <c r="HS8" t="s">
        <v>2197</v>
      </c>
      <c r="HT8" t="s">
        <v>162</v>
      </c>
      <c r="HU8" t="s">
        <v>2198</v>
      </c>
      <c r="HV8" t="s">
        <v>2199</v>
      </c>
      <c r="HW8" t="s">
        <v>2200</v>
      </c>
      <c r="HX8" t="s">
        <v>2201</v>
      </c>
      <c r="HY8" t="s">
        <v>163</v>
      </c>
      <c r="HZ8" t="s">
        <v>2202</v>
      </c>
      <c r="IA8" t="s">
        <v>2203</v>
      </c>
      <c r="IB8" t="s">
        <v>2204</v>
      </c>
      <c r="IC8" t="s">
        <v>2205</v>
      </c>
      <c r="ID8" t="s">
        <v>164</v>
      </c>
      <c r="IE8" t="s">
        <v>2206</v>
      </c>
      <c r="IF8" t="s">
        <v>2207</v>
      </c>
      <c r="IG8" t="s">
        <v>2208</v>
      </c>
      <c r="IH8" t="s">
        <v>2209</v>
      </c>
      <c r="II8" t="s">
        <v>165</v>
      </c>
      <c r="IJ8" t="s">
        <v>2210</v>
      </c>
      <c r="IK8" t="s">
        <v>2211</v>
      </c>
      <c r="IL8" t="s">
        <v>2212</v>
      </c>
      <c r="IM8" t="s">
        <v>2213</v>
      </c>
      <c r="IN8" t="s">
        <v>166</v>
      </c>
    </row>
    <row r="9" spans="2:248" x14ac:dyDescent="0.25">
      <c r="B9" t="s">
        <v>20154</v>
      </c>
      <c r="C9" t="s">
        <v>20155</v>
      </c>
      <c r="D9" t="s">
        <v>20156</v>
      </c>
      <c r="E9" t="s">
        <v>20157</v>
      </c>
      <c r="F9" t="s">
        <v>20158</v>
      </c>
      <c r="G9" t="s">
        <v>20159</v>
      </c>
      <c r="H9" t="s">
        <v>20160</v>
      </c>
      <c r="I9" t="s">
        <v>20161</v>
      </c>
      <c r="J9" t="s">
        <v>20162</v>
      </c>
      <c r="K9" t="s">
        <v>20163</v>
      </c>
      <c r="L9" t="s">
        <v>20164</v>
      </c>
      <c r="M9" t="s">
        <v>20165</v>
      </c>
      <c r="N9" t="s">
        <v>20166</v>
      </c>
      <c r="O9" t="s">
        <v>20167</v>
      </c>
      <c r="P9" t="s">
        <v>20168</v>
      </c>
      <c r="Q9" t="s">
        <v>20169</v>
      </c>
      <c r="R9" t="s">
        <v>20170</v>
      </c>
      <c r="S9" t="s">
        <v>20171</v>
      </c>
      <c r="T9" t="s">
        <v>20171</v>
      </c>
      <c r="U9" t="s">
        <v>20171</v>
      </c>
      <c r="V9" t="s">
        <v>20171</v>
      </c>
      <c r="W9" t="s">
        <v>20171</v>
      </c>
      <c r="X9" t="s">
        <v>20171</v>
      </c>
      <c r="Y9" t="s">
        <v>20171</v>
      </c>
      <c r="Z9" t="s">
        <v>20171</v>
      </c>
      <c r="AA9" t="s">
        <v>20171</v>
      </c>
      <c r="AB9" t="s">
        <v>20171</v>
      </c>
      <c r="AC9" t="s">
        <v>20171</v>
      </c>
      <c r="AD9" t="s">
        <v>20171</v>
      </c>
      <c r="AE9" t="s">
        <v>20171</v>
      </c>
      <c r="AF9" t="s">
        <v>20171</v>
      </c>
      <c r="AG9" t="s">
        <v>20171</v>
      </c>
      <c r="AH9" t="s">
        <v>20171</v>
      </c>
      <c r="AI9" t="s">
        <v>20171</v>
      </c>
      <c r="AJ9" t="s">
        <v>20171</v>
      </c>
      <c r="AK9" t="s">
        <v>20171</v>
      </c>
      <c r="AL9" t="s">
        <v>20171</v>
      </c>
      <c r="AM9" t="s">
        <v>20171</v>
      </c>
      <c r="AN9" t="s">
        <v>20171</v>
      </c>
      <c r="AO9" t="s">
        <v>20171</v>
      </c>
      <c r="AP9" t="s">
        <v>20171</v>
      </c>
      <c r="AQ9" t="s">
        <v>20171</v>
      </c>
      <c r="AR9" t="s">
        <v>20155</v>
      </c>
      <c r="AS9" t="s">
        <v>20156</v>
      </c>
      <c r="AT9" t="s">
        <v>20157</v>
      </c>
      <c r="AU9" t="s">
        <v>20158</v>
      </c>
      <c r="AV9" t="s">
        <v>20159</v>
      </c>
      <c r="AW9" t="s">
        <v>20160</v>
      </c>
      <c r="AX9" t="s">
        <v>20161</v>
      </c>
      <c r="AY9" t="s">
        <v>20162</v>
      </c>
      <c r="AZ9" t="s">
        <v>20163</v>
      </c>
      <c r="BA9" t="s">
        <v>20172</v>
      </c>
      <c r="BB9" t="s">
        <v>20173</v>
      </c>
      <c r="BC9" t="s">
        <v>20174</v>
      </c>
      <c r="BD9" t="s">
        <v>20175</v>
      </c>
      <c r="BE9" t="s">
        <v>20176</v>
      </c>
      <c r="BF9" t="s">
        <v>20177</v>
      </c>
      <c r="BG9" t="s">
        <v>20178</v>
      </c>
      <c r="BH9" t="s">
        <v>20179</v>
      </c>
      <c r="BI9" t="s">
        <v>20180</v>
      </c>
      <c r="BJ9" t="s">
        <v>20181</v>
      </c>
      <c r="BK9" t="s">
        <v>20182</v>
      </c>
      <c r="BL9" t="s">
        <v>20183</v>
      </c>
      <c r="BM9" t="s">
        <v>20184</v>
      </c>
      <c r="BN9" t="s">
        <v>20185</v>
      </c>
      <c r="BO9" t="s">
        <v>20186</v>
      </c>
      <c r="BP9" t="s">
        <v>20187</v>
      </c>
      <c r="BQ9" t="s">
        <v>20188</v>
      </c>
      <c r="BR9" t="s">
        <v>20189</v>
      </c>
      <c r="BS9" t="s">
        <v>20190</v>
      </c>
      <c r="BT9" t="s">
        <v>20191</v>
      </c>
      <c r="BU9" t="s">
        <v>20191</v>
      </c>
      <c r="BV9" t="s">
        <v>20192</v>
      </c>
      <c r="BW9" t="s">
        <v>20192</v>
      </c>
      <c r="BX9" t="s">
        <v>20193</v>
      </c>
      <c r="BY9" t="s">
        <v>20193</v>
      </c>
      <c r="BZ9" t="s">
        <v>20194</v>
      </c>
      <c r="CA9" t="s">
        <v>20194</v>
      </c>
      <c r="CB9" t="s">
        <v>20195</v>
      </c>
      <c r="CC9" t="s">
        <v>20195</v>
      </c>
      <c r="CD9" t="s">
        <v>20195</v>
      </c>
      <c r="CE9" t="s">
        <v>20195</v>
      </c>
      <c r="CF9" t="s">
        <v>20195</v>
      </c>
      <c r="CG9" t="s">
        <v>20155</v>
      </c>
      <c r="CH9" t="s">
        <v>20156</v>
      </c>
      <c r="CI9" t="s">
        <v>20157</v>
      </c>
      <c r="CJ9" t="s">
        <v>20158</v>
      </c>
      <c r="CK9" t="s">
        <v>20159</v>
      </c>
      <c r="CL9" t="s">
        <v>20160</v>
      </c>
      <c r="CM9" t="s">
        <v>20161</v>
      </c>
      <c r="CN9" t="s">
        <v>20162</v>
      </c>
      <c r="CO9" t="s">
        <v>20163</v>
      </c>
      <c r="CP9" t="s">
        <v>20166</v>
      </c>
      <c r="CQ9" t="s">
        <v>20170</v>
      </c>
      <c r="CR9" t="s">
        <v>20196</v>
      </c>
      <c r="CS9" t="s">
        <v>20197</v>
      </c>
      <c r="CT9" t="s">
        <v>20198</v>
      </c>
      <c r="CU9" t="s">
        <v>20199</v>
      </c>
      <c r="CV9" t="s">
        <v>20200</v>
      </c>
      <c r="CW9" t="s">
        <v>20201</v>
      </c>
      <c r="CX9" t="s">
        <v>20202</v>
      </c>
      <c r="CY9" t="s">
        <v>20203</v>
      </c>
      <c r="CZ9" t="s">
        <v>20204</v>
      </c>
      <c r="DA9" t="s">
        <v>20205</v>
      </c>
      <c r="DB9" t="s">
        <v>20206</v>
      </c>
      <c r="DC9" t="s">
        <v>20179</v>
      </c>
      <c r="DD9" t="s">
        <v>20207</v>
      </c>
      <c r="DE9" t="s">
        <v>20208</v>
      </c>
      <c r="DF9" t="s">
        <v>20209</v>
      </c>
      <c r="DG9" t="s">
        <v>20210</v>
      </c>
      <c r="DH9" t="s">
        <v>20211</v>
      </c>
      <c r="DI9" t="s">
        <v>20212</v>
      </c>
      <c r="DJ9" t="s">
        <v>20182</v>
      </c>
      <c r="DK9" t="s">
        <v>20213</v>
      </c>
      <c r="DL9" t="s">
        <v>20214</v>
      </c>
      <c r="DM9" t="s">
        <v>20183</v>
      </c>
      <c r="DN9" t="s">
        <v>20183</v>
      </c>
      <c r="DO9" t="s">
        <v>20215</v>
      </c>
      <c r="DP9" t="s">
        <v>20215</v>
      </c>
      <c r="DQ9" t="s">
        <v>20215</v>
      </c>
      <c r="DR9" t="s">
        <v>20215</v>
      </c>
      <c r="DS9" t="s">
        <v>20215</v>
      </c>
      <c r="DT9" t="s">
        <v>20215</v>
      </c>
      <c r="DU9" t="s">
        <v>20215</v>
      </c>
      <c r="DV9" t="s">
        <v>20155</v>
      </c>
      <c r="DW9" t="s">
        <v>20156</v>
      </c>
      <c r="DX9" t="s">
        <v>20157</v>
      </c>
      <c r="DY9" t="s">
        <v>20158</v>
      </c>
      <c r="DZ9" t="s">
        <v>20159</v>
      </c>
      <c r="EA9" t="s">
        <v>20160</v>
      </c>
      <c r="EB9" t="s">
        <v>20161</v>
      </c>
      <c r="EC9" t="s">
        <v>20162</v>
      </c>
      <c r="ED9" t="s">
        <v>20164</v>
      </c>
      <c r="EE9" t="s">
        <v>20198</v>
      </c>
      <c r="EF9" t="s">
        <v>20216</v>
      </c>
      <c r="EG9" t="s">
        <v>20217</v>
      </c>
      <c r="EH9" t="s">
        <v>20218</v>
      </c>
      <c r="EI9" t="s">
        <v>20219</v>
      </c>
      <c r="EJ9" t="s">
        <v>20220</v>
      </c>
      <c r="EK9" t="s">
        <v>20221</v>
      </c>
      <c r="EL9" t="s">
        <v>20222</v>
      </c>
      <c r="EM9" t="s">
        <v>20223</v>
      </c>
      <c r="EN9" t="s">
        <v>20224</v>
      </c>
      <c r="EO9" t="s">
        <v>20225</v>
      </c>
      <c r="EP9" t="s">
        <v>20226</v>
      </c>
      <c r="EQ9" t="s">
        <v>20227</v>
      </c>
      <c r="ER9" t="s">
        <v>20228</v>
      </c>
      <c r="ES9" t="s">
        <v>20229</v>
      </c>
      <c r="ET9" t="s">
        <v>20230</v>
      </c>
      <c r="EU9" t="s">
        <v>20231</v>
      </c>
      <c r="EV9" t="s">
        <v>20232</v>
      </c>
      <c r="EW9" t="s">
        <v>20233</v>
      </c>
      <c r="EX9" t="s">
        <v>20234</v>
      </c>
      <c r="EY9" t="s">
        <v>20235</v>
      </c>
      <c r="EZ9" t="s">
        <v>20236</v>
      </c>
      <c r="FA9" t="s">
        <v>20237</v>
      </c>
      <c r="FB9" t="s">
        <v>20238</v>
      </c>
      <c r="FC9" t="s">
        <v>20239</v>
      </c>
      <c r="FD9" t="s">
        <v>20240</v>
      </c>
      <c r="FE9" t="s">
        <v>20241</v>
      </c>
      <c r="FF9" t="s">
        <v>20242</v>
      </c>
      <c r="FG9" t="s">
        <v>20243</v>
      </c>
      <c r="FH9" t="s">
        <v>20244</v>
      </c>
      <c r="FI9" t="s">
        <v>20244</v>
      </c>
      <c r="FJ9" t="s">
        <v>20244</v>
      </c>
      <c r="FK9" t="s">
        <v>20155</v>
      </c>
      <c r="FL9" t="s">
        <v>20156</v>
      </c>
      <c r="FM9" t="s">
        <v>20157</v>
      </c>
      <c r="FN9" t="s">
        <v>20158</v>
      </c>
      <c r="FO9" t="s">
        <v>20245</v>
      </c>
      <c r="FP9" t="s">
        <v>20246</v>
      </c>
      <c r="FQ9" t="s">
        <v>20247</v>
      </c>
      <c r="FR9" t="s">
        <v>20170</v>
      </c>
      <c r="FS9" t="s">
        <v>20196</v>
      </c>
      <c r="FT9" t="s">
        <v>20248</v>
      </c>
      <c r="FU9" t="s">
        <v>20249</v>
      </c>
      <c r="FV9" t="s">
        <v>20250</v>
      </c>
      <c r="FW9" t="s">
        <v>20212</v>
      </c>
      <c r="FX9" t="s">
        <v>20251</v>
      </c>
      <c r="FY9" t="s">
        <v>20252</v>
      </c>
      <c r="FZ9" t="s">
        <v>20253</v>
      </c>
      <c r="GA9" t="s">
        <v>20190</v>
      </c>
      <c r="GB9" t="s">
        <v>20254</v>
      </c>
      <c r="GC9" t="s">
        <v>20255</v>
      </c>
      <c r="GD9" t="s">
        <v>20256</v>
      </c>
      <c r="GE9" t="s">
        <v>20257</v>
      </c>
      <c r="GF9" t="s">
        <v>20258</v>
      </c>
      <c r="GG9" t="s">
        <v>20259</v>
      </c>
      <c r="GH9" t="s">
        <v>20260</v>
      </c>
      <c r="GI9" t="s">
        <v>20222</v>
      </c>
      <c r="GJ9" t="s">
        <v>20261</v>
      </c>
      <c r="GK9" t="s">
        <v>20262</v>
      </c>
      <c r="GL9" t="s">
        <v>20263</v>
      </c>
      <c r="GM9" t="s">
        <v>20264</v>
      </c>
      <c r="GN9" t="s">
        <v>20264</v>
      </c>
      <c r="GO9" t="s">
        <v>20265</v>
      </c>
      <c r="GP9" t="s">
        <v>20265</v>
      </c>
      <c r="GQ9" t="s">
        <v>20265</v>
      </c>
      <c r="GR9" t="s">
        <v>20266</v>
      </c>
      <c r="GS9" t="s">
        <v>20267</v>
      </c>
      <c r="GT9" t="s">
        <v>20268</v>
      </c>
      <c r="GU9" t="s">
        <v>20269</v>
      </c>
      <c r="GV9" t="s">
        <v>20270</v>
      </c>
      <c r="GW9" t="s">
        <v>20271</v>
      </c>
      <c r="GX9" t="s">
        <v>20271</v>
      </c>
      <c r="GY9" t="s">
        <v>20271</v>
      </c>
      <c r="GZ9" t="s">
        <v>20155</v>
      </c>
      <c r="HA9" t="s">
        <v>20156</v>
      </c>
      <c r="HB9" t="s">
        <v>20157</v>
      </c>
      <c r="HC9" t="s">
        <v>20272</v>
      </c>
      <c r="HD9" t="s">
        <v>20273</v>
      </c>
      <c r="HE9" t="s">
        <v>20161</v>
      </c>
      <c r="HF9" t="s">
        <v>20162</v>
      </c>
      <c r="HG9" t="s">
        <v>20165</v>
      </c>
      <c r="HH9" t="s">
        <v>20274</v>
      </c>
      <c r="HI9" t="s">
        <v>20204</v>
      </c>
      <c r="HJ9" t="s">
        <v>20275</v>
      </c>
      <c r="HK9" t="s">
        <v>20188</v>
      </c>
      <c r="HL9" t="s">
        <v>20276</v>
      </c>
      <c r="HM9" t="s">
        <v>20277</v>
      </c>
      <c r="HN9" t="s">
        <v>20278</v>
      </c>
      <c r="HO9" t="s">
        <v>20279</v>
      </c>
      <c r="HP9" t="s">
        <v>20280</v>
      </c>
      <c r="HQ9" t="s">
        <v>20281</v>
      </c>
      <c r="HR9" t="s">
        <v>20282</v>
      </c>
      <c r="HS9" t="s">
        <v>20283</v>
      </c>
      <c r="HT9" t="s">
        <v>20284</v>
      </c>
      <c r="HU9" t="s">
        <v>20285</v>
      </c>
      <c r="HV9" t="s">
        <v>20286</v>
      </c>
      <c r="HW9" t="s">
        <v>20287</v>
      </c>
      <c r="HX9" t="s">
        <v>20288</v>
      </c>
      <c r="HY9" t="s">
        <v>20289</v>
      </c>
      <c r="HZ9" t="s">
        <v>20290</v>
      </c>
      <c r="IA9" t="s">
        <v>20291</v>
      </c>
      <c r="IB9" t="s">
        <v>20292</v>
      </c>
      <c r="IC9" t="s">
        <v>20293</v>
      </c>
      <c r="ID9" t="s">
        <v>20294</v>
      </c>
      <c r="IE9" t="s">
        <v>20295</v>
      </c>
      <c r="IF9" t="s">
        <v>20296</v>
      </c>
      <c r="IG9" t="s">
        <v>20297</v>
      </c>
      <c r="IH9" t="s">
        <v>20298</v>
      </c>
      <c r="II9" t="s">
        <v>20299</v>
      </c>
      <c r="IJ9" t="s">
        <v>20300</v>
      </c>
      <c r="IK9" t="s">
        <v>20301</v>
      </c>
      <c r="IL9" t="s">
        <v>20301</v>
      </c>
      <c r="IM9" t="s">
        <v>20301</v>
      </c>
      <c r="IN9" t="s">
        <v>20301</v>
      </c>
    </row>
    <row r="10" spans="2:248" x14ac:dyDescent="0.25">
      <c r="B10" t="s">
        <v>20302</v>
      </c>
      <c r="C10" t="s">
        <v>20303</v>
      </c>
      <c r="D10" t="s">
        <v>20303</v>
      </c>
      <c r="E10" t="s">
        <v>20303</v>
      </c>
      <c r="F10" t="s">
        <v>20303</v>
      </c>
      <c r="G10" t="s">
        <v>20303</v>
      </c>
      <c r="H10" t="s">
        <v>20303</v>
      </c>
      <c r="I10" t="s">
        <v>20303</v>
      </c>
      <c r="J10" t="s">
        <v>20303</v>
      </c>
      <c r="K10" t="s">
        <v>20303</v>
      </c>
      <c r="L10" t="s">
        <v>20303</v>
      </c>
      <c r="M10" t="s">
        <v>20303</v>
      </c>
      <c r="N10" t="s">
        <v>20303</v>
      </c>
      <c r="O10" t="s">
        <v>20303</v>
      </c>
      <c r="P10" t="s">
        <v>20303</v>
      </c>
      <c r="Q10" t="s">
        <v>20303</v>
      </c>
      <c r="R10" t="s">
        <v>20303</v>
      </c>
      <c r="S10" t="s">
        <v>20303</v>
      </c>
      <c r="T10" t="s">
        <v>20303</v>
      </c>
      <c r="U10" t="s">
        <v>20303</v>
      </c>
      <c r="V10" t="s">
        <v>20303</v>
      </c>
      <c r="W10" t="s">
        <v>20303</v>
      </c>
      <c r="X10" t="s">
        <v>20303</v>
      </c>
      <c r="Y10" t="s">
        <v>20303</v>
      </c>
      <c r="Z10" t="s">
        <v>20303</v>
      </c>
      <c r="AA10" t="s">
        <v>20303</v>
      </c>
      <c r="AB10" t="s">
        <v>20303</v>
      </c>
      <c r="AC10" t="s">
        <v>20303</v>
      </c>
      <c r="AD10" t="s">
        <v>20303</v>
      </c>
      <c r="AE10" t="s">
        <v>20303</v>
      </c>
      <c r="AF10" t="s">
        <v>20303</v>
      </c>
      <c r="AG10" t="s">
        <v>20303</v>
      </c>
      <c r="AH10" t="s">
        <v>20303</v>
      </c>
      <c r="AI10" t="s">
        <v>20303</v>
      </c>
      <c r="AJ10" t="s">
        <v>20303</v>
      </c>
      <c r="AK10" t="s">
        <v>20303</v>
      </c>
      <c r="AL10" t="s">
        <v>20303</v>
      </c>
      <c r="AM10" t="s">
        <v>20303</v>
      </c>
      <c r="AN10" t="s">
        <v>20303</v>
      </c>
      <c r="AO10" t="s">
        <v>20303</v>
      </c>
      <c r="AP10" t="s">
        <v>20303</v>
      </c>
      <c r="AQ10" t="s">
        <v>20303</v>
      </c>
      <c r="AR10" t="s">
        <v>20164</v>
      </c>
      <c r="AS10" t="s">
        <v>20164</v>
      </c>
      <c r="AT10" t="s">
        <v>20247</v>
      </c>
      <c r="AU10" t="s">
        <v>20167</v>
      </c>
      <c r="AV10" t="s">
        <v>20170</v>
      </c>
      <c r="AW10" t="s">
        <v>20304</v>
      </c>
      <c r="AX10" t="s">
        <v>20172</v>
      </c>
      <c r="AY10" t="s">
        <v>20173</v>
      </c>
      <c r="AZ10" t="s">
        <v>20305</v>
      </c>
      <c r="BA10" t="s">
        <v>20204</v>
      </c>
      <c r="BB10" t="s">
        <v>20208</v>
      </c>
      <c r="BC10" t="s">
        <v>20183</v>
      </c>
      <c r="BD10" t="s">
        <v>20306</v>
      </c>
      <c r="BE10" t="s">
        <v>20307</v>
      </c>
      <c r="BF10" t="s">
        <v>20270</v>
      </c>
      <c r="BG10" t="s">
        <v>20308</v>
      </c>
      <c r="BH10" t="s">
        <v>20309</v>
      </c>
      <c r="BI10" t="s">
        <v>20310</v>
      </c>
      <c r="BJ10" t="s">
        <v>20311</v>
      </c>
      <c r="BK10" t="s">
        <v>20229</v>
      </c>
      <c r="BL10" t="s">
        <v>20312</v>
      </c>
      <c r="BM10" t="s">
        <v>20313</v>
      </c>
      <c r="BN10" t="s">
        <v>20314</v>
      </c>
      <c r="BO10" t="s">
        <v>20315</v>
      </c>
      <c r="BP10" t="s">
        <v>20284</v>
      </c>
      <c r="BQ10" t="s">
        <v>20316</v>
      </c>
      <c r="BR10" t="s">
        <v>20317</v>
      </c>
      <c r="BS10" t="s">
        <v>20318</v>
      </c>
      <c r="BT10" t="s">
        <v>20288</v>
      </c>
      <c r="BU10" t="s">
        <v>20319</v>
      </c>
      <c r="BV10" t="s">
        <v>20320</v>
      </c>
      <c r="BW10" t="s">
        <v>20321</v>
      </c>
      <c r="BX10" t="s">
        <v>20322</v>
      </c>
      <c r="BY10" t="s">
        <v>20323</v>
      </c>
      <c r="BZ10" t="s">
        <v>20324</v>
      </c>
      <c r="CA10" t="s">
        <v>20325</v>
      </c>
      <c r="CB10" t="s">
        <v>20326</v>
      </c>
      <c r="CC10" t="s">
        <v>20327</v>
      </c>
      <c r="CD10" t="s">
        <v>20328</v>
      </c>
      <c r="CE10" t="s">
        <v>20328</v>
      </c>
      <c r="CF10" t="s">
        <v>20328</v>
      </c>
      <c r="CG10" t="s">
        <v>20246</v>
      </c>
      <c r="CH10" t="s">
        <v>20163</v>
      </c>
      <c r="CI10" t="s">
        <v>20165</v>
      </c>
      <c r="CJ10" t="s">
        <v>20166</v>
      </c>
      <c r="CK10" t="s">
        <v>20169</v>
      </c>
      <c r="CL10" t="s">
        <v>20304</v>
      </c>
      <c r="CM10" t="s">
        <v>20172</v>
      </c>
      <c r="CN10" t="s">
        <v>20329</v>
      </c>
      <c r="CO10" t="s">
        <v>20330</v>
      </c>
      <c r="CP10" t="s">
        <v>20176</v>
      </c>
      <c r="CQ10" t="s">
        <v>20331</v>
      </c>
      <c r="CR10" t="s">
        <v>20332</v>
      </c>
      <c r="CS10" t="s">
        <v>20333</v>
      </c>
      <c r="CT10" t="s">
        <v>20261</v>
      </c>
      <c r="CU10" t="s">
        <v>20269</v>
      </c>
      <c r="CV10" t="s">
        <v>20334</v>
      </c>
      <c r="CW10" t="s">
        <v>20335</v>
      </c>
      <c r="CX10" t="s">
        <v>20336</v>
      </c>
      <c r="CY10" t="s">
        <v>20337</v>
      </c>
      <c r="CZ10" t="s">
        <v>20338</v>
      </c>
      <c r="DA10" t="s">
        <v>20339</v>
      </c>
      <c r="DB10" t="s">
        <v>20340</v>
      </c>
      <c r="DC10" t="s">
        <v>20341</v>
      </c>
      <c r="DD10" t="s">
        <v>20342</v>
      </c>
      <c r="DE10" t="s">
        <v>20343</v>
      </c>
      <c r="DF10" t="s">
        <v>20344</v>
      </c>
      <c r="DG10" t="s">
        <v>20345</v>
      </c>
      <c r="DH10" t="s">
        <v>20318</v>
      </c>
      <c r="DI10" t="s">
        <v>20346</v>
      </c>
      <c r="DJ10" t="s">
        <v>20347</v>
      </c>
      <c r="DK10" t="s">
        <v>20348</v>
      </c>
      <c r="DL10" t="s">
        <v>20290</v>
      </c>
      <c r="DM10" t="s">
        <v>20349</v>
      </c>
      <c r="DN10" t="s">
        <v>20350</v>
      </c>
      <c r="DO10" t="s">
        <v>20351</v>
      </c>
      <c r="DP10" t="s">
        <v>20296</v>
      </c>
      <c r="DQ10" t="s">
        <v>20352</v>
      </c>
      <c r="DR10" t="s">
        <v>20353</v>
      </c>
      <c r="DS10" t="s">
        <v>20354</v>
      </c>
      <c r="DT10" t="s">
        <v>20354</v>
      </c>
      <c r="DU10" t="s">
        <v>20354</v>
      </c>
      <c r="DV10" t="s">
        <v>20164</v>
      </c>
      <c r="DW10" t="s">
        <v>20355</v>
      </c>
      <c r="DX10" t="s">
        <v>20167</v>
      </c>
      <c r="DY10" t="s">
        <v>20170</v>
      </c>
      <c r="DZ10" t="s">
        <v>20304</v>
      </c>
      <c r="EA10" t="s">
        <v>20196</v>
      </c>
      <c r="EB10" t="s">
        <v>20356</v>
      </c>
      <c r="EC10" t="s">
        <v>20200</v>
      </c>
      <c r="ED10" t="s">
        <v>20205</v>
      </c>
      <c r="EE10" t="s">
        <v>20219</v>
      </c>
      <c r="EF10" t="s">
        <v>20253</v>
      </c>
      <c r="EG10" t="s">
        <v>20357</v>
      </c>
      <c r="EH10" t="s">
        <v>20223</v>
      </c>
      <c r="EI10" t="s">
        <v>20358</v>
      </c>
      <c r="EJ10" t="s">
        <v>20359</v>
      </c>
      <c r="EK10" t="s">
        <v>20360</v>
      </c>
      <c r="EL10" t="s">
        <v>20361</v>
      </c>
      <c r="EM10" t="s">
        <v>20244</v>
      </c>
      <c r="EN10" t="s">
        <v>20362</v>
      </c>
      <c r="EO10" t="s">
        <v>20363</v>
      </c>
      <c r="EP10" t="s">
        <v>20364</v>
      </c>
      <c r="EQ10" t="s">
        <v>20346</v>
      </c>
      <c r="ER10" t="s">
        <v>20365</v>
      </c>
      <c r="ES10" t="s">
        <v>20366</v>
      </c>
      <c r="ET10" t="s">
        <v>20367</v>
      </c>
      <c r="EU10" t="s">
        <v>20368</v>
      </c>
      <c r="EV10" t="s">
        <v>20369</v>
      </c>
      <c r="EW10" t="s">
        <v>20370</v>
      </c>
      <c r="EX10" t="s">
        <v>20371</v>
      </c>
      <c r="EY10" t="s">
        <v>20372</v>
      </c>
      <c r="EZ10" t="s">
        <v>20373</v>
      </c>
      <c r="FA10" t="s">
        <v>20374</v>
      </c>
      <c r="FB10" t="s">
        <v>20375</v>
      </c>
      <c r="FC10" t="s">
        <v>20376</v>
      </c>
      <c r="FD10" t="s">
        <v>20377</v>
      </c>
      <c r="FE10" t="s">
        <v>20378</v>
      </c>
      <c r="FF10" t="s">
        <v>20379</v>
      </c>
      <c r="FG10" t="s">
        <v>20380</v>
      </c>
      <c r="FH10" t="s">
        <v>20381</v>
      </c>
      <c r="FI10" t="s">
        <v>20381</v>
      </c>
      <c r="FJ10" t="s">
        <v>20381</v>
      </c>
      <c r="FK10" t="s">
        <v>20164</v>
      </c>
      <c r="FL10" t="s">
        <v>20355</v>
      </c>
      <c r="FM10" t="s">
        <v>20168</v>
      </c>
      <c r="FN10" t="s">
        <v>20304</v>
      </c>
      <c r="FO10" t="s">
        <v>20382</v>
      </c>
      <c r="FP10" t="s">
        <v>20383</v>
      </c>
      <c r="FQ10" t="s">
        <v>20329</v>
      </c>
      <c r="FR10" t="s">
        <v>20384</v>
      </c>
      <c r="FS10" t="s">
        <v>20175</v>
      </c>
      <c r="FT10" t="s">
        <v>20217</v>
      </c>
      <c r="FU10" t="s">
        <v>20385</v>
      </c>
      <c r="FV10" t="s">
        <v>20386</v>
      </c>
      <c r="FW10" t="s">
        <v>20213</v>
      </c>
      <c r="FX10" t="s">
        <v>20256</v>
      </c>
      <c r="FY10" t="s">
        <v>20265</v>
      </c>
      <c r="FZ10" t="s">
        <v>20387</v>
      </c>
      <c r="GA10" t="s">
        <v>20388</v>
      </c>
      <c r="GB10" t="s">
        <v>20389</v>
      </c>
      <c r="GC10" t="s">
        <v>20390</v>
      </c>
      <c r="GD10" t="s">
        <v>20391</v>
      </c>
      <c r="GE10" t="s">
        <v>20392</v>
      </c>
      <c r="GF10" t="s">
        <v>20233</v>
      </c>
      <c r="GG10" t="s">
        <v>20393</v>
      </c>
      <c r="GH10" t="s">
        <v>20394</v>
      </c>
      <c r="GI10" t="s">
        <v>20395</v>
      </c>
      <c r="GJ10" t="s">
        <v>20396</v>
      </c>
      <c r="GK10" t="s">
        <v>20397</v>
      </c>
      <c r="GL10" t="s">
        <v>20320</v>
      </c>
      <c r="GM10" t="s">
        <v>20398</v>
      </c>
      <c r="GN10" t="s">
        <v>20399</v>
      </c>
      <c r="GO10" t="s">
        <v>20400</v>
      </c>
      <c r="GP10" t="s">
        <v>20401</v>
      </c>
      <c r="GQ10" t="s">
        <v>20402</v>
      </c>
      <c r="GR10" t="s">
        <v>20403</v>
      </c>
      <c r="GS10" t="s">
        <v>20404</v>
      </c>
      <c r="GT10" t="s">
        <v>20405</v>
      </c>
      <c r="GU10" t="s">
        <v>20406</v>
      </c>
      <c r="GV10" t="s">
        <v>20377</v>
      </c>
      <c r="GW10" t="s">
        <v>20407</v>
      </c>
      <c r="GX10" t="s">
        <v>20407</v>
      </c>
      <c r="GY10" t="s">
        <v>20407</v>
      </c>
      <c r="GZ10" t="s">
        <v>20303</v>
      </c>
      <c r="HA10" t="s">
        <v>20303</v>
      </c>
      <c r="HB10" t="s">
        <v>20355</v>
      </c>
      <c r="HC10" t="s">
        <v>20168</v>
      </c>
      <c r="HD10" t="s">
        <v>20304</v>
      </c>
      <c r="HE10" t="s">
        <v>20356</v>
      </c>
      <c r="HF10" t="s">
        <v>20408</v>
      </c>
      <c r="HG10" t="s">
        <v>20409</v>
      </c>
      <c r="HH10" t="s">
        <v>20248</v>
      </c>
      <c r="HI10" t="s">
        <v>20410</v>
      </c>
      <c r="HJ10" t="s">
        <v>20411</v>
      </c>
      <c r="HK10" t="s">
        <v>20203</v>
      </c>
      <c r="HL10" t="s">
        <v>20412</v>
      </c>
      <c r="HM10" t="s">
        <v>20250</v>
      </c>
      <c r="HN10" t="s">
        <v>20413</v>
      </c>
      <c r="HO10" t="s">
        <v>20414</v>
      </c>
      <c r="HP10" t="s">
        <v>20415</v>
      </c>
      <c r="HQ10" t="s">
        <v>20416</v>
      </c>
      <c r="HR10" t="s">
        <v>20417</v>
      </c>
      <c r="HS10" t="s">
        <v>20418</v>
      </c>
      <c r="HT10" t="s">
        <v>20252</v>
      </c>
      <c r="HU10" t="s">
        <v>20419</v>
      </c>
      <c r="HV10" t="s">
        <v>20420</v>
      </c>
      <c r="HW10" t="s">
        <v>20421</v>
      </c>
      <c r="HX10" t="s">
        <v>20194</v>
      </c>
      <c r="HY10" t="s">
        <v>20255</v>
      </c>
      <c r="HZ10" t="s">
        <v>20276</v>
      </c>
      <c r="IA10" t="s">
        <v>20422</v>
      </c>
      <c r="IB10" t="s">
        <v>20423</v>
      </c>
      <c r="IC10" t="s">
        <v>20268</v>
      </c>
      <c r="ID10" t="s">
        <v>20424</v>
      </c>
      <c r="IE10" t="s">
        <v>20271</v>
      </c>
      <c r="IF10" t="s">
        <v>20425</v>
      </c>
      <c r="IG10" t="s">
        <v>20426</v>
      </c>
      <c r="IH10" t="s">
        <v>20427</v>
      </c>
      <c r="II10" t="s">
        <v>20428</v>
      </c>
      <c r="IJ10" t="s">
        <v>20429</v>
      </c>
      <c r="IK10" t="s">
        <v>20336</v>
      </c>
      <c r="IL10" t="s">
        <v>20430</v>
      </c>
      <c r="IM10" t="s">
        <v>20430</v>
      </c>
      <c r="IN10" t="s">
        <v>20430</v>
      </c>
    </row>
    <row r="11" spans="2:248" x14ac:dyDescent="0.25">
      <c r="B11" t="s">
        <v>20431</v>
      </c>
      <c r="R11" t="s">
        <v>20432</v>
      </c>
      <c r="S11" t="s">
        <v>20432</v>
      </c>
      <c r="T11" t="s">
        <v>20433</v>
      </c>
      <c r="U11" t="s">
        <v>20433</v>
      </c>
      <c r="V11" t="s">
        <v>20433</v>
      </c>
      <c r="W11" t="s">
        <v>20434</v>
      </c>
      <c r="X11" t="s">
        <v>20434</v>
      </c>
      <c r="Y11" t="s">
        <v>20434</v>
      </c>
      <c r="Z11" t="s">
        <v>20155</v>
      </c>
      <c r="AA11" t="s">
        <v>20155</v>
      </c>
      <c r="AB11" t="s">
        <v>20156</v>
      </c>
      <c r="AC11" t="s">
        <v>20435</v>
      </c>
      <c r="AD11" t="s">
        <v>20435</v>
      </c>
      <c r="AE11" t="s">
        <v>20157</v>
      </c>
      <c r="AF11" t="s">
        <v>20436</v>
      </c>
      <c r="AG11" t="s">
        <v>20436</v>
      </c>
      <c r="AH11" t="s">
        <v>20158</v>
      </c>
      <c r="AI11" t="s">
        <v>20272</v>
      </c>
      <c r="AJ11" t="s">
        <v>20159</v>
      </c>
      <c r="AK11" t="s">
        <v>20273</v>
      </c>
      <c r="AL11" t="s">
        <v>20160</v>
      </c>
      <c r="AM11" t="s">
        <v>20160</v>
      </c>
      <c r="AN11" t="s">
        <v>20160</v>
      </c>
      <c r="AO11" t="s">
        <v>20160</v>
      </c>
      <c r="AP11" t="s">
        <v>20160</v>
      </c>
      <c r="AQ11" t="s">
        <v>20160</v>
      </c>
      <c r="AT11" t="s">
        <v>20432</v>
      </c>
      <c r="AU11" t="s">
        <v>20433</v>
      </c>
      <c r="AV11" t="s">
        <v>20434</v>
      </c>
      <c r="AW11" t="s">
        <v>20156</v>
      </c>
      <c r="AX11" t="s">
        <v>20158</v>
      </c>
      <c r="AY11" t="s">
        <v>20161</v>
      </c>
      <c r="AZ11" t="s">
        <v>20304</v>
      </c>
      <c r="BA11" t="s">
        <v>20437</v>
      </c>
      <c r="BB11" t="s">
        <v>20438</v>
      </c>
      <c r="BC11" t="s">
        <v>20439</v>
      </c>
      <c r="BD11" t="s">
        <v>20195</v>
      </c>
      <c r="BE11" t="s">
        <v>20265</v>
      </c>
      <c r="BF11" t="s">
        <v>20440</v>
      </c>
      <c r="BG11" t="s">
        <v>20391</v>
      </c>
      <c r="BH11" t="s">
        <v>20441</v>
      </c>
      <c r="BI11" t="s">
        <v>20442</v>
      </c>
      <c r="BJ11" t="s">
        <v>20443</v>
      </c>
      <c r="BK11" t="s">
        <v>20444</v>
      </c>
      <c r="BL11" t="s">
        <v>20292</v>
      </c>
      <c r="BM11" t="s">
        <v>20445</v>
      </c>
      <c r="BN11" t="s">
        <v>20446</v>
      </c>
      <c r="BO11" t="s">
        <v>20447</v>
      </c>
      <c r="BP11" t="s">
        <v>20448</v>
      </c>
      <c r="BQ11" t="s">
        <v>20449</v>
      </c>
      <c r="BR11" t="s">
        <v>20450</v>
      </c>
      <c r="BS11" t="s">
        <v>20451</v>
      </c>
      <c r="BT11" t="s">
        <v>20452</v>
      </c>
      <c r="BU11" t="s">
        <v>20453</v>
      </c>
      <c r="BV11" t="s">
        <v>20454</v>
      </c>
      <c r="BW11" t="s">
        <v>20455</v>
      </c>
      <c r="BX11" t="s">
        <v>20456</v>
      </c>
      <c r="BY11" t="s">
        <v>20457</v>
      </c>
      <c r="BZ11" t="s">
        <v>20458</v>
      </c>
      <c r="CA11" t="s">
        <v>20459</v>
      </c>
      <c r="CB11" t="s">
        <v>20460</v>
      </c>
      <c r="CC11" t="s">
        <v>20461</v>
      </c>
      <c r="CD11" t="s">
        <v>20462</v>
      </c>
      <c r="CE11" t="s">
        <v>20462</v>
      </c>
      <c r="CF11" t="s">
        <v>20462</v>
      </c>
      <c r="CI11" t="s">
        <v>20432</v>
      </c>
      <c r="CJ11" t="s">
        <v>20433</v>
      </c>
      <c r="CK11" t="s">
        <v>20434</v>
      </c>
      <c r="CL11" t="s">
        <v>20156</v>
      </c>
      <c r="CM11" t="s">
        <v>20272</v>
      </c>
      <c r="CN11" t="s">
        <v>20165</v>
      </c>
      <c r="CO11" t="s">
        <v>20356</v>
      </c>
      <c r="CP11" t="s">
        <v>20463</v>
      </c>
      <c r="CQ11" t="s">
        <v>20214</v>
      </c>
      <c r="CR11" t="s">
        <v>20195</v>
      </c>
      <c r="CS11" t="s">
        <v>20464</v>
      </c>
      <c r="CT11" t="s">
        <v>20336</v>
      </c>
      <c r="CU11" t="s">
        <v>20465</v>
      </c>
      <c r="CV11" t="s">
        <v>20466</v>
      </c>
      <c r="CW11" t="s">
        <v>20467</v>
      </c>
      <c r="CX11" t="s">
        <v>20468</v>
      </c>
      <c r="CY11" t="s">
        <v>20469</v>
      </c>
      <c r="CZ11" t="s">
        <v>20323</v>
      </c>
      <c r="DA11" t="s">
        <v>20470</v>
      </c>
      <c r="DB11" t="s">
        <v>20471</v>
      </c>
      <c r="DC11" t="s">
        <v>20472</v>
      </c>
      <c r="DD11" t="s">
        <v>20473</v>
      </c>
      <c r="DE11" t="s">
        <v>20474</v>
      </c>
      <c r="DF11" t="s">
        <v>20475</v>
      </c>
      <c r="DG11" t="s">
        <v>20476</v>
      </c>
      <c r="DH11" t="s">
        <v>20477</v>
      </c>
      <c r="DI11" t="s">
        <v>20478</v>
      </c>
      <c r="DJ11" t="s">
        <v>20479</v>
      </c>
      <c r="DK11" t="s">
        <v>20480</v>
      </c>
      <c r="DL11" t="s">
        <v>20481</v>
      </c>
      <c r="DM11" t="s">
        <v>20482</v>
      </c>
      <c r="DN11" t="s">
        <v>20483</v>
      </c>
      <c r="DO11" t="s">
        <v>20484</v>
      </c>
      <c r="DP11" t="s">
        <v>20485</v>
      </c>
      <c r="DQ11" t="s">
        <v>20486</v>
      </c>
      <c r="DR11" t="s">
        <v>20487</v>
      </c>
      <c r="DS11" t="s">
        <v>20488</v>
      </c>
      <c r="DT11" t="s">
        <v>20488</v>
      </c>
      <c r="DU11" t="s">
        <v>20488</v>
      </c>
      <c r="DX11" t="s">
        <v>20432</v>
      </c>
      <c r="DY11" t="s">
        <v>20433</v>
      </c>
      <c r="DZ11" t="s">
        <v>20434</v>
      </c>
      <c r="EA11" t="s">
        <v>20155</v>
      </c>
      <c r="EB11" t="s">
        <v>20435</v>
      </c>
      <c r="EC11" t="s">
        <v>20436</v>
      </c>
      <c r="ED11" t="s">
        <v>20382</v>
      </c>
      <c r="EE11" t="s">
        <v>20489</v>
      </c>
      <c r="EF11" t="s">
        <v>20204</v>
      </c>
      <c r="EG11" t="s">
        <v>20386</v>
      </c>
      <c r="EH11" t="s">
        <v>20185</v>
      </c>
      <c r="EI11" t="s">
        <v>20254</v>
      </c>
      <c r="EJ11" t="s">
        <v>20490</v>
      </c>
      <c r="EK11" t="s">
        <v>20491</v>
      </c>
      <c r="EL11" t="s">
        <v>20492</v>
      </c>
      <c r="EM11" t="s">
        <v>20312</v>
      </c>
      <c r="EN11" t="s">
        <v>20493</v>
      </c>
      <c r="EO11" t="s">
        <v>20494</v>
      </c>
      <c r="EP11" t="s">
        <v>20344</v>
      </c>
      <c r="EQ11" t="s">
        <v>20495</v>
      </c>
      <c r="ER11" t="s">
        <v>20496</v>
      </c>
      <c r="ES11" t="s">
        <v>20497</v>
      </c>
      <c r="ET11" t="s">
        <v>20498</v>
      </c>
      <c r="EU11" t="s">
        <v>20499</v>
      </c>
      <c r="EV11" t="s">
        <v>20470</v>
      </c>
      <c r="EW11" t="s">
        <v>20297</v>
      </c>
      <c r="EX11" t="s">
        <v>20500</v>
      </c>
      <c r="EY11" t="s">
        <v>20501</v>
      </c>
      <c r="EZ11" t="s">
        <v>20502</v>
      </c>
      <c r="FA11" t="s">
        <v>20503</v>
      </c>
      <c r="FB11" t="s">
        <v>20504</v>
      </c>
      <c r="FC11" t="s">
        <v>20505</v>
      </c>
      <c r="FD11" t="s">
        <v>20476</v>
      </c>
      <c r="FE11" t="s">
        <v>20506</v>
      </c>
      <c r="FF11" t="s">
        <v>20454</v>
      </c>
      <c r="FG11" t="s">
        <v>20507</v>
      </c>
      <c r="FH11" t="s">
        <v>20508</v>
      </c>
      <c r="FI11" t="s">
        <v>20508</v>
      </c>
      <c r="FJ11" t="s">
        <v>20508</v>
      </c>
      <c r="FO11" t="s">
        <v>20432</v>
      </c>
      <c r="FP11" t="s">
        <v>20432</v>
      </c>
      <c r="FQ11" t="s">
        <v>20155</v>
      </c>
      <c r="FR11" t="s">
        <v>20272</v>
      </c>
      <c r="FS11" t="s">
        <v>20355</v>
      </c>
      <c r="FT11" t="s">
        <v>20248</v>
      </c>
      <c r="FU11" t="s">
        <v>20509</v>
      </c>
      <c r="FV11" t="s">
        <v>20416</v>
      </c>
      <c r="FW11" t="s">
        <v>20192</v>
      </c>
      <c r="FX11" t="s">
        <v>20267</v>
      </c>
      <c r="FY11" t="s">
        <v>20389</v>
      </c>
      <c r="FZ11" t="s">
        <v>20510</v>
      </c>
      <c r="GA11" t="s">
        <v>20244</v>
      </c>
      <c r="GB11" t="s">
        <v>20511</v>
      </c>
      <c r="GC11" t="s">
        <v>20512</v>
      </c>
      <c r="GD11" t="s">
        <v>20513</v>
      </c>
      <c r="GE11" t="s">
        <v>20351</v>
      </c>
      <c r="GF11" t="s">
        <v>20514</v>
      </c>
      <c r="GG11" t="s">
        <v>20515</v>
      </c>
      <c r="GH11" t="s">
        <v>20516</v>
      </c>
      <c r="GI11" t="s">
        <v>20517</v>
      </c>
      <c r="GJ11" t="s">
        <v>20518</v>
      </c>
      <c r="GK11" t="s">
        <v>20519</v>
      </c>
      <c r="GL11" t="s">
        <v>20520</v>
      </c>
      <c r="GM11" t="s">
        <v>20521</v>
      </c>
      <c r="GN11" t="s">
        <v>20522</v>
      </c>
      <c r="GO11" t="s">
        <v>20523</v>
      </c>
      <c r="GP11" t="s">
        <v>20524</v>
      </c>
      <c r="GQ11" t="s">
        <v>20525</v>
      </c>
      <c r="GR11" t="s">
        <v>20526</v>
      </c>
      <c r="GS11" t="s">
        <v>20527</v>
      </c>
      <c r="GT11" t="s">
        <v>20528</v>
      </c>
      <c r="GU11" t="s">
        <v>20529</v>
      </c>
      <c r="GV11" t="s">
        <v>20530</v>
      </c>
      <c r="GW11" t="s">
        <v>20531</v>
      </c>
      <c r="GX11" t="s">
        <v>20531</v>
      </c>
      <c r="GY11" t="s">
        <v>20531</v>
      </c>
      <c r="HB11" t="s">
        <v>20432</v>
      </c>
      <c r="HC11" t="s">
        <v>20156</v>
      </c>
      <c r="HD11" t="s">
        <v>20436</v>
      </c>
      <c r="HE11" t="s">
        <v>20273</v>
      </c>
      <c r="HF11" t="s">
        <v>20162</v>
      </c>
      <c r="HG11" t="s">
        <v>20247</v>
      </c>
      <c r="HH11" t="s">
        <v>20382</v>
      </c>
      <c r="HI11" t="s">
        <v>20532</v>
      </c>
      <c r="HJ11" t="s">
        <v>20202</v>
      </c>
      <c r="HK11" t="s">
        <v>20206</v>
      </c>
      <c r="HL11" t="s">
        <v>20533</v>
      </c>
      <c r="HM11" t="s">
        <v>20306</v>
      </c>
      <c r="HN11" t="s">
        <v>20534</v>
      </c>
      <c r="HO11" t="s">
        <v>20535</v>
      </c>
      <c r="HP11" t="s">
        <v>20536</v>
      </c>
      <c r="HQ11" t="s">
        <v>20537</v>
      </c>
      <c r="HR11" t="s">
        <v>20538</v>
      </c>
      <c r="HS11" t="s">
        <v>20539</v>
      </c>
      <c r="HT11" t="s">
        <v>20540</v>
      </c>
      <c r="HU11" t="s">
        <v>20242</v>
      </c>
      <c r="HV11" t="s">
        <v>20541</v>
      </c>
      <c r="HW11" t="s">
        <v>20542</v>
      </c>
      <c r="HX11" t="s">
        <v>20543</v>
      </c>
      <c r="HY11" t="s">
        <v>20544</v>
      </c>
      <c r="HZ11" t="s">
        <v>20545</v>
      </c>
      <c r="IA11" t="s">
        <v>20546</v>
      </c>
      <c r="IB11" t="s">
        <v>20297</v>
      </c>
      <c r="IC11" t="s">
        <v>20547</v>
      </c>
      <c r="ID11" t="s">
        <v>20548</v>
      </c>
      <c r="IE11" t="s">
        <v>20549</v>
      </c>
      <c r="IF11" t="s">
        <v>20550</v>
      </c>
      <c r="IG11" t="s">
        <v>20551</v>
      </c>
      <c r="IH11" t="s">
        <v>20552</v>
      </c>
      <c r="II11" t="s">
        <v>20553</v>
      </c>
      <c r="IJ11" t="s">
        <v>20554</v>
      </c>
      <c r="IK11" t="s">
        <v>20555</v>
      </c>
      <c r="IL11" t="s">
        <v>20556</v>
      </c>
      <c r="IM11" t="s">
        <v>20556</v>
      </c>
      <c r="IN11" t="s">
        <v>20556</v>
      </c>
    </row>
    <row r="12" spans="2:248" x14ac:dyDescent="0.25">
      <c r="B12" t="s">
        <v>20557</v>
      </c>
      <c r="C12" t="s">
        <v>20414</v>
      </c>
      <c r="D12" t="s">
        <v>20251</v>
      </c>
      <c r="E12" t="s">
        <v>20558</v>
      </c>
      <c r="F12" t="s">
        <v>20276</v>
      </c>
      <c r="G12" t="s">
        <v>20559</v>
      </c>
      <c r="H12" t="s">
        <v>20491</v>
      </c>
      <c r="I12" t="s">
        <v>20560</v>
      </c>
      <c r="J12" t="s">
        <v>20561</v>
      </c>
      <c r="K12" t="s">
        <v>20562</v>
      </c>
      <c r="L12" t="s">
        <v>20360</v>
      </c>
      <c r="M12" t="s">
        <v>20563</v>
      </c>
      <c r="N12" t="s">
        <v>20564</v>
      </c>
      <c r="O12" t="s">
        <v>20565</v>
      </c>
      <c r="P12" t="s">
        <v>20566</v>
      </c>
      <c r="Q12" t="s">
        <v>20567</v>
      </c>
      <c r="R12" t="s">
        <v>20568</v>
      </c>
      <c r="S12" t="s">
        <v>20569</v>
      </c>
      <c r="T12" t="s">
        <v>20570</v>
      </c>
      <c r="U12" t="s">
        <v>20571</v>
      </c>
      <c r="V12" t="s">
        <v>20572</v>
      </c>
      <c r="W12" t="s">
        <v>20499</v>
      </c>
      <c r="X12" t="s">
        <v>20573</v>
      </c>
      <c r="Y12" t="s">
        <v>20574</v>
      </c>
      <c r="Z12" t="s">
        <v>20514</v>
      </c>
      <c r="AA12" t="s">
        <v>20575</v>
      </c>
      <c r="AB12" t="s">
        <v>20576</v>
      </c>
      <c r="AC12" t="s">
        <v>20577</v>
      </c>
      <c r="AD12" t="s">
        <v>20578</v>
      </c>
      <c r="AE12" t="s">
        <v>20579</v>
      </c>
      <c r="AF12" t="s">
        <v>20580</v>
      </c>
      <c r="AG12" t="s">
        <v>20581</v>
      </c>
      <c r="AH12" t="s">
        <v>20582</v>
      </c>
      <c r="AI12" t="s">
        <v>20583</v>
      </c>
      <c r="AJ12" t="s">
        <v>20584</v>
      </c>
      <c r="AK12" t="s">
        <v>20585</v>
      </c>
      <c r="AL12" t="s">
        <v>20586</v>
      </c>
      <c r="AM12" t="s">
        <v>20587</v>
      </c>
      <c r="AN12" t="s">
        <v>20588</v>
      </c>
      <c r="AO12" t="s">
        <v>20589</v>
      </c>
      <c r="AP12" t="s">
        <v>20590</v>
      </c>
      <c r="AQ12" t="s">
        <v>20590</v>
      </c>
      <c r="AR12" t="s">
        <v>20211</v>
      </c>
      <c r="AS12" t="s">
        <v>20418</v>
      </c>
      <c r="AT12" t="s">
        <v>20192</v>
      </c>
      <c r="AU12" t="s">
        <v>20263</v>
      </c>
      <c r="AV12" t="s">
        <v>20334</v>
      </c>
      <c r="AW12" t="s">
        <v>20591</v>
      </c>
      <c r="AX12" t="s">
        <v>20592</v>
      </c>
      <c r="AY12" t="s">
        <v>20593</v>
      </c>
      <c r="AZ12" t="s">
        <v>20594</v>
      </c>
      <c r="BA12" t="s">
        <v>20595</v>
      </c>
      <c r="BB12" t="s">
        <v>20596</v>
      </c>
      <c r="BC12" t="s">
        <v>20597</v>
      </c>
      <c r="BD12" t="s">
        <v>20598</v>
      </c>
      <c r="BE12" t="s">
        <v>20399</v>
      </c>
      <c r="BF12" t="s">
        <v>20599</v>
      </c>
      <c r="BG12" t="s">
        <v>20600</v>
      </c>
      <c r="BH12" t="s">
        <v>20601</v>
      </c>
      <c r="BI12" t="s">
        <v>20602</v>
      </c>
      <c r="BJ12" t="s">
        <v>20376</v>
      </c>
      <c r="BK12" t="s">
        <v>20603</v>
      </c>
      <c r="BL12" t="s">
        <v>20604</v>
      </c>
      <c r="BM12" t="s">
        <v>20605</v>
      </c>
      <c r="BN12" t="s">
        <v>20606</v>
      </c>
      <c r="BO12" t="s">
        <v>20556</v>
      </c>
      <c r="BP12" t="s">
        <v>20588</v>
      </c>
      <c r="BQ12" t="s">
        <v>20607</v>
      </c>
      <c r="BR12" t="s">
        <v>20608</v>
      </c>
      <c r="BS12" t="s">
        <v>20609</v>
      </c>
      <c r="BT12" t="s">
        <v>20610</v>
      </c>
      <c r="BU12" t="s">
        <v>20611</v>
      </c>
      <c r="BV12" t="s">
        <v>20612</v>
      </c>
      <c r="BW12" t="s">
        <v>20483</v>
      </c>
      <c r="BX12" t="s">
        <v>20613</v>
      </c>
      <c r="BY12" t="s">
        <v>20614</v>
      </c>
      <c r="BZ12" t="s">
        <v>20615</v>
      </c>
      <c r="CA12" t="s">
        <v>20616</v>
      </c>
      <c r="CB12" t="s">
        <v>20617</v>
      </c>
      <c r="CC12" t="s">
        <v>20618</v>
      </c>
      <c r="CD12" t="s">
        <v>20619</v>
      </c>
      <c r="CE12" t="s">
        <v>20619</v>
      </c>
      <c r="CF12" t="s">
        <v>20619</v>
      </c>
      <c r="CG12" t="s">
        <v>20211</v>
      </c>
      <c r="CH12" t="s">
        <v>20418</v>
      </c>
      <c r="CI12" t="s">
        <v>20193</v>
      </c>
      <c r="CJ12" t="s">
        <v>20620</v>
      </c>
      <c r="CK12" t="s">
        <v>20224</v>
      </c>
      <c r="CL12" t="s">
        <v>20621</v>
      </c>
      <c r="CM12" t="s">
        <v>20622</v>
      </c>
      <c r="CN12" t="s">
        <v>20623</v>
      </c>
      <c r="CO12" t="s">
        <v>20624</v>
      </c>
      <c r="CP12" t="s">
        <v>20625</v>
      </c>
      <c r="CQ12" t="s">
        <v>20286</v>
      </c>
      <c r="CR12" t="s">
        <v>20626</v>
      </c>
      <c r="CS12" t="s">
        <v>20320</v>
      </c>
      <c r="CT12" t="s">
        <v>20349</v>
      </c>
      <c r="CU12" t="s">
        <v>20599</v>
      </c>
      <c r="CV12" t="s">
        <v>20470</v>
      </c>
      <c r="CW12" t="s">
        <v>20627</v>
      </c>
      <c r="CX12" t="s">
        <v>20300</v>
      </c>
      <c r="CY12" t="s">
        <v>20628</v>
      </c>
      <c r="CZ12" t="s">
        <v>20629</v>
      </c>
      <c r="DA12" t="s">
        <v>20630</v>
      </c>
      <c r="DB12" t="s">
        <v>20631</v>
      </c>
      <c r="DC12" t="s">
        <v>20632</v>
      </c>
      <c r="DD12" t="s">
        <v>20633</v>
      </c>
      <c r="DE12" t="s">
        <v>20634</v>
      </c>
      <c r="DF12" t="s">
        <v>20635</v>
      </c>
      <c r="DG12" t="s">
        <v>20636</v>
      </c>
      <c r="DH12" t="s">
        <v>20637</v>
      </c>
      <c r="DI12" t="s">
        <v>20638</v>
      </c>
      <c r="DJ12" t="s">
        <v>20639</v>
      </c>
      <c r="DK12" t="s">
        <v>20640</v>
      </c>
      <c r="DL12" t="s">
        <v>20641</v>
      </c>
      <c r="DM12" t="s">
        <v>20642</v>
      </c>
      <c r="DN12" t="s">
        <v>20643</v>
      </c>
      <c r="DO12" t="s">
        <v>20616</v>
      </c>
      <c r="DP12" t="s">
        <v>20644</v>
      </c>
      <c r="DQ12" t="s">
        <v>20645</v>
      </c>
      <c r="DR12" t="s">
        <v>20646</v>
      </c>
      <c r="DS12" t="s">
        <v>20646</v>
      </c>
      <c r="DT12" t="s">
        <v>20647</v>
      </c>
      <c r="DU12" t="s">
        <v>20647</v>
      </c>
      <c r="DV12" t="s">
        <v>20211</v>
      </c>
      <c r="DW12" t="s">
        <v>20418</v>
      </c>
      <c r="DX12" t="s">
        <v>20193</v>
      </c>
      <c r="DY12" t="s">
        <v>20620</v>
      </c>
      <c r="DZ12" t="s">
        <v>20308</v>
      </c>
      <c r="EA12" t="s">
        <v>20648</v>
      </c>
      <c r="EB12" t="s">
        <v>20649</v>
      </c>
      <c r="EC12" t="s">
        <v>20510</v>
      </c>
      <c r="ED12" t="s">
        <v>20650</v>
      </c>
      <c r="EE12" t="s">
        <v>20651</v>
      </c>
      <c r="EF12" t="s">
        <v>20652</v>
      </c>
      <c r="EG12" t="s">
        <v>20653</v>
      </c>
      <c r="EH12" t="s">
        <v>20654</v>
      </c>
      <c r="EI12" t="s">
        <v>20291</v>
      </c>
      <c r="EJ12" t="s">
        <v>20655</v>
      </c>
      <c r="EK12" t="s">
        <v>20546</v>
      </c>
      <c r="EL12" t="s">
        <v>20627</v>
      </c>
      <c r="EM12" t="s">
        <v>20548</v>
      </c>
      <c r="EN12" t="s">
        <v>20656</v>
      </c>
      <c r="EO12" t="s">
        <v>20657</v>
      </c>
      <c r="EP12" t="s">
        <v>20581</v>
      </c>
      <c r="EQ12" t="s">
        <v>20658</v>
      </c>
      <c r="ER12" t="s">
        <v>20659</v>
      </c>
      <c r="ES12" t="s">
        <v>20660</v>
      </c>
      <c r="ET12" t="s">
        <v>20661</v>
      </c>
      <c r="EU12" t="s">
        <v>20662</v>
      </c>
      <c r="EV12" t="s">
        <v>20663</v>
      </c>
      <c r="EW12" t="s">
        <v>20664</v>
      </c>
      <c r="EX12" t="s">
        <v>20665</v>
      </c>
      <c r="EY12" t="s">
        <v>20666</v>
      </c>
      <c r="EZ12" t="s">
        <v>20667</v>
      </c>
      <c r="FA12" t="s">
        <v>20668</v>
      </c>
      <c r="FB12" t="s">
        <v>20669</v>
      </c>
      <c r="FC12" t="s">
        <v>20670</v>
      </c>
      <c r="FD12" t="s">
        <v>20671</v>
      </c>
      <c r="FE12" t="s">
        <v>20672</v>
      </c>
      <c r="FF12" t="s">
        <v>20673</v>
      </c>
      <c r="FG12" t="s">
        <v>20673</v>
      </c>
      <c r="FH12" t="s">
        <v>20674</v>
      </c>
      <c r="FI12" t="s">
        <v>20675</v>
      </c>
      <c r="FJ12" t="s">
        <v>20675</v>
      </c>
      <c r="FK12" t="s">
        <v>20211</v>
      </c>
      <c r="FL12" t="s">
        <v>20306</v>
      </c>
      <c r="FM12" t="s">
        <v>20534</v>
      </c>
      <c r="FN12" t="s">
        <v>20535</v>
      </c>
      <c r="FO12" t="s">
        <v>20676</v>
      </c>
      <c r="FP12" t="s">
        <v>20677</v>
      </c>
      <c r="FQ12" t="s">
        <v>20678</v>
      </c>
      <c r="FR12" t="s">
        <v>20679</v>
      </c>
      <c r="FS12" t="s">
        <v>20680</v>
      </c>
      <c r="FT12" t="s">
        <v>20283</v>
      </c>
      <c r="FU12" t="s">
        <v>20595</v>
      </c>
      <c r="FV12" t="s">
        <v>20566</v>
      </c>
      <c r="FW12" t="s">
        <v>20681</v>
      </c>
      <c r="FX12" t="s">
        <v>20682</v>
      </c>
      <c r="FY12" t="s">
        <v>20598</v>
      </c>
      <c r="FZ12" t="s">
        <v>20683</v>
      </c>
      <c r="GA12" t="s">
        <v>20684</v>
      </c>
      <c r="GB12" t="s">
        <v>20685</v>
      </c>
      <c r="GC12" t="s">
        <v>20686</v>
      </c>
      <c r="GD12" t="s">
        <v>20687</v>
      </c>
      <c r="GE12" t="s">
        <v>20327</v>
      </c>
      <c r="GF12" t="s">
        <v>20688</v>
      </c>
      <c r="GG12" t="s">
        <v>20578</v>
      </c>
      <c r="GH12" t="s">
        <v>20689</v>
      </c>
      <c r="GI12" t="s">
        <v>20690</v>
      </c>
      <c r="GJ12" t="s">
        <v>20691</v>
      </c>
      <c r="GK12" t="s">
        <v>20692</v>
      </c>
      <c r="GL12" t="s">
        <v>20585</v>
      </c>
      <c r="GM12" t="s">
        <v>20693</v>
      </c>
      <c r="GN12" t="s">
        <v>20694</v>
      </c>
      <c r="GO12" t="s">
        <v>20695</v>
      </c>
      <c r="GP12" t="s">
        <v>20696</v>
      </c>
      <c r="GQ12" t="s">
        <v>20609</v>
      </c>
      <c r="GR12" t="s">
        <v>20456</v>
      </c>
      <c r="GS12" t="s">
        <v>20697</v>
      </c>
      <c r="GT12" t="s">
        <v>20698</v>
      </c>
      <c r="GU12" t="s">
        <v>20458</v>
      </c>
      <c r="GV12" t="s">
        <v>20699</v>
      </c>
      <c r="GW12" t="s">
        <v>20700</v>
      </c>
      <c r="GX12" t="s">
        <v>20701</v>
      </c>
      <c r="GY12" t="s">
        <v>20701</v>
      </c>
      <c r="GZ12" t="s">
        <v>20386</v>
      </c>
      <c r="HA12" t="s">
        <v>20418</v>
      </c>
      <c r="HB12" t="s">
        <v>20193</v>
      </c>
      <c r="HC12" t="s">
        <v>20620</v>
      </c>
      <c r="HD12" t="s">
        <v>20224</v>
      </c>
      <c r="HE12" t="s">
        <v>20621</v>
      </c>
      <c r="HF12" t="s">
        <v>20561</v>
      </c>
      <c r="HG12" t="s">
        <v>20702</v>
      </c>
      <c r="HH12" t="s">
        <v>20314</v>
      </c>
      <c r="HI12" t="s">
        <v>20239</v>
      </c>
      <c r="HJ12" t="s">
        <v>20703</v>
      </c>
      <c r="HK12" t="s">
        <v>20704</v>
      </c>
      <c r="HL12" t="s">
        <v>20347</v>
      </c>
      <c r="HM12" t="s">
        <v>20398</v>
      </c>
      <c r="HN12" t="s">
        <v>20350</v>
      </c>
      <c r="HO12" t="s">
        <v>20705</v>
      </c>
      <c r="HP12" t="s">
        <v>20706</v>
      </c>
      <c r="HQ12" t="s">
        <v>20707</v>
      </c>
      <c r="HR12" t="s">
        <v>20708</v>
      </c>
      <c r="HS12" t="s">
        <v>20709</v>
      </c>
      <c r="HT12" t="s">
        <v>20710</v>
      </c>
      <c r="HU12" t="s">
        <v>20711</v>
      </c>
      <c r="HV12" t="s">
        <v>20712</v>
      </c>
      <c r="HW12" t="s">
        <v>20713</v>
      </c>
      <c r="HX12" t="s">
        <v>20714</v>
      </c>
      <c r="HY12" t="s">
        <v>20715</v>
      </c>
      <c r="HZ12" t="s">
        <v>20716</v>
      </c>
      <c r="IA12" t="s">
        <v>20717</v>
      </c>
      <c r="IB12" t="s">
        <v>20718</v>
      </c>
      <c r="IC12" t="s">
        <v>20526</v>
      </c>
      <c r="ID12" t="s">
        <v>20719</v>
      </c>
      <c r="IE12" t="s">
        <v>20720</v>
      </c>
      <c r="IF12" t="s">
        <v>20721</v>
      </c>
      <c r="IG12" t="s">
        <v>20722</v>
      </c>
      <c r="IH12" t="s">
        <v>20723</v>
      </c>
      <c r="II12" t="s">
        <v>20724</v>
      </c>
      <c r="IJ12" t="s">
        <v>20725</v>
      </c>
      <c r="IK12" t="s">
        <v>20726</v>
      </c>
      <c r="IL12" t="s">
        <v>20726</v>
      </c>
      <c r="IM12" t="s">
        <v>20672</v>
      </c>
      <c r="IN12" t="s">
        <v>20672</v>
      </c>
    </row>
    <row r="13" spans="2:248" x14ac:dyDescent="0.25">
      <c r="B13" t="s">
        <v>20727</v>
      </c>
      <c r="H13" t="s">
        <v>20432</v>
      </c>
      <c r="I13" t="s">
        <v>20433</v>
      </c>
      <c r="J13" t="s">
        <v>20433</v>
      </c>
      <c r="K13" t="s">
        <v>20433</v>
      </c>
      <c r="L13" t="s">
        <v>20434</v>
      </c>
      <c r="M13" t="s">
        <v>20156</v>
      </c>
      <c r="N13" t="s">
        <v>20435</v>
      </c>
      <c r="O13" t="s">
        <v>20436</v>
      </c>
      <c r="P13" t="s">
        <v>20272</v>
      </c>
      <c r="Q13" t="s">
        <v>20160</v>
      </c>
      <c r="R13" t="s">
        <v>20303</v>
      </c>
      <c r="S13" t="s">
        <v>20163</v>
      </c>
      <c r="T13" t="s">
        <v>20165</v>
      </c>
      <c r="U13" t="s">
        <v>20169</v>
      </c>
      <c r="V13" t="s">
        <v>20172</v>
      </c>
      <c r="W13" t="s">
        <v>20728</v>
      </c>
      <c r="X13" t="s">
        <v>20329</v>
      </c>
      <c r="Y13" t="s">
        <v>20729</v>
      </c>
      <c r="Z13" t="s">
        <v>20248</v>
      </c>
      <c r="AA13" t="s">
        <v>20216</v>
      </c>
      <c r="AB13" t="s">
        <v>20730</v>
      </c>
      <c r="AC13" t="s">
        <v>20731</v>
      </c>
      <c r="AD13" t="s">
        <v>20732</v>
      </c>
      <c r="AE13" t="s">
        <v>20509</v>
      </c>
      <c r="AF13" t="s">
        <v>20733</v>
      </c>
      <c r="AG13" t="s">
        <v>20331</v>
      </c>
      <c r="AH13" t="s">
        <v>20218</v>
      </c>
      <c r="AI13" t="s">
        <v>20208</v>
      </c>
      <c r="AJ13" t="s">
        <v>20210</v>
      </c>
      <c r="AK13" t="s">
        <v>20386</v>
      </c>
      <c r="AL13" t="s">
        <v>20734</v>
      </c>
      <c r="AM13" t="s">
        <v>20415</v>
      </c>
      <c r="AN13" t="s">
        <v>20275</v>
      </c>
      <c r="AO13" t="s">
        <v>20219</v>
      </c>
      <c r="AP13" t="s">
        <v>20214</v>
      </c>
      <c r="AQ13" t="s">
        <v>20214</v>
      </c>
      <c r="AR13" t="s">
        <v>20303</v>
      </c>
      <c r="AS13" t="s">
        <v>20166</v>
      </c>
      <c r="AT13" t="s">
        <v>20196</v>
      </c>
      <c r="AU13" t="s">
        <v>20173</v>
      </c>
      <c r="AV13" t="s">
        <v>20216</v>
      </c>
      <c r="AW13" t="s">
        <v>20463</v>
      </c>
      <c r="AX13" t="s">
        <v>20385</v>
      </c>
      <c r="AY13" t="s">
        <v>20734</v>
      </c>
      <c r="AZ13" t="s">
        <v>20735</v>
      </c>
      <c r="BA13" t="s">
        <v>20260</v>
      </c>
      <c r="BB13" t="s">
        <v>20736</v>
      </c>
      <c r="BC13" t="s">
        <v>20737</v>
      </c>
      <c r="BD13" t="s">
        <v>20738</v>
      </c>
      <c r="BE13" t="s">
        <v>20244</v>
      </c>
      <c r="BF13" t="s">
        <v>20739</v>
      </c>
      <c r="BG13" t="s">
        <v>20364</v>
      </c>
      <c r="BH13" t="s">
        <v>20740</v>
      </c>
      <c r="BI13" t="s">
        <v>20741</v>
      </c>
      <c r="BJ13" t="s">
        <v>20742</v>
      </c>
      <c r="BK13" t="s">
        <v>20743</v>
      </c>
      <c r="BL13" t="s">
        <v>20744</v>
      </c>
      <c r="BM13" t="s">
        <v>20745</v>
      </c>
      <c r="BN13" t="s">
        <v>20746</v>
      </c>
      <c r="BO13" t="s">
        <v>20747</v>
      </c>
      <c r="BP13" t="s">
        <v>20748</v>
      </c>
      <c r="BQ13" t="s">
        <v>20749</v>
      </c>
      <c r="BR13" t="s">
        <v>20499</v>
      </c>
      <c r="BS13" t="s">
        <v>20750</v>
      </c>
      <c r="BT13" t="s">
        <v>20369</v>
      </c>
      <c r="BU13" t="s">
        <v>20573</v>
      </c>
      <c r="BV13" t="s">
        <v>20470</v>
      </c>
      <c r="BW13" t="s">
        <v>20751</v>
      </c>
      <c r="BX13" t="s">
        <v>20752</v>
      </c>
      <c r="BY13" t="s">
        <v>20753</v>
      </c>
      <c r="BZ13" t="s">
        <v>20754</v>
      </c>
      <c r="CA13" t="s">
        <v>20372</v>
      </c>
      <c r="CB13" t="s">
        <v>20755</v>
      </c>
      <c r="CC13" t="s">
        <v>20756</v>
      </c>
      <c r="CD13" t="s">
        <v>20757</v>
      </c>
      <c r="CE13" t="s">
        <v>20374</v>
      </c>
      <c r="CF13" t="s">
        <v>20374</v>
      </c>
      <c r="CG13" t="s">
        <v>20303</v>
      </c>
      <c r="CH13" t="s">
        <v>20167</v>
      </c>
      <c r="CI13" t="s">
        <v>20356</v>
      </c>
      <c r="CJ13" t="s">
        <v>20758</v>
      </c>
      <c r="CK13" t="s">
        <v>20759</v>
      </c>
      <c r="CL13" t="s">
        <v>20509</v>
      </c>
      <c r="CM13" t="s">
        <v>20209</v>
      </c>
      <c r="CN13" t="s">
        <v>20215</v>
      </c>
      <c r="CO13" t="s">
        <v>20419</v>
      </c>
      <c r="CP13" t="s">
        <v>20266</v>
      </c>
      <c r="CQ13" t="s">
        <v>20760</v>
      </c>
      <c r="CR13" t="s">
        <v>20312</v>
      </c>
      <c r="CS13" t="s">
        <v>20761</v>
      </c>
      <c r="CT13" t="s">
        <v>20541</v>
      </c>
      <c r="CU13" t="s">
        <v>20762</v>
      </c>
      <c r="CV13" t="s">
        <v>20763</v>
      </c>
      <c r="CW13" t="s">
        <v>20764</v>
      </c>
      <c r="CX13" t="s">
        <v>20496</v>
      </c>
      <c r="CY13" t="s">
        <v>20765</v>
      </c>
      <c r="CZ13" t="s">
        <v>20766</v>
      </c>
      <c r="DA13" t="s">
        <v>20767</v>
      </c>
      <c r="DB13" t="s">
        <v>20768</v>
      </c>
      <c r="DC13" t="s">
        <v>20769</v>
      </c>
      <c r="DD13" t="s">
        <v>20400</v>
      </c>
      <c r="DE13" t="s">
        <v>20323</v>
      </c>
      <c r="DF13" t="s">
        <v>20770</v>
      </c>
      <c r="DG13" t="s">
        <v>20771</v>
      </c>
      <c r="DH13" t="s">
        <v>20772</v>
      </c>
      <c r="DI13" t="s">
        <v>20773</v>
      </c>
      <c r="DJ13" t="s">
        <v>20297</v>
      </c>
      <c r="DK13" t="s">
        <v>20326</v>
      </c>
      <c r="DL13" t="s">
        <v>20298</v>
      </c>
      <c r="DM13" t="s">
        <v>20547</v>
      </c>
      <c r="DN13" t="s">
        <v>20774</v>
      </c>
      <c r="DO13" t="s">
        <v>20775</v>
      </c>
      <c r="DP13" t="s">
        <v>20576</v>
      </c>
      <c r="DQ13" t="s">
        <v>20776</v>
      </c>
      <c r="DR13" t="s">
        <v>20777</v>
      </c>
      <c r="DS13" t="s">
        <v>20778</v>
      </c>
      <c r="DT13" t="s">
        <v>20779</v>
      </c>
      <c r="DU13" t="s">
        <v>20779</v>
      </c>
      <c r="DV13" t="s">
        <v>20245</v>
      </c>
      <c r="DW13" t="s">
        <v>20355</v>
      </c>
      <c r="DX13" t="s">
        <v>20304</v>
      </c>
      <c r="DY13" t="s">
        <v>20780</v>
      </c>
      <c r="DZ13" t="s">
        <v>20781</v>
      </c>
      <c r="EA13" t="s">
        <v>20782</v>
      </c>
      <c r="EB13" t="s">
        <v>20412</v>
      </c>
      <c r="EC13" t="s">
        <v>20414</v>
      </c>
      <c r="ED13" t="s">
        <v>20418</v>
      </c>
      <c r="EE13" t="s">
        <v>20192</v>
      </c>
      <c r="EF13" t="s">
        <v>20490</v>
      </c>
      <c r="EG13" t="s">
        <v>20783</v>
      </c>
      <c r="EH13" t="s">
        <v>20784</v>
      </c>
      <c r="EI13" t="s">
        <v>20785</v>
      </c>
      <c r="EJ13" t="s">
        <v>20786</v>
      </c>
      <c r="EK13" t="s">
        <v>20344</v>
      </c>
      <c r="EL13" t="s">
        <v>20318</v>
      </c>
      <c r="EM13" t="s">
        <v>20512</v>
      </c>
      <c r="EN13" t="s">
        <v>20787</v>
      </c>
      <c r="EO13" t="s">
        <v>20788</v>
      </c>
      <c r="EP13" t="s">
        <v>20789</v>
      </c>
      <c r="EQ13" t="s">
        <v>20790</v>
      </c>
      <c r="ER13" t="s">
        <v>20791</v>
      </c>
      <c r="ES13" t="s">
        <v>20792</v>
      </c>
      <c r="ET13" t="s">
        <v>20793</v>
      </c>
      <c r="EU13" t="s">
        <v>20794</v>
      </c>
      <c r="EV13" t="s">
        <v>20795</v>
      </c>
      <c r="EW13" t="s">
        <v>20796</v>
      </c>
      <c r="EX13" t="s">
        <v>20797</v>
      </c>
      <c r="EY13" t="s">
        <v>20528</v>
      </c>
      <c r="EZ13" t="s">
        <v>20798</v>
      </c>
      <c r="FA13" t="s">
        <v>20799</v>
      </c>
      <c r="FB13" t="s">
        <v>20800</v>
      </c>
      <c r="FC13" t="s">
        <v>20801</v>
      </c>
      <c r="FD13" t="s">
        <v>20802</v>
      </c>
      <c r="FE13" t="s">
        <v>20803</v>
      </c>
      <c r="FF13" t="s">
        <v>20804</v>
      </c>
      <c r="FG13" t="s">
        <v>20805</v>
      </c>
      <c r="FH13" t="s">
        <v>20806</v>
      </c>
      <c r="FI13" t="s">
        <v>20807</v>
      </c>
      <c r="FJ13" t="s">
        <v>20807</v>
      </c>
      <c r="FK13" t="s">
        <v>20303</v>
      </c>
      <c r="FL13" t="s">
        <v>20166</v>
      </c>
      <c r="FM13" t="s">
        <v>20196</v>
      </c>
      <c r="FN13" t="s">
        <v>20173</v>
      </c>
      <c r="FO13" t="s">
        <v>20410</v>
      </c>
      <c r="FP13" t="s">
        <v>20808</v>
      </c>
      <c r="FQ13" t="s">
        <v>20208</v>
      </c>
      <c r="FR13" t="s">
        <v>20183</v>
      </c>
      <c r="FS13" t="s">
        <v>20419</v>
      </c>
      <c r="FT13" t="s">
        <v>20265</v>
      </c>
      <c r="FU13" t="s">
        <v>20591</v>
      </c>
      <c r="FV13" t="s">
        <v>20339</v>
      </c>
      <c r="FW13" t="s">
        <v>20466</v>
      </c>
      <c r="FX13" t="s">
        <v>20809</v>
      </c>
      <c r="FY13" t="s">
        <v>20810</v>
      </c>
      <c r="FZ13" t="s">
        <v>20626</v>
      </c>
      <c r="GA13" t="s">
        <v>20319</v>
      </c>
      <c r="GB13" t="s">
        <v>20811</v>
      </c>
      <c r="GC13" t="s">
        <v>20812</v>
      </c>
      <c r="GD13" t="s">
        <v>20813</v>
      </c>
      <c r="GE13" t="s">
        <v>20322</v>
      </c>
      <c r="GF13" t="s">
        <v>20814</v>
      </c>
      <c r="GG13" t="s">
        <v>20746</v>
      </c>
      <c r="GH13" t="s">
        <v>20815</v>
      </c>
      <c r="GI13" t="s">
        <v>20748</v>
      </c>
      <c r="GJ13" t="s">
        <v>20599</v>
      </c>
      <c r="GK13" t="s">
        <v>20816</v>
      </c>
      <c r="GL13" t="s">
        <v>20403</v>
      </c>
      <c r="GM13" t="s">
        <v>20546</v>
      </c>
      <c r="GN13" t="s">
        <v>20325</v>
      </c>
      <c r="GO13" t="s">
        <v>20817</v>
      </c>
      <c r="GP13" t="s">
        <v>20818</v>
      </c>
      <c r="GQ13" t="s">
        <v>20601</v>
      </c>
      <c r="GR13" t="s">
        <v>20819</v>
      </c>
      <c r="GS13" t="s">
        <v>20756</v>
      </c>
      <c r="GT13" t="s">
        <v>20405</v>
      </c>
      <c r="GU13" t="s">
        <v>20820</v>
      </c>
      <c r="GV13" t="s">
        <v>20821</v>
      </c>
      <c r="GW13" t="s">
        <v>20822</v>
      </c>
      <c r="GX13" t="s">
        <v>20577</v>
      </c>
      <c r="GY13" t="s">
        <v>20577</v>
      </c>
      <c r="GZ13" t="s">
        <v>20303</v>
      </c>
      <c r="HA13" t="s">
        <v>20168</v>
      </c>
      <c r="HB13" t="s">
        <v>20356</v>
      </c>
      <c r="HC13" t="s">
        <v>20758</v>
      </c>
      <c r="HD13" t="s">
        <v>20823</v>
      </c>
      <c r="HE13" t="s">
        <v>20177</v>
      </c>
      <c r="HF13" t="s">
        <v>20824</v>
      </c>
      <c r="HG13" t="s">
        <v>20214</v>
      </c>
      <c r="HH13" t="s">
        <v>20187</v>
      </c>
      <c r="HI13" t="s">
        <v>20259</v>
      </c>
      <c r="HJ13" t="s">
        <v>20464</v>
      </c>
      <c r="HK13" t="s">
        <v>20825</v>
      </c>
      <c r="HL13" t="s">
        <v>20826</v>
      </c>
      <c r="HM13" t="s">
        <v>20340</v>
      </c>
      <c r="HN13" t="s">
        <v>20563</v>
      </c>
      <c r="HO13" t="s">
        <v>20284</v>
      </c>
      <c r="HP13" t="s">
        <v>20827</v>
      </c>
      <c r="HQ13" t="s">
        <v>20495</v>
      </c>
      <c r="HR13" t="s">
        <v>20443</v>
      </c>
      <c r="HS13" t="s">
        <v>20682</v>
      </c>
      <c r="HT13" t="s">
        <v>20828</v>
      </c>
      <c r="HU13" t="s">
        <v>20829</v>
      </c>
      <c r="HV13" t="s">
        <v>20830</v>
      </c>
      <c r="HW13" t="s">
        <v>20321</v>
      </c>
      <c r="HX13" t="s">
        <v>20831</v>
      </c>
      <c r="HY13" t="s">
        <v>20744</v>
      </c>
      <c r="HZ13" t="s">
        <v>20814</v>
      </c>
      <c r="IA13" t="s">
        <v>20832</v>
      </c>
      <c r="IB13" t="s">
        <v>20787</v>
      </c>
      <c r="IC13" t="s">
        <v>20655</v>
      </c>
      <c r="ID13" t="s">
        <v>20833</v>
      </c>
      <c r="IE13" t="s">
        <v>20834</v>
      </c>
      <c r="IF13" t="s">
        <v>20835</v>
      </c>
      <c r="IG13" t="s">
        <v>20836</v>
      </c>
      <c r="IH13" t="s">
        <v>20600</v>
      </c>
      <c r="II13" t="s">
        <v>20837</v>
      </c>
      <c r="IJ13" t="s">
        <v>20838</v>
      </c>
      <c r="IK13" t="s">
        <v>20839</v>
      </c>
      <c r="IL13" t="s">
        <v>20840</v>
      </c>
      <c r="IM13" t="s">
        <v>20841</v>
      </c>
      <c r="IN13" t="s">
        <v>20841</v>
      </c>
    </row>
    <row r="14" spans="2:248" x14ac:dyDescent="0.25">
      <c r="B14" t="s">
        <v>20842</v>
      </c>
      <c r="C14" t="s">
        <v>20434</v>
      </c>
      <c r="D14" t="s">
        <v>20157</v>
      </c>
      <c r="E14" t="s">
        <v>20272</v>
      </c>
      <c r="F14" t="s">
        <v>20245</v>
      </c>
      <c r="G14" t="s">
        <v>20162</v>
      </c>
      <c r="H14" t="s">
        <v>20164</v>
      </c>
      <c r="I14" t="s">
        <v>20165</v>
      </c>
      <c r="J14" t="s">
        <v>20166</v>
      </c>
      <c r="K14" t="s">
        <v>20168</v>
      </c>
      <c r="L14" t="s">
        <v>20170</v>
      </c>
      <c r="M14" t="s">
        <v>20843</v>
      </c>
      <c r="N14" t="s">
        <v>20196</v>
      </c>
      <c r="O14" t="s">
        <v>20356</v>
      </c>
      <c r="P14" t="s">
        <v>20197</v>
      </c>
      <c r="Q14" t="s">
        <v>20383</v>
      </c>
      <c r="R14" t="s">
        <v>20198</v>
      </c>
      <c r="S14" t="s">
        <v>20780</v>
      </c>
      <c r="T14" t="s">
        <v>20173</v>
      </c>
      <c r="U14" t="s">
        <v>20409</v>
      </c>
      <c r="V14" t="s">
        <v>20758</v>
      </c>
      <c r="W14" t="s">
        <v>20844</v>
      </c>
      <c r="X14" t="s">
        <v>20532</v>
      </c>
      <c r="Y14" t="s">
        <v>20200</v>
      </c>
      <c r="Z14" t="s">
        <v>20330</v>
      </c>
      <c r="AA14" t="s">
        <v>20305</v>
      </c>
      <c r="AB14" t="s">
        <v>20823</v>
      </c>
      <c r="AC14" t="s">
        <v>20730</v>
      </c>
      <c r="AD14" t="s">
        <v>20845</v>
      </c>
      <c r="AE14" t="s">
        <v>20782</v>
      </c>
      <c r="AF14" t="s">
        <v>20846</v>
      </c>
      <c r="AG14" t="s">
        <v>20176</v>
      </c>
      <c r="AH14" t="s">
        <v>20217</v>
      </c>
      <c r="AI14" t="s">
        <v>20177</v>
      </c>
      <c r="AJ14" t="s">
        <v>20205</v>
      </c>
      <c r="AK14" t="s">
        <v>20438</v>
      </c>
      <c r="AL14" t="s">
        <v>20331</v>
      </c>
      <c r="AM14" t="s">
        <v>20847</v>
      </c>
      <c r="AN14" t="s">
        <v>20207</v>
      </c>
      <c r="AO14" t="s">
        <v>20180</v>
      </c>
      <c r="AP14" t="s">
        <v>20210</v>
      </c>
      <c r="AQ14" t="s">
        <v>20210</v>
      </c>
      <c r="AR14" t="s">
        <v>20158</v>
      </c>
      <c r="AS14" t="s">
        <v>20246</v>
      </c>
      <c r="AT14" t="s">
        <v>20170</v>
      </c>
      <c r="AU14" t="s">
        <v>20197</v>
      </c>
      <c r="AV14" t="s">
        <v>20409</v>
      </c>
      <c r="AW14" t="s">
        <v>20437</v>
      </c>
      <c r="AX14" t="s">
        <v>20463</v>
      </c>
      <c r="AY14" t="s">
        <v>20250</v>
      </c>
      <c r="AZ14" t="s">
        <v>20386</v>
      </c>
      <c r="BA14" t="s">
        <v>20848</v>
      </c>
      <c r="BB14" t="s">
        <v>20534</v>
      </c>
      <c r="BC14" t="s">
        <v>20849</v>
      </c>
      <c r="BD14" t="s">
        <v>20850</v>
      </c>
      <c r="BE14" t="s">
        <v>20851</v>
      </c>
      <c r="BF14" t="s">
        <v>20852</v>
      </c>
      <c r="BG14" t="s">
        <v>20494</v>
      </c>
      <c r="BH14" t="s">
        <v>20704</v>
      </c>
      <c r="BI14" t="s">
        <v>20853</v>
      </c>
      <c r="BJ14" t="s">
        <v>20770</v>
      </c>
      <c r="BK14" t="s">
        <v>20854</v>
      </c>
      <c r="BL14" t="s">
        <v>20855</v>
      </c>
      <c r="BM14" t="s">
        <v>20856</v>
      </c>
      <c r="BN14" t="s">
        <v>20857</v>
      </c>
      <c r="BO14" t="s">
        <v>20858</v>
      </c>
      <c r="BP14" t="s">
        <v>20859</v>
      </c>
      <c r="BQ14" t="s">
        <v>20860</v>
      </c>
      <c r="BR14" t="s">
        <v>20861</v>
      </c>
      <c r="BS14" t="s">
        <v>20862</v>
      </c>
      <c r="BT14" t="s">
        <v>20863</v>
      </c>
      <c r="BU14" t="s">
        <v>20864</v>
      </c>
      <c r="BV14" t="s">
        <v>20865</v>
      </c>
      <c r="BW14" t="s">
        <v>20866</v>
      </c>
      <c r="BX14" t="s">
        <v>20867</v>
      </c>
      <c r="BY14" t="s">
        <v>20868</v>
      </c>
      <c r="BZ14" t="s">
        <v>20869</v>
      </c>
      <c r="CA14" t="s">
        <v>20870</v>
      </c>
      <c r="CB14" t="s">
        <v>20871</v>
      </c>
      <c r="CC14" t="s">
        <v>20872</v>
      </c>
      <c r="CD14" t="s">
        <v>20873</v>
      </c>
      <c r="CE14" t="s">
        <v>20874</v>
      </c>
      <c r="CF14" t="s">
        <v>20874</v>
      </c>
      <c r="CG14" t="s">
        <v>20159</v>
      </c>
      <c r="CH14" t="s">
        <v>20165</v>
      </c>
      <c r="CI14" t="s">
        <v>20196</v>
      </c>
      <c r="CJ14" t="s">
        <v>20329</v>
      </c>
      <c r="CK14" t="s">
        <v>20532</v>
      </c>
      <c r="CL14" t="s">
        <v>20731</v>
      </c>
      <c r="CM14" t="s">
        <v>20875</v>
      </c>
      <c r="CN14" t="s">
        <v>20213</v>
      </c>
      <c r="CO14" t="s">
        <v>20876</v>
      </c>
      <c r="CP14" t="s">
        <v>20534</v>
      </c>
      <c r="CQ14" t="s">
        <v>20877</v>
      </c>
      <c r="CR14" t="s">
        <v>20878</v>
      </c>
      <c r="CS14" t="s">
        <v>20391</v>
      </c>
      <c r="CT14" t="s">
        <v>20879</v>
      </c>
      <c r="CU14" t="s">
        <v>20880</v>
      </c>
      <c r="CV14" t="s">
        <v>20881</v>
      </c>
      <c r="CW14" t="s">
        <v>20513</v>
      </c>
      <c r="CX14" t="s">
        <v>20370</v>
      </c>
      <c r="CY14" t="s">
        <v>20775</v>
      </c>
      <c r="CZ14" t="s">
        <v>20882</v>
      </c>
      <c r="DA14" t="s">
        <v>20883</v>
      </c>
      <c r="DB14" t="s">
        <v>20884</v>
      </c>
      <c r="DC14" t="s">
        <v>20885</v>
      </c>
      <c r="DD14" t="s">
        <v>20886</v>
      </c>
      <c r="DE14" t="s">
        <v>20887</v>
      </c>
      <c r="DF14" t="s">
        <v>20528</v>
      </c>
      <c r="DG14" t="s">
        <v>20888</v>
      </c>
      <c r="DH14" t="s">
        <v>20801</v>
      </c>
      <c r="DI14" t="s">
        <v>20889</v>
      </c>
      <c r="DJ14" t="s">
        <v>20890</v>
      </c>
      <c r="DK14" t="s">
        <v>20891</v>
      </c>
      <c r="DL14" t="s">
        <v>20892</v>
      </c>
      <c r="DM14" t="s">
        <v>20893</v>
      </c>
      <c r="DN14" t="s">
        <v>20894</v>
      </c>
      <c r="DO14" t="s">
        <v>20895</v>
      </c>
      <c r="DP14" t="s">
        <v>20896</v>
      </c>
      <c r="DQ14" t="s">
        <v>20897</v>
      </c>
      <c r="DR14" t="s">
        <v>20898</v>
      </c>
      <c r="DS14" t="s">
        <v>20899</v>
      </c>
      <c r="DT14" t="s">
        <v>20900</v>
      </c>
      <c r="DU14" t="s">
        <v>20900</v>
      </c>
      <c r="DV14" t="s">
        <v>20158</v>
      </c>
      <c r="DW14" t="s">
        <v>20246</v>
      </c>
      <c r="DX14" t="s">
        <v>20169</v>
      </c>
      <c r="DY14" t="s">
        <v>20901</v>
      </c>
      <c r="DZ14" t="s">
        <v>20902</v>
      </c>
      <c r="EA14" t="s">
        <v>20174</v>
      </c>
      <c r="EB14" t="s">
        <v>20823</v>
      </c>
      <c r="EC14" t="s">
        <v>20731</v>
      </c>
      <c r="ED14" t="s">
        <v>20903</v>
      </c>
      <c r="EE14" t="s">
        <v>20385</v>
      </c>
      <c r="EF14" t="s">
        <v>20211</v>
      </c>
      <c r="EG14" t="s">
        <v>20183</v>
      </c>
      <c r="EH14" t="s">
        <v>20735</v>
      </c>
      <c r="EI14" t="s">
        <v>20188</v>
      </c>
      <c r="EJ14" t="s">
        <v>20193</v>
      </c>
      <c r="EK14" t="s">
        <v>20222</v>
      </c>
      <c r="EL14" t="s">
        <v>20268</v>
      </c>
      <c r="EM14" t="s">
        <v>20904</v>
      </c>
      <c r="EN14" t="s">
        <v>20335</v>
      </c>
      <c r="EO14" t="s">
        <v>20560</v>
      </c>
      <c r="EP14" t="s">
        <v>20905</v>
      </c>
      <c r="EQ14" t="s">
        <v>20230</v>
      </c>
      <c r="ER14" t="s">
        <v>20680</v>
      </c>
      <c r="ES14" t="s">
        <v>20650</v>
      </c>
      <c r="ET14" t="s">
        <v>20242</v>
      </c>
      <c r="EU14" t="s">
        <v>20394</v>
      </c>
      <c r="EV14" t="s">
        <v>20395</v>
      </c>
      <c r="EW14" t="s">
        <v>20542</v>
      </c>
      <c r="EX14" t="s">
        <v>20906</v>
      </c>
      <c r="EY14" t="s">
        <v>20348</v>
      </c>
      <c r="EZ14" t="s">
        <v>20907</v>
      </c>
      <c r="FA14" t="s">
        <v>20908</v>
      </c>
      <c r="FB14" t="s">
        <v>20834</v>
      </c>
      <c r="FC14" t="s">
        <v>20370</v>
      </c>
      <c r="FD14" t="s">
        <v>20706</v>
      </c>
      <c r="FE14" t="s">
        <v>20909</v>
      </c>
      <c r="FF14" t="s">
        <v>20910</v>
      </c>
      <c r="FG14" t="s">
        <v>20911</v>
      </c>
      <c r="FH14" t="s">
        <v>20912</v>
      </c>
      <c r="FI14" t="s">
        <v>20379</v>
      </c>
      <c r="FJ14" t="s">
        <v>20379</v>
      </c>
      <c r="FK14" t="s">
        <v>20272</v>
      </c>
      <c r="FL14" t="s">
        <v>20164</v>
      </c>
      <c r="FM14" t="s">
        <v>20304</v>
      </c>
      <c r="FN14" t="s">
        <v>20408</v>
      </c>
      <c r="FO14" t="s">
        <v>20274</v>
      </c>
      <c r="FP14" t="s">
        <v>20759</v>
      </c>
      <c r="FQ14" t="s">
        <v>20205</v>
      </c>
      <c r="FR14" t="s">
        <v>20414</v>
      </c>
      <c r="FS14" t="s">
        <v>20417</v>
      </c>
      <c r="FT14" t="s">
        <v>20187</v>
      </c>
      <c r="FU14" t="s">
        <v>20535</v>
      </c>
      <c r="FV14" t="s">
        <v>20913</v>
      </c>
      <c r="FW14" t="s">
        <v>20337</v>
      </c>
      <c r="FX14" t="s">
        <v>20914</v>
      </c>
      <c r="FY14" t="s">
        <v>20441</v>
      </c>
      <c r="FZ14" t="s">
        <v>20915</v>
      </c>
      <c r="GA14" t="s">
        <v>20916</v>
      </c>
      <c r="GB14" t="s">
        <v>20686</v>
      </c>
      <c r="GC14" t="s">
        <v>20917</v>
      </c>
      <c r="GD14" t="s">
        <v>20918</v>
      </c>
      <c r="GE14" t="s">
        <v>20553</v>
      </c>
      <c r="GF14" t="s">
        <v>20919</v>
      </c>
      <c r="GG14" t="s">
        <v>20920</v>
      </c>
      <c r="GH14" t="s">
        <v>20921</v>
      </c>
      <c r="GI14" t="s">
        <v>20482</v>
      </c>
      <c r="GJ14" t="s">
        <v>20922</v>
      </c>
      <c r="GK14" t="s">
        <v>20671</v>
      </c>
      <c r="GL14" t="s">
        <v>20923</v>
      </c>
      <c r="GM14" t="s">
        <v>20924</v>
      </c>
      <c r="GN14" t="s">
        <v>20925</v>
      </c>
      <c r="GO14" t="s">
        <v>20926</v>
      </c>
      <c r="GP14" t="s">
        <v>20927</v>
      </c>
      <c r="GQ14" t="s">
        <v>20928</v>
      </c>
      <c r="GR14" t="s">
        <v>20929</v>
      </c>
      <c r="GS14" t="s">
        <v>20930</v>
      </c>
      <c r="GT14" t="s">
        <v>20931</v>
      </c>
      <c r="GU14" t="s">
        <v>20932</v>
      </c>
      <c r="GV14" t="s">
        <v>20933</v>
      </c>
      <c r="GW14" t="s">
        <v>20934</v>
      </c>
      <c r="GX14" t="s">
        <v>20935</v>
      </c>
      <c r="GY14" t="s">
        <v>20935</v>
      </c>
      <c r="GZ14" t="s">
        <v>20272</v>
      </c>
      <c r="HA14" t="s">
        <v>20164</v>
      </c>
      <c r="HB14" t="s">
        <v>20304</v>
      </c>
      <c r="HC14" t="s">
        <v>20408</v>
      </c>
      <c r="HD14" t="s">
        <v>20274</v>
      </c>
      <c r="HE14" t="s">
        <v>20330</v>
      </c>
      <c r="HF14" t="s">
        <v>20845</v>
      </c>
      <c r="HG14" t="s">
        <v>20203</v>
      </c>
      <c r="HH14" t="s">
        <v>20936</v>
      </c>
      <c r="HI14" t="s">
        <v>20847</v>
      </c>
      <c r="HJ14" t="s">
        <v>20213</v>
      </c>
      <c r="HK14" t="s">
        <v>20937</v>
      </c>
      <c r="HL14" t="s">
        <v>20558</v>
      </c>
      <c r="HM14" t="s">
        <v>20258</v>
      </c>
      <c r="HN14" t="s">
        <v>20264</v>
      </c>
      <c r="HO14" t="s">
        <v>20278</v>
      </c>
      <c r="HP14" t="s">
        <v>20938</v>
      </c>
      <c r="HQ14" t="s">
        <v>20340</v>
      </c>
      <c r="HR14" t="s">
        <v>20786</v>
      </c>
      <c r="HS14" t="s">
        <v>20939</v>
      </c>
      <c r="HT14" t="s">
        <v>20940</v>
      </c>
      <c r="HU14" t="s">
        <v>20811</v>
      </c>
      <c r="HV14" t="s">
        <v>20908</v>
      </c>
      <c r="HW14" t="s">
        <v>20941</v>
      </c>
      <c r="HX14" t="s">
        <v>20942</v>
      </c>
      <c r="HY14" t="s">
        <v>20943</v>
      </c>
      <c r="HZ14" t="s">
        <v>20944</v>
      </c>
      <c r="IA14" t="s">
        <v>20945</v>
      </c>
      <c r="IB14" t="s">
        <v>20946</v>
      </c>
      <c r="IC14" t="s">
        <v>20947</v>
      </c>
      <c r="ID14" t="s">
        <v>20948</v>
      </c>
      <c r="IE14" t="s">
        <v>20949</v>
      </c>
      <c r="IF14" t="s">
        <v>20950</v>
      </c>
      <c r="IG14" t="s">
        <v>20951</v>
      </c>
      <c r="IH14" t="s">
        <v>20952</v>
      </c>
      <c r="II14" t="s">
        <v>20953</v>
      </c>
      <c r="IJ14" t="s">
        <v>20954</v>
      </c>
      <c r="IK14" t="s">
        <v>20955</v>
      </c>
      <c r="IL14" t="s">
        <v>20956</v>
      </c>
      <c r="IM14" t="s">
        <v>20957</v>
      </c>
      <c r="IN14" t="s">
        <v>20957</v>
      </c>
    </row>
    <row r="15" spans="2:248" x14ac:dyDescent="0.25">
      <c r="B15" t="s">
        <v>20958</v>
      </c>
      <c r="C15" t="s">
        <v>20160</v>
      </c>
      <c r="D15" t="s">
        <v>20161</v>
      </c>
      <c r="E15" t="s">
        <v>20162</v>
      </c>
      <c r="F15" t="s">
        <v>20163</v>
      </c>
      <c r="G15" t="s">
        <v>20355</v>
      </c>
      <c r="H15" t="s">
        <v>20247</v>
      </c>
      <c r="I15" t="s">
        <v>20167</v>
      </c>
      <c r="J15" t="s">
        <v>20168</v>
      </c>
      <c r="K15" t="s">
        <v>20170</v>
      </c>
      <c r="L15" t="s">
        <v>20304</v>
      </c>
      <c r="M15" t="s">
        <v>20843</v>
      </c>
      <c r="N15" t="s">
        <v>20196</v>
      </c>
      <c r="O15" t="s">
        <v>20382</v>
      </c>
      <c r="P15" t="s">
        <v>20901</v>
      </c>
      <c r="Q15" t="s">
        <v>20728</v>
      </c>
      <c r="R15" t="s">
        <v>20383</v>
      </c>
      <c r="S15" t="s">
        <v>20198</v>
      </c>
      <c r="T15" t="s">
        <v>20329</v>
      </c>
      <c r="U15" t="s">
        <v>20902</v>
      </c>
      <c r="V15" t="s">
        <v>20758</v>
      </c>
      <c r="W15" t="s">
        <v>20199</v>
      </c>
      <c r="X15" t="s">
        <v>20844</v>
      </c>
      <c r="Y15" t="s">
        <v>20532</v>
      </c>
      <c r="Z15" t="s">
        <v>20174</v>
      </c>
      <c r="AA15" t="s">
        <v>20200</v>
      </c>
      <c r="AB15" t="s">
        <v>20489</v>
      </c>
      <c r="AC15" t="s">
        <v>20437</v>
      </c>
      <c r="AD15" t="s">
        <v>20305</v>
      </c>
      <c r="AE15" t="s">
        <v>20823</v>
      </c>
      <c r="AF15" t="s">
        <v>20730</v>
      </c>
      <c r="AG15" t="s">
        <v>20845</v>
      </c>
      <c r="AH15" t="s">
        <v>20202</v>
      </c>
      <c r="AI15" t="s">
        <v>20249</v>
      </c>
      <c r="AJ15" t="s">
        <v>20959</v>
      </c>
      <c r="AK15" t="s">
        <v>20463</v>
      </c>
      <c r="AL15" t="s">
        <v>20203</v>
      </c>
      <c r="AM15" t="s">
        <v>20203</v>
      </c>
      <c r="AN15" t="s">
        <v>20203</v>
      </c>
      <c r="AO15" t="s">
        <v>20960</v>
      </c>
      <c r="AP15" t="s">
        <v>20960</v>
      </c>
      <c r="AQ15" t="s">
        <v>20960</v>
      </c>
      <c r="AR15" t="s">
        <v>20162</v>
      </c>
      <c r="AS15" t="s">
        <v>20355</v>
      </c>
      <c r="AT15" t="s">
        <v>20168</v>
      </c>
      <c r="AU15" t="s">
        <v>20843</v>
      </c>
      <c r="AV15" t="s">
        <v>20728</v>
      </c>
      <c r="AW15" t="s">
        <v>20758</v>
      </c>
      <c r="AX15" t="s">
        <v>20781</v>
      </c>
      <c r="AY15" t="s">
        <v>20730</v>
      </c>
      <c r="AZ15" t="s">
        <v>20217</v>
      </c>
      <c r="BA15" t="s">
        <v>20331</v>
      </c>
      <c r="BB15" t="s">
        <v>20181</v>
      </c>
      <c r="BC15" t="s">
        <v>20439</v>
      </c>
      <c r="BD15" t="s">
        <v>20961</v>
      </c>
      <c r="BE15" t="s">
        <v>20190</v>
      </c>
      <c r="BF15" t="s">
        <v>20257</v>
      </c>
      <c r="BG15" t="s">
        <v>20263</v>
      </c>
      <c r="BH15" t="s">
        <v>20962</v>
      </c>
      <c r="BI15" t="s">
        <v>20963</v>
      </c>
      <c r="BJ15" t="s">
        <v>20388</v>
      </c>
      <c r="BK15" t="s">
        <v>20336</v>
      </c>
      <c r="BL15" t="s">
        <v>20337</v>
      </c>
      <c r="BM15" t="s">
        <v>20280</v>
      </c>
      <c r="BN15" t="s">
        <v>20312</v>
      </c>
      <c r="BO15" t="s">
        <v>20964</v>
      </c>
      <c r="BP15" t="s">
        <v>20965</v>
      </c>
      <c r="BQ15" t="s">
        <v>20342</v>
      </c>
      <c r="BR15" t="s">
        <v>20243</v>
      </c>
      <c r="BS15" t="s">
        <v>20966</v>
      </c>
      <c r="BT15" t="s">
        <v>20967</v>
      </c>
      <c r="BU15" t="s">
        <v>20652</v>
      </c>
      <c r="BV15" t="s">
        <v>20968</v>
      </c>
      <c r="BW15" t="s">
        <v>20396</v>
      </c>
      <c r="BX15" t="s">
        <v>20969</v>
      </c>
      <c r="BY15" t="s">
        <v>20569</v>
      </c>
      <c r="BZ15" t="s">
        <v>20348</v>
      </c>
      <c r="CA15" t="s">
        <v>20497</v>
      </c>
      <c r="CB15" t="s">
        <v>20812</v>
      </c>
      <c r="CC15" t="s">
        <v>20970</v>
      </c>
      <c r="CD15" t="s">
        <v>20971</v>
      </c>
      <c r="CE15" t="s">
        <v>20971</v>
      </c>
      <c r="CF15" t="s">
        <v>20971</v>
      </c>
      <c r="CG15" t="s">
        <v>20162</v>
      </c>
      <c r="CH15" t="s">
        <v>20165</v>
      </c>
      <c r="CI15" t="s">
        <v>20169</v>
      </c>
      <c r="CJ15" t="s">
        <v>20196</v>
      </c>
      <c r="CK15" t="s">
        <v>20408</v>
      </c>
      <c r="CL15" t="s">
        <v>20199</v>
      </c>
      <c r="CM15" t="s">
        <v>20489</v>
      </c>
      <c r="CN15" t="s">
        <v>20411</v>
      </c>
      <c r="CO15" t="s">
        <v>20177</v>
      </c>
      <c r="CP15" t="s">
        <v>20218</v>
      </c>
      <c r="CQ15" t="s">
        <v>20182</v>
      </c>
      <c r="CR15" t="s">
        <v>20306</v>
      </c>
      <c r="CS15" t="s">
        <v>20253</v>
      </c>
      <c r="CT15" t="s">
        <v>20194</v>
      </c>
      <c r="CU15" t="s">
        <v>20972</v>
      </c>
      <c r="CV15" t="s">
        <v>20265</v>
      </c>
      <c r="CW15" t="s">
        <v>20973</v>
      </c>
      <c r="CX15" t="s">
        <v>20974</v>
      </c>
      <c r="CY15" t="s">
        <v>20975</v>
      </c>
      <c r="CZ15" t="s">
        <v>20851</v>
      </c>
      <c r="DA15" t="s">
        <v>20976</v>
      </c>
      <c r="DB15" t="s">
        <v>20977</v>
      </c>
      <c r="DC15" t="s">
        <v>20785</v>
      </c>
      <c r="DD15" t="s">
        <v>20232</v>
      </c>
      <c r="DE15" t="s">
        <v>20441</v>
      </c>
      <c r="DF15" t="s">
        <v>20241</v>
      </c>
      <c r="DG15" t="s">
        <v>20978</v>
      </c>
      <c r="DH15" t="s">
        <v>20979</v>
      </c>
      <c r="DI15" t="s">
        <v>20395</v>
      </c>
      <c r="DJ15" t="s">
        <v>20810</v>
      </c>
      <c r="DK15" t="s">
        <v>20980</v>
      </c>
      <c r="DL15" t="s">
        <v>20682</v>
      </c>
      <c r="DM15" t="s">
        <v>20981</v>
      </c>
      <c r="DN15" t="s">
        <v>20982</v>
      </c>
      <c r="DO15" t="s">
        <v>20983</v>
      </c>
      <c r="DP15" t="s">
        <v>20971</v>
      </c>
      <c r="DQ15" t="s">
        <v>20769</v>
      </c>
      <c r="DR15" t="s">
        <v>20984</v>
      </c>
      <c r="DS15" t="s">
        <v>20746</v>
      </c>
      <c r="DT15" t="s">
        <v>20746</v>
      </c>
      <c r="DU15" t="s">
        <v>20746</v>
      </c>
      <c r="DV15" t="s">
        <v>20162</v>
      </c>
      <c r="DW15" t="s">
        <v>20165</v>
      </c>
      <c r="DX15" t="s">
        <v>20168</v>
      </c>
      <c r="DY15" t="s">
        <v>20172</v>
      </c>
      <c r="DZ15" t="s">
        <v>20383</v>
      </c>
      <c r="EA15" t="s">
        <v>20729</v>
      </c>
      <c r="EB15" t="s">
        <v>20489</v>
      </c>
      <c r="EC15" t="s">
        <v>20782</v>
      </c>
      <c r="ED15" t="s">
        <v>20903</v>
      </c>
      <c r="EE15" t="s">
        <v>20847</v>
      </c>
      <c r="EF15" t="s">
        <v>20415</v>
      </c>
      <c r="EG15" t="s">
        <v>20985</v>
      </c>
      <c r="EH15" t="s">
        <v>20419</v>
      </c>
      <c r="EI15" t="s">
        <v>20194</v>
      </c>
      <c r="EJ15" t="s">
        <v>20222</v>
      </c>
      <c r="EK15" t="s">
        <v>20267</v>
      </c>
      <c r="EL15" t="s">
        <v>20986</v>
      </c>
      <c r="EM15" t="s">
        <v>20783</v>
      </c>
      <c r="EN15" t="s">
        <v>20336</v>
      </c>
      <c r="EO15" t="s">
        <v>20538</v>
      </c>
      <c r="EP15" t="s">
        <v>20987</v>
      </c>
      <c r="EQ15" t="s">
        <v>20785</v>
      </c>
      <c r="ER15" t="s">
        <v>20341</v>
      </c>
      <c r="ES15" t="s">
        <v>20315</v>
      </c>
      <c r="ET15" t="s">
        <v>20988</v>
      </c>
      <c r="EU15" t="s">
        <v>20989</v>
      </c>
      <c r="EV15" t="s">
        <v>20990</v>
      </c>
      <c r="EW15" t="s">
        <v>20511</v>
      </c>
      <c r="EX15" t="s">
        <v>20991</v>
      </c>
      <c r="EY15" t="s">
        <v>20992</v>
      </c>
      <c r="EZ15" t="s">
        <v>20993</v>
      </c>
      <c r="FA15" t="s">
        <v>20766</v>
      </c>
      <c r="FB15" t="s">
        <v>20994</v>
      </c>
      <c r="FC15" t="s">
        <v>20498</v>
      </c>
      <c r="FD15" t="s">
        <v>20787</v>
      </c>
      <c r="FE15" t="s">
        <v>20995</v>
      </c>
      <c r="FF15" t="s">
        <v>20996</v>
      </c>
      <c r="FG15" t="s">
        <v>20997</v>
      </c>
      <c r="FH15" t="s">
        <v>20816</v>
      </c>
      <c r="FI15" t="s">
        <v>20816</v>
      </c>
      <c r="FJ15" t="s">
        <v>20816</v>
      </c>
      <c r="FK15" t="s">
        <v>20162</v>
      </c>
      <c r="FL15" t="s">
        <v>20165</v>
      </c>
      <c r="FM15" t="s">
        <v>20169</v>
      </c>
      <c r="FN15" t="s">
        <v>20196</v>
      </c>
      <c r="FO15" t="s">
        <v>20408</v>
      </c>
      <c r="FP15" t="s">
        <v>20729</v>
      </c>
      <c r="FQ15" t="s">
        <v>20200</v>
      </c>
      <c r="FR15" t="s">
        <v>20759</v>
      </c>
      <c r="FS15" t="s">
        <v>20808</v>
      </c>
      <c r="FT15" t="s">
        <v>20179</v>
      </c>
      <c r="FU15" t="s">
        <v>20415</v>
      </c>
      <c r="FV15" t="s">
        <v>20985</v>
      </c>
      <c r="FW15" t="s">
        <v>20419</v>
      </c>
      <c r="FX15" t="s">
        <v>20193</v>
      </c>
      <c r="FY15" t="s">
        <v>20222</v>
      </c>
      <c r="FZ15" t="s">
        <v>20267</v>
      </c>
      <c r="GA15" t="s">
        <v>20676</v>
      </c>
      <c r="GB15" t="s">
        <v>20998</v>
      </c>
      <c r="GC15" t="s">
        <v>20440</v>
      </c>
      <c r="GD15" t="s">
        <v>20358</v>
      </c>
      <c r="GE15" t="s">
        <v>20592</v>
      </c>
      <c r="GF15" t="s">
        <v>20999</v>
      </c>
      <c r="GG15" t="s">
        <v>21000</v>
      </c>
      <c r="GH15" t="s">
        <v>20232</v>
      </c>
      <c r="GI15" t="s">
        <v>20650</v>
      </c>
      <c r="GJ15" t="s">
        <v>20494</v>
      </c>
      <c r="GK15" t="s">
        <v>21001</v>
      </c>
      <c r="GL15" t="s">
        <v>20989</v>
      </c>
      <c r="GM15" t="s">
        <v>20541</v>
      </c>
      <c r="GN15" t="s">
        <v>20286</v>
      </c>
      <c r="GO15" t="s">
        <v>20567</v>
      </c>
      <c r="GP15" t="s">
        <v>20396</v>
      </c>
      <c r="GQ15" t="s">
        <v>21002</v>
      </c>
      <c r="GR15" t="s">
        <v>20347</v>
      </c>
      <c r="GS15" t="s">
        <v>21003</v>
      </c>
      <c r="GT15" t="s">
        <v>20444</v>
      </c>
      <c r="GU15" t="s">
        <v>21004</v>
      </c>
      <c r="GV15" t="s">
        <v>20683</v>
      </c>
      <c r="GW15" t="s">
        <v>20907</v>
      </c>
      <c r="GX15" t="s">
        <v>20907</v>
      </c>
      <c r="GY15" t="s">
        <v>20907</v>
      </c>
      <c r="GZ15" t="s">
        <v>20162</v>
      </c>
      <c r="HA15" t="s">
        <v>20165</v>
      </c>
      <c r="HB15" t="s">
        <v>20169</v>
      </c>
      <c r="HC15" t="s">
        <v>20172</v>
      </c>
      <c r="HD15" t="s">
        <v>20728</v>
      </c>
      <c r="HE15" t="s">
        <v>20173</v>
      </c>
      <c r="HF15" t="s">
        <v>21005</v>
      </c>
      <c r="HG15" t="s">
        <v>20437</v>
      </c>
      <c r="HH15" t="s">
        <v>20846</v>
      </c>
      <c r="HI15" t="s">
        <v>20177</v>
      </c>
      <c r="HJ15" t="s">
        <v>20875</v>
      </c>
      <c r="HK15" t="s">
        <v>20386</v>
      </c>
      <c r="HL15" t="s">
        <v>20416</v>
      </c>
      <c r="HM15" t="s">
        <v>20418</v>
      </c>
      <c r="HN15" t="s">
        <v>21006</v>
      </c>
      <c r="HO15" t="s">
        <v>20534</v>
      </c>
      <c r="HP15" t="s">
        <v>21007</v>
      </c>
      <c r="HQ15" t="s">
        <v>21008</v>
      </c>
      <c r="HR15" t="s">
        <v>20265</v>
      </c>
      <c r="HS15" t="s">
        <v>20559</v>
      </c>
      <c r="HT15" t="s">
        <v>20224</v>
      </c>
      <c r="HU15" t="s">
        <v>20491</v>
      </c>
      <c r="HV15" t="s">
        <v>21009</v>
      </c>
      <c r="HW15" t="s">
        <v>21010</v>
      </c>
      <c r="HX15" t="s">
        <v>20538</v>
      </c>
      <c r="HY15" t="s">
        <v>20338</v>
      </c>
      <c r="HZ15" t="s">
        <v>21011</v>
      </c>
      <c r="IA15" t="s">
        <v>20914</v>
      </c>
      <c r="IB15" t="s">
        <v>20964</v>
      </c>
      <c r="IC15" t="s">
        <v>21012</v>
      </c>
      <c r="ID15" t="s">
        <v>21013</v>
      </c>
      <c r="IE15" t="s">
        <v>20466</v>
      </c>
      <c r="IF15" t="s">
        <v>20238</v>
      </c>
      <c r="IG15" t="s">
        <v>21014</v>
      </c>
      <c r="IH15" t="s">
        <v>20966</v>
      </c>
      <c r="II15" t="s">
        <v>20939</v>
      </c>
      <c r="IJ15" t="s">
        <v>20467</v>
      </c>
      <c r="IK15" t="s">
        <v>20739</v>
      </c>
      <c r="IL15" t="s">
        <v>21015</v>
      </c>
      <c r="IM15" t="s">
        <v>21015</v>
      </c>
      <c r="IN15" t="s">
        <v>21015</v>
      </c>
    </row>
  </sheetData>
  <pageMargins left="0.7" right="0.7" top="0.75" bottom="0.75" header="0.3" footer="0.3"/>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B2:IN20"/>
  <sheetViews>
    <sheetView workbookViewId="0"/>
  </sheetViews>
  <sheetFormatPr defaultColWidth="11.42578125" defaultRowHeight="15" x14ac:dyDescent="0.25"/>
  <sheetData>
    <row r="2" spans="2:248" x14ac:dyDescent="0.25">
      <c r="B2" t="s">
        <v>1</v>
      </c>
      <c r="C2" t="s">
        <v>90</v>
      </c>
    </row>
    <row r="3" spans="2:248" x14ac:dyDescent="0.25">
      <c r="B3" t="s">
        <v>2</v>
      </c>
      <c r="C3" t="s">
        <v>109</v>
      </c>
    </row>
    <row r="4" spans="2:248" x14ac:dyDescent="0.25">
      <c r="B4" t="s">
        <v>3</v>
      </c>
      <c r="C4" t="s">
        <v>108</v>
      </c>
    </row>
    <row r="5" spans="2:248" x14ac:dyDescent="0.25">
      <c r="B5" s="4" t="str">
        <f>HYPERLINK("[NZAu_Publiclaunch_20231116.xlsx]'TOC'!A1","(Click to return to TOC)")</f>
        <v>(Click to return to TOC)</v>
      </c>
    </row>
    <row r="7" spans="2:248" x14ac:dyDescent="0.25">
      <c r="C7" t="s">
        <v>152</v>
      </c>
      <c r="D7" t="s">
        <v>152</v>
      </c>
      <c r="E7" t="s">
        <v>152</v>
      </c>
      <c r="F7" t="s">
        <v>152</v>
      </c>
      <c r="G7" t="s">
        <v>152</v>
      </c>
      <c r="H7" t="s">
        <v>152</v>
      </c>
      <c r="I7" t="s">
        <v>152</v>
      </c>
      <c r="J7" t="s">
        <v>152</v>
      </c>
      <c r="K7" t="s">
        <v>152</v>
      </c>
      <c r="L7" t="s">
        <v>152</v>
      </c>
      <c r="M7" t="s">
        <v>152</v>
      </c>
      <c r="N7" t="s">
        <v>152</v>
      </c>
      <c r="O7" t="s">
        <v>152</v>
      </c>
      <c r="P7" t="s">
        <v>152</v>
      </c>
      <c r="Q7" t="s">
        <v>152</v>
      </c>
      <c r="R7" t="s">
        <v>152</v>
      </c>
      <c r="S7" t="s">
        <v>152</v>
      </c>
      <c r="T7" t="s">
        <v>152</v>
      </c>
      <c r="U7" t="s">
        <v>152</v>
      </c>
      <c r="V7" t="s">
        <v>152</v>
      </c>
      <c r="W7" t="s">
        <v>152</v>
      </c>
      <c r="X7" t="s">
        <v>152</v>
      </c>
      <c r="Y7" t="s">
        <v>152</v>
      </c>
      <c r="Z7" t="s">
        <v>152</v>
      </c>
      <c r="AA7" t="s">
        <v>152</v>
      </c>
      <c r="AB7" t="s">
        <v>152</v>
      </c>
      <c r="AC7" t="s">
        <v>152</v>
      </c>
      <c r="AD7" t="s">
        <v>152</v>
      </c>
      <c r="AE7" t="s">
        <v>152</v>
      </c>
      <c r="AF7" t="s">
        <v>152</v>
      </c>
      <c r="AG7" t="s">
        <v>152</v>
      </c>
      <c r="AH7" t="s">
        <v>152</v>
      </c>
      <c r="AI7" t="s">
        <v>152</v>
      </c>
      <c r="AJ7" t="s">
        <v>152</v>
      </c>
      <c r="AK7" t="s">
        <v>152</v>
      </c>
      <c r="AL7" t="s">
        <v>152</v>
      </c>
      <c r="AM7" t="s">
        <v>152</v>
      </c>
      <c r="AN7" t="s">
        <v>152</v>
      </c>
      <c r="AO7" t="s">
        <v>152</v>
      </c>
      <c r="AP7" t="s">
        <v>152</v>
      </c>
      <c r="AQ7" t="s">
        <v>152</v>
      </c>
      <c r="AR7" t="s">
        <v>153</v>
      </c>
      <c r="AS7" t="s">
        <v>153</v>
      </c>
      <c r="AT7" t="s">
        <v>153</v>
      </c>
      <c r="AU7" t="s">
        <v>153</v>
      </c>
      <c r="AV7" t="s">
        <v>153</v>
      </c>
      <c r="AW7" t="s">
        <v>153</v>
      </c>
      <c r="AX7" t="s">
        <v>153</v>
      </c>
      <c r="AY7" t="s">
        <v>153</v>
      </c>
      <c r="AZ7" t="s">
        <v>153</v>
      </c>
      <c r="BA7" t="s">
        <v>153</v>
      </c>
      <c r="BB7" t="s">
        <v>153</v>
      </c>
      <c r="BC7" t="s">
        <v>153</v>
      </c>
      <c r="BD7" t="s">
        <v>153</v>
      </c>
      <c r="BE7" t="s">
        <v>153</v>
      </c>
      <c r="BF7" t="s">
        <v>153</v>
      </c>
      <c r="BG7" t="s">
        <v>153</v>
      </c>
      <c r="BH7" t="s">
        <v>153</v>
      </c>
      <c r="BI7" t="s">
        <v>153</v>
      </c>
      <c r="BJ7" t="s">
        <v>153</v>
      </c>
      <c r="BK7" t="s">
        <v>153</v>
      </c>
      <c r="BL7" t="s">
        <v>153</v>
      </c>
      <c r="BM7" t="s">
        <v>153</v>
      </c>
      <c r="BN7" t="s">
        <v>153</v>
      </c>
      <c r="BO7" t="s">
        <v>153</v>
      </c>
      <c r="BP7" t="s">
        <v>153</v>
      </c>
      <c r="BQ7" t="s">
        <v>153</v>
      </c>
      <c r="BR7" t="s">
        <v>153</v>
      </c>
      <c r="BS7" t="s">
        <v>153</v>
      </c>
      <c r="BT7" t="s">
        <v>153</v>
      </c>
      <c r="BU7" t="s">
        <v>153</v>
      </c>
      <c r="BV7" t="s">
        <v>153</v>
      </c>
      <c r="BW7" t="s">
        <v>153</v>
      </c>
      <c r="BX7" t="s">
        <v>153</v>
      </c>
      <c r="BY7" t="s">
        <v>153</v>
      </c>
      <c r="BZ7" t="s">
        <v>153</v>
      </c>
      <c r="CA7" t="s">
        <v>153</v>
      </c>
      <c r="CB7" t="s">
        <v>153</v>
      </c>
      <c r="CC7" t="s">
        <v>153</v>
      </c>
      <c r="CD7" t="s">
        <v>153</v>
      </c>
      <c r="CE7" t="s">
        <v>153</v>
      </c>
      <c r="CF7" t="s">
        <v>153</v>
      </c>
      <c r="CG7" t="s">
        <v>154</v>
      </c>
      <c r="CH7" t="s">
        <v>154</v>
      </c>
      <c r="CI7" t="s">
        <v>154</v>
      </c>
      <c r="CJ7" t="s">
        <v>154</v>
      </c>
      <c r="CK7" t="s">
        <v>154</v>
      </c>
      <c r="CL7" t="s">
        <v>154</v>
      </c>
      <c r="CM7" t="s">
        <v>154</v>
      </c>
      <c r="CN7" t="s">
        <v>154</v>
      </c>
      <c r="CO7" t="s">
        <v>154</v>
      </c>
      <c r="CP7" t="s">
        <v>154</v>
      </c>
      <c r="CQ7" t="s">
        <v>154</v>
      </c>
      <c r="CR7" t="s">
        <v>154</v>
      </c>
      <c r="CS7" t="s">
        <v>154</v>
      </c>
      <c r="CT7" t="s">
        <v>154</v>
      </c>
      <c r="CU7" t="s">
        <v>154</v>
      </c>
      <c r="CV7" t="s">
        <v>154</v>
      </c>
      <c r="CW7" t="s">
        <v>154</v>
      </c>
      <c r="CX7" t="s">
        <v>154</v>
      </c>
      <c r="CY7" t="s">
        <v>154</v>
      </c>
      <c r="CZ7" t="s">
        <v>154</v>
      </c>
      <c r="DA7" t="s">
        <v>154</v>
      </c>
      <c r="DB7" t="s">
        <v>154</v>
      </c>
      <c r="DC7" t="s">
        <v>154</v>
      </c>
      <c r="DD7" t="s">
        <v>154</v>
      </c>
      <c r="DE7" t="s">
        <v>154</v>
      </c>
      <c r="DF7" t="s">
        <v>154</v>
      </c>
      <c r="DG7" t="s">
        <v>154</v>
      </c>
      <c r="DH7" t="s">
        <v>154</v>
      </c>
      <c r="DI7" t="s">
        <v>154</v>
      </c>
      <c r="DJ7" t="s">
        <v>154</v>
      </c>
      <c r="DK7" t="s">
        <v>154</v>
      </c>
      <c r="DL7" t="s">
        <v>154</v>
      </c>
      <c r="DM7" t="s">
        <v>154</v>
      </c>
      <c r="DN7" t="s">
        <v>154</v>
      </c>
      <c r="DO7" t="s">
        <v>154</v>
      </c>
      <c r="DP7" t="s">
        <v>154</v>
      </c>
      <c r="DQ7" t="s">
        <v>154</v>
      </c>
      <c r="DR7" t="s">
        <v>154</v>
      </c>
      <c r="DS7" t="s">
        <v>154</v>
      </c>
      <c r="DT7" t="s">
        <v>154</v>
      </c>
      <c r="DU7" t="s">
        <v>154</v>
      </c>
      <c r="DV7" t="s">
        <v>155</v>
      </c>
      <c r="DW7" t="s">
        <v>155</v>
      </c>
      <c r="DX7" t="s">
        <v>155</v>
      </c>
      <c r="DY7" t="s">
        <v>155</v>
      </c>
      <c r="DZ7" t="s">
        <v>155</v>
      </c>
      <c r="EA7" t="s">
        <v>155</v>
      </c>
      <c r="EB7" t="s">
        <v>155</v>
      </c>
      <c r="EC7" t="s">
        <v>155</v>
      </c>
      <c r="ED7" t="s">
        <v>155</v>
      </c>
      <c r="EE7" t="s">
        <v>155</v>
      </c>
      <c r="EF7" t="s">
        <v>155</v>
      </c>
      <c r="EG7" t="s">
        <v>155</v>
      </c>
      <c r="EH7" t="s">
        <v>155</v>
      </c>
      <c r="EI7" t="s">
        <v>155</v>
      </c>
      <c r="EJ7" t="s">
        <v>155</v>
      </c>
      <c r="EK7" t="s">
        <v>155</v>
      </c>
      <c r="EL7" t="s">
        <v>155</v>
      </c>
      <c r="EM7" t="s">
        <v>155</v>
      </c>
      <c r="EN7" t="s">
        <v>155</v>
      </c>
      <c r="EO7" t="s">
        <v>155</v>
      </c>
      <c r="EP7" t="s">
        <v>155</v>
      </c>
      <c r="EQ7" t="s">
        <v>155</v>
      </c>
      <c r="ER7" t="s">
        <v>155</v>
      </c>
      <c r="ES7" t="s">
        <v>155</v>
      </c>
      <c r="ET7" t="s">
        <v>155</v>
      </c>
      <c r="EU7" t="s">
        <v>155</v>
      </c>
      <c r="EV7" t="s">
        <v>155</v>
      </c>
      <c r="EW7" t="s">
        <v>155</v>
      </c>
      <c r="EX7" t="s">
        <v>155</v>
      </c>
      <c r="EY7" t="s">
        <v>155</v>
      </c>
      <c r="EZ7" t="s">
        <v>155</v>
      </c>
      <c r="FA7" t="s">
        <v>155</v>
      </c>
      <c r="FB7" t="s">
        <v>155</v>
      </c>
      <c r="FC7" t="s">
        <v>155</v>
      </c>
      <c r="FD7" t="s">
        <v>155</v>
      </c>
      <c r="FE7" t="s">
        <v>155</v>
      </c>
      <c r="FF7" t="s">
        <v>155</v>
      </c>
      <c r="FG7" t="s">
        <v>155</v>
      </c>
      <c r="FH7" t="s">
        <v>155</v>
      </c>
      <c r="FI7" t="s">
        <v>155</v>
      </c>
      <c r="FJ7" t="s">
        <v>155</v>
      </c>
      <c r="FK7" t="s">
        <v>156</v>
      </c>
      <c r="FL7" t="s">
        <v>156</v>
      </c>
      <c r="FM7" t="s">
        <v>156</v>
      </c>
      <c r="FN7" t="s">
        <v>156</v>
      </c>
      <c r="FO7" t="s">
        <v>156</v>
      </c>
      <c r="FP7" t="s">
        <v>156</v>
      </c>
      <c r="FQ7" t="s">
        <v>156</v>
      </c>
      <c r="FR7" t="s">
        <v>156</v>
      </c>
      <c r="FS7" t="s">
        <v>156</v>
      </c>
      <c r="FT7" t="s">
        <v>156</v>
      </c>
      <c r="FU7" t="s">
        <v>156</v>
      </c>
      <c r="FV7" t="s">
        <v>156</v>
      </c>
      <c r="FW7" t="s">
        <v>156</v>
      </c>
      <c r="FX7" t="s">
        <v>156</v>
      </c>
      <c r="FY7" t="s">
        <v>156</v>
      </c>
      <c r="FZ7" t="s">
        <v>156</v>
      </c>
      <c r="GA7" t="s">
        <v>156</v>
      </c>
      <c r="GB7" t="s">
        <v>156</v>
      </c>
      <c r="GC7" t="s">
        <v>156</v>
      </c>
      <c r="GD7" t="s">
        <v>156</v>
      </c>
      <c r="GE7" t="s">
        <v>156</v>
      </c>
      <c r="GF7" t="s">
        <v>156</v>
      </c>
      <c r="GG7" t="s">
        <v>156</v>
      </c>
      <c r="GH7" t="s">
        <v>156</v>
      </c>
      <c r="GI7" t="s">
        <v>156</v>
      </c>
      <c r="GJ7" t="s">
        <v>156</v>
      </c>
      <c r="GK7" t="s">
        <v>156</v>
      </c>
      <c r="GL7" t="s">
        <v>156</v>
      </c>
      <c r="GM7" t="s">
        <v>156</v>
      </c>
      <c r="GN7" t="s">
        <v>156</v>
      </c>
      <c r="GO7" t="s">
        <v>156</v>
      </c>
      <c r="GP7" t="s">
        <v>156</v>
      </c>
      <c r="GQ7" t="s">
        <v>156</v>
      </c>
      <c r="GR7" t="s">
        <v>156</v>
      </c>
      <c r="GS7" t="s">
        <v>156</v>
      </c>
      <c r="GT7" t="s">
        <v>156</v>
      </c>
      <c r="GU7" t="s">
        <v>156</v>
      </c>
      <c r="GV7" t="s">
        <v>156</v>
      </c>
      <c r="GW7" t="s">
        <v>156</v>
      </c>
      <c r="GX7" t="s">
        <v>156</v>
      </c>
      <c r="GY7" t="s">
        <v>156</v>
      </c>
      <c r="GZ7" t="s">
        <v>157</v>
      </c>
      <c r="HA7" t="s">
        <v>157</v>
      </c>
      <c r="HB7" t="s">
        <v>157</v>
      </c>
      <c r="HC7" t="s">
        <v>157</v>
      </c>
      <c r="HD7" t="s">
        <v>157</v>
      </c>
      <c r="HE7" t="s">
        <v>157</v>
      </c>
      <c r="HF7" t="s">
        <v>157</v>
      </c>
      <c r="HG7" t="s">
        <v>157</v>
      </c>
      <c r="HH7" t="s">
        <v>157</v>
      </c>
      <c r="HI7" t="s">
        <v>157</v>
      </c>
      <c r="HJ7" t="s">
        <v>157</v>
      </c>
      <c r="HK7" t="s">
        <v>157</v>
      </c>
      <c r="HL7" t="s">
        <v>157</v>
      </c>
      <c r="HM7" t="s">
        <v>157</v>
      </c>
      <c r="HN7" t="s">
        <v>157</v>
      </c>
      <c r="HO7" t="s">
        <v>157</v>
      </c>
      <c r="HP7" t="s">
        <v>157</v>
      </c>
      <c r="HQ7" t="s">
        <v>157</v>
      </c>
      <c r="HR7" t="s">
        <v>157</v>
      </c>
      <c r="HS7" t="s">
        <v>157</v>
      </c>
      <c r="HT7" t="s">
        <v>157</v>
      </c>
      <c r="HU7" t="s">
        <v>157</v>
      </c>
      <c r="HV7" t="s">
        <v>157</v>
      </c>
      <c r="HW7" t="s">
        <v>157</v>
      </c>
      <c r="HX7" t="s">
        <v>157</v>
      </c>
      <c r="HY7" t="s">
        <v>157</v>
      </c>
      <c r="HZ7" t="s">
        <v>157</v>
      </c>
      <c r="IA7" t="s">
        <v>157</v>
      </c>
      <c r="IB7" t="s">
        <v>157</v>
      </c>
      <c r="IC7" t="s">
        <v>157</v>
      </c>
      <c r="ID7" t="s">
        <v>157</v>
      </c>
      <c r="IE7" t="s">
        <v>157</v>
      </c>
      <c r="IF7" t="s">
        <v>157</v>
      </c>
      <c r="IG7" t="s">
        <v>157</v>
      </c>
      <c r="IH7" t="s">
        <v>157</v>
      </c>
      <c r="II7" t="s">
        <v>157</v>
      </c>
      <c r="IJ7" t="s">
        <v>157</v>
      </c>
      <c r="IK7" t="s">
        <v>157</v>
      </c>
      <c r="IL7" t="s">
        <v>157</v>
      </c>
      <c r="IM7" t="s">
        <v>157</v>
      </c>
      <c r="IN7" t="s">
        <v>157</v>
      </c>
    </row>
    <row r="8" spans="2:248" x14ac:dyDescent="0.25">
      <c r="C8" t="s">
        <v>158</v>
      </c>
      <c r="D8" t="s">
        <v>2182</v>
      </c>
      <c r="E8" t="s">
        <v>2183</v>
      </c>
      <c r="F8" t="s">
        <v>2184</v>
      </c>
      <c r="G8" t="s">
        <v>2185</v>
      </c>
      <c r="H8" t="s">
        <v>159</v>
      </c>
      <c r="I8" t="s">
        <v>2186</v>
      </c>
      <c r="J8" t="s">
        <v>2187</v>
      </c>
      <c r="K8" t="s">
        <v>2188</v>
      </c>
      <c r="L8" t="s">
        <v>2189</v>
      </c>
      <c r="M8" t="s">
        <v>160</v>
      </c>
      <c r="N8" t="s">
        <v>2190</v>
      </c>
      <c r="O8" t="s">
        <v>2191</v>
      </c>
      <c r="P8" t="s">
        <v>2192</v>
      </c>
      <c r="Q8" t="s">
        <v>2193</v>
      </c>
      <c r="R8" t="s">
        <v>161</v>
      </c>
      <c r="S8" t="s">
        <v>2194</v>
      </c>
      <c r="T8" t="s">
        <v>2195</v>
      </c>
      <c r="U8" t="s">
        <v>2196</v>
      </c>
      <c r="V8" t="s">
        <v>2197</v>
      </c>
      <c r="W8" t="s">
        <v>162</v>
      </c>
      <c r="X8" t="s">
        <v>2198</v>
      </c>
      <c r="Y8" t="s">
        <v>2199</v>
      </c>
      <c r="Z8" t="s">
        <v>2200</v>
      </c>
      <c r="AA8" t="s">
        <v>2201</v>
      </c>
      <c r="AB8" t="s">
        <v>163</v>
      </c>
      <c r="AC8" t="s">
        <v>2202</v>
      </c>
      <c r="AD8" t="s">
        <v>2203</v>
      </c>
      <c r="AE8" t="s">
        <v>2204</v>
      </c>
      <c r="AF8" t="s">
        <v>2205</v>
      </c>
      <c r="AG8" t="s">
        <v>164</v>
      </c>
      <c r="AH8" t="s">
        <v>2206</v>
      </c>
      <c r="AI8" t="s">
        <v>2207</v>
      </c>
      <c r="AJ8" t="s">
        <v>2208</v>
      </c>
      <c r="AK8" t="s">
        <v>2209</v>
      </c>
      <c r="AL8" t="s">
        <v>165</v>
      </c>
      <c r="AM8" t="s">
        <v>2210</v>
      </c>
      <c r="AN8" t="s">
        <v>2211</v>
      </c>
      <c r="AO8" t="s">
        <v>2212</v>
      </c>
      <c r="AP8" t="s">
        <v>2213</v>
      </c>
      <c r="AQ8" t="s">
        <v>166</v>
      </c>
      <c r="AR8" t="s">
        <v>158</v>
      </c>
      <c r="AS8" t="s">
        <v>2182</v>
      </c>
      <c r="AT8" t="s">
        <v>2183</v>
      </c>
      <c r="AU8" t="s">
        <v>2184</v>
      </c>
      <c r="AV8" t="s">
        <v>2185</v>
      </c>
      <c r="AW8" t="s">
        <v>159</v>
      </c>
      <c r="AX8" t="s">
        <v>2186</v>
      </c>
      <c r="AY8" t="s">
        <v>2187</v>
      </c>
      <c r="AZ8" t="s">
        <v>2188</v>
      </c>
      <c r="BA8" t="s">
        <v>2189</v>
      </c>
      <c r="BB8" t="s">
        <v>160</v>
      </c>
      <c r="BC8" t="s">
        <v>2190</v>
      </c>
      <c r="BD8" t="s">
        <v>2191</v>
      </c>
      <c r="BE8" t="s">
        <v>2192</v>
      </c>
      <c r="BF8" t="s">
        <v>2193</v>
      </c>
      <c r="BG8" t="s">
        <v>161</v>
      </c>
      <c r="BH8" t="s">
        <v>2194</v>
      </c>
      <c r="BI8" t="s">
        <v>2195</v>
      </c>
      <c r="BJ8" t="s">
        <v>2196</v>
      </c>
      <c r="BK8" t="s">
        <v>2197</v>
      </c>
      <c r="BL8" t="s">
        <v>162</v>
      </c>
      <c r="BM8" t="s">
        <v>2198</v>
      </c>
      <c r="BN8" t="s">
        <v>2199</v>
      </c>
      <c r="BO8" t="s">
        <v>2200</v>
      </c>
      <c r="BP8" t="s">
        <v>2201</v>
      </c>
      <c r="BQ8" t="s">
        <v>163</v>
      </c>
      <c r="BR8" t="s">
        <v>2202</v>
      </c>
      <c r="BS8" t="s">
        <v>2203</v>
      </c>
      <c r="BT8" t="s">
        <v>2204</v>
      </c>
      <c r="BU8" t="s">
        <v>2205</v>
      </c>
      <c r="BV8" t="s">
        <v>164</v>
      </c>
      <c r="BW8" t="s">
        <v>2206</v>
      </c>
      <c r="BX8" t="s">
        <v>2207</v>
      </c>
      <c r="BY8" t="s">
        <v>2208</v>
      </c>
      <c r="BZ8" t="s">
        <v>2209</v>
      </c>
      <c r="CA8" t="s">
        <v>165</v>
      </c>
      <c r="CB8" t="s">
        <v>2210</v>
      </c>
      <c r="CC8" t="s">
        <v>2211</v>
      </c>
      <c r="CD8" t="s">
        <v>2212</v>
      </c>
      <c r="CE8" t="s">
        <v>2213</v>
      </c>
      <c r="CF8" t="s">
        <v>166</v>
      </c>
      <c r="CG8" t="s">
        <v>158</v>
      </c>
      <c r="CH8" t="s">
        <v>2182</v>
      </c>
      <c r="CI8" t="s">
        <v>2183</v>
      </c>
      <c r="CJ8" t="s">
        <v>2184</v>
      </c>
      <c r="CK8" t="s">
        <v>2185</v>
      </c>
      <c r="CL8" t="s">
        <v>159</v>
      </c>
      <c r="CM8" t="s">
        <v>2186</v>
      </c>
      <c r="CN8" t="s">
        <v>2187</v>
      </c>
      <c r="CO8" t="s">
        <v>2188</v>
      </c>
      <c r="CP8" t="s">
        <v>2189</v>
      </c>
      <c r="CQ8" t="s">
        <v>160</v>
      </c>
      <c r="CR8" t="s">
        <v>2190</v>
      </c>
      <c r="CS8" t="s">
        <v>2191</v>
      </c>
      <c r="CT8" t="s">
        <v>2192</v>
      </c>
      <c r="CU8" t="s">
        <v>2193</v>
      </c>
      <c r="CV8" t="s">
        <v>161</v>
      </c>
      <c r="CW8" t="s">
        <v>2194</v>
      </c>
      <c r="CX8" t="s">
        <v>2195</v>
      </c>
      <c r="CY8" t="s">
        <v>2196</v>
      </c>
      <c r="CZ8" t="s">
        <v>2197</v>
      </c>
      <c r="DA8" t="s">
        <v>162</v>
      </c>
      <c r="DB8" t="s">
        <v>2198</v>
      </c>
      <c r="DC8" t="s">
        <v>2199</v>
      </c>
      <c r="DD8" t="s">
        <v>2200</v>
      </c>
      <c r="DE8" t="s">
        <v>2201</v>
      </c>
      <c r="DF8" t="s">
        <v>163</v>
      </c>
      <c r="DG8" t="s">
        <v>2202</v>
      </c>
      <c r="DH8" t="s">
        <v>2203</v>
      </c>
      <c r="DI8" t="s">
        <v>2204</v>
      </c>
      <c r="DJ8" t="s">
        <v>2205</v>
      </c>
      <c r="DK8" t="s">
        <v>164</v>
      </c>
      <c r="DL8" t="s">
        <v>2206</v>
      </c>
      <c r="DM8" t="s">
        <v>2207</v>
      </c>
      <c r="DN8" t="s">
        <v>2208</v>
      </c>
      <c r="DO8" t="s">
        <v>2209</v>
      </c>
      <c r="DP8" t="s">
        <v>165</v>
      </c>
      <c r="DQ8" t="s">
        <v>2210</v>
      </c>
      <c r="DR8" t="s">
        <v>2211</v>
      </c>
      <c r="DS8" t="s">
        <v>2212</v>
      </c>
      <c r="DT8" t="s">
        <v>2213</v>
      </c>
      <c r="DU8" t="s">
        <v>166</v>
      </c>
      <c r="DV8" t="s">
        <v>158</v>
      </c>
      <c r="DW8" t="s">
        <v>2182</v>
      </c>
      <c r="DX8" t="s">
        <v>2183</v>
      </c>
      <c r="DY8" t="s">
        <v>2184</v>
      </c>
      <c r="DZ8" t="s">
        <v>2185</v>
      </c>
      <c r="EA8" t="s">
        <v>159</v>
      </c>
      <c r="EB8" t="s">
        <v>2186</v>
      </c>
      <c r="EC8" t="s">
        <v>2187</v>
      </c>
      <c r="ED8" t="s">
        <v>2188</v>
      </c>
      <c r="EE8" t="s">
        <v>2189</v>
      </c>
      <c r="EF8" t="s">
        <v>160</v>
      </c>
      <c r="EG8" t="s">
        <v>2190</v>
      </c>
      <c r="EH8" t="s">
        <v>2191</v>
      </c>
      <c r="EI8" t="s">
        <v>2192</v>
      </c>
      <c r="EJ8" t="s">
        <v>2193</v>
      </c>
      <c r="EK8" t="s">
        <v>161</v>
      </c>
      <c r="EL8" t="s">
        <v>2194</v>
      </c>
      <c r="EM8" t="s">
        <v>2195</v>
      </c>
      <c r="EN8" t="s">
        <v>2196</v>
      </c>
      <c r="EO8" t="s">
        <v>2197</v>
      </c>
      <c r="EP8" t="s">
        <v>162</v>
      </c>
      <c r="EQ8" t="s">
        <v>2198</v>
      </c>
      <c r="ER8" t="s">
        <v>2199</v>
      </c>
      <c r="ES8" t="s">
        <v>2200</v>
      </c>
      <c r="ET8" t="s">
        <v>2201</v>
      </c>
      <c r="EU8" t="s">
        <v>163</v>
      </c>
      <c r="EV8" t="s">
        <v>2202</v>
      </c>
      <c r="EW8" t="s">
        <v>2203</v>
      </c>
      <c r="EX8" t="s">
        <v>2204</v>
      </c>
      <c r="EY8" t="s">
        <v>2205</v>
      </c>
      <c r="EZ8" t="s">
        <v>164</v>
      </c>
      <c r="FA8" t="s">
        <v>2206</v>
      </c>
      <c r="FB8" t="s">
        <v>2207</v>
      </c>
      <c r="FC8" t="s">
        <v>2208</v>
      </c>
      <c r="FD8" t="s">
        <v>2209</v>
      </c>
      <c r="FE8" t="s">
        <v>165</v>
      </c>
      <c r="FF8" t="s">
        <v>2210</v>
      </c>
      <c r="FG8" t="s">
        <v>2211</v>
      </c>
      <c r="FH8" t="s">
        <v>2212</v>
      </c>
      <c r="FI8" t="s">
        <v>2213</v>
      </c>
      <c r="FJ8" t="s">
        <v>166</v>
      </c>
      <c r="FK8" t="s">
        <v>158</v>
      </c>
      <c r="FL8" t="s">
        <v>2182</v>
      </c>
      <c r="FM8" t="s">
        <v>2183</v>
      </c>
      <c r="FN8" t="s">
        <v>2184</v>
      </c>
      <c r="FO8" t="s">
        <v>2185</v>
      </c>
      <c r="FP8" t="s">
        <v>159</v>
      </c>
      <c r="FQ8" t="s">
        <v>2186</v>
      </c>
      <c r="FR8" t="s">
        <v>2187</v>
      </c>
      <c r="FS8" t="s">
        <v>2188</v>
      </c>
      <c r="FT8" t="s">
        <v>2189</v>
      </c>
      <c r="FU8" t="s">
        <v>160</v>
      </c>
      <c r="FV8" t="s">
        <v>2190</v>
      </c>
      <c r="FW8" t="s">
        <v>2191</v>
      </c>
      <c r="FX8" t="s">
        <v>2192</v>
      </c>
      <c r="FY8" t="s">
        <v>2193</v>
      </c>
      <c r="FZ8" t="s">
        <v>161</v>
      </c>
      <c r="GA8" t="s">
        <v>2194</v>
      </c>
      <c r="GB8" t="s">
        <v>2195</v>
      </c>
      <c r="GC8" t="s">
        <v>2196</v>
      </c>
      <c r="GD8" t="s">
        <v>2197</v>
      </c>
      <c r="GE8" t="s">
        <v>162</v>
      </c>
      <c r="GF8" t="s">
        <v>2198</v>
      </c>
      <c r="GG8" t="s">
        <v>2199</v>
      </c>
      <c r="GH8" t="s">
        <v>2200</v>
      </c>
      <c r="GI8" t="s">
        <v>2201</v>
      </c>
      <c r="GJ8" t="s">
        <v>163</v>
      </c>
      <c r="GK8" t="s">
        <v>2202</v>
      </c>
      <c r="GL8" t="s">
        <v>2203</v>
      </c>
      <c r="GM8" t="s">
        <v>2204</v>
      </c>
      <c r="GN8" t="s">
        <v>2205</v>
      </c>
      <c r="GO8" t="s">
        <v>164</v>
      </c>
      <c r="GP8" t="s">
        <v>2206</v>
      </c>
      <c r="GQ8" t="s">
        <v>2207</v>
      </c>
      <c r="GR8" t="s">
        <v>2208</v>
      </c>
      <c r="GS8" t="s">
        <v>2209</v>
      </c>
      <c r="GT8" t="s">
        <v>165</v>
      </c>
      <c r="GU8" t="s">
        <v>2210</v>
      </c>
      <c r="GV8" t="s">
        <v>2211</v>
      </c>
      <c r="GW8" t="s">
        <v>2212</v>
      </c>
      <c r="GX8" t="s">
        <v>2213</v>
      </c>
      <c r="GY8" t="s">
        <v>166</v>
      </c>
      <c r="GZ8" t="s">
        <v>158</v>
      </c>
      <c r="HA8" t="s">
        <v>2182</v>
      </c>
      <c r="HB8" t="s">
        <v>2183</v>
      </c>
      <c r="HC8" t="s">
        <v>2184</v>
      </c>
      <c r="HD8" t="s">
        <v>2185</v>
      </c>
      <c r="HE8" t="s">
        <v>159</v>
      </c>
      <c r="HF8" t="s">
        <v>2186</v>
      </c>
      <c r="HG8" t="s">
        <v>2187</v>
      </c>
      <c r="HH8" t="s">
        <v>2188</v>
      </c>
      <c r="HI8" t="s">
        <v>2189</v>
      </c>
      <c r="HJ8" t="s">
        <v>160</v>
      </c>
      <c r="HK8" t="s">
        <v>2190</v>
      </c>
      <c r="HL8" t="s">
        <v>2191</v>
      </c>
      <c r="HM8" t="s">
        <v>2192</v>
      </c>
      <c r="HN8" t="s">
        <v>2193</v>
      </c>
      <c r="HO8" t="s">
        <v>161</v>
      </c>
      <c r="HP8" t="s">
        <v>2194</v>
      </c>
      <c r="HQ8" t="s">
        <v>2195</v>
      </c>
      <c r="HR8" t="s">
        <v>2196</v>
      </c>
      <c r="HS8" t="s">
        <v>2197</v>
      </c>
      <c r="HT8" t="s">
        <v>162</v>
      </c>
      <c r="HU8" t="s">
        <v>2198</v>
      </c>
      <c r="HV8" t="s">
        <v>2199</v>
      </c>
      <c r="HW8" t="s">
        <v>2200</v>
      </c>
      <c r="HX8" t="s">
        <v>2201</v>
      </c>
      <c r="HY8" t="s">
        <v>163</v>
      </c>
      <c r="HZ8" t="s">
        <v>2202</v>
      </c>
      <c r="IA8" t="s">
        <v>2203</v>
      </c>
      <c r="IB8" t="s">
        <v>2204</v>
      </c>
      <c r="IC8" t="s">
        <v>2205</v>
      </c>
      <c r="ID8" t="s">
        <v>164</v>
      </c>
      <c r="IE8" t="s">
        <v>2206</v>
      </c>
      <c r="IF8" t="s">
        <v>2207</v>
      </c>
      <c r="IG8" t="s">
        <v>2208</v>
      </c>
      <c r="IH8" t="s">
        <v>2209</v>
      </c>
      <c r="II8" t="s">
        <v>165</v>
      </c>
      <c r="IJ8" t="s">
        <v>2210</v>
      </c>
      <c r="IK8" t="s">
        <v>2211</v>
      </c>
      <c r="IL8" t="s">
        <v>2212</v>
      </c>
      <c r="IM8" t="s">
        <v>2213</v>
      </c>
      <c r="IN8" t="s">
        <v>166</v>
      </c>
    </row>
    <row r="9" spans="2:248" x14ac:dyDescent="0.25">
      <c r="B9" t="s">
        <v>21016</v>
      </c>
      <c r="C9" t="s">
        <v>20156</v>
      </c>
      <c r="D9" t="s">
        <v>20156</v>
      </c>
      <c r="E9" t="s">
        <v>20435</v>
      </c>
      <c r="F9" t="s">
        <v>20157</v>
      </c>
      <c r="G9" t="s">
        <v>20436</v>
      </c>
      <c r="H9" t="s">
        <v>20158</v>
      </c>
      <c r="I9" t="s">
        <v>20272</v>
      </c>
      <c r="J9" t="s">
        <v>20272</v>
      </c>
      <c r="K9" t="s">
        <v>20159</v>
      </c>
      <c r="L9" t="s">
        <v>20273</v>
      </c>
      <c r="M9" t="s">
        <v>20273</v>
      </c>
      <c r="N9" t="s">
        <v>20160</v>
      </c>
      <c r="O9" t="s">
        <v>20245</v>
      </c>
      <c r="P9" t="s">
        <v>20161</v>
      </c>
      <c r="Q9" t="s">
        <v>20303</v>
      </c>
      <c r="R9" t="s">
        <v>20162</v>
      </c>
      <c r="S9" t="s">
        <v>20163</v>
      </c>
      <c r="T9" t="s">
        <v>20165</v>
      </c>
      <c r="U9" t="s">
        <v>20166</v>
      </c>
      <c r="V9" t="s">
        <v>20168</v>
      </c>
      <c r="W9" t="s">
        <v>20171</v>
      </c>
      <c r="X9" t="s">
        <v>20843</v>
      </c>
      <c r="Y9" t="s">
        <v>20382</v>
      </c>
      <c r="Z9" t="s">
        <v>20197</v>
      </c>
      <c r="AA9" t="s">
        <v>20383</v>
      </c>
      <c r="AB9" t="s">
        <v>20780</v>
      </c>
      <c r="AC9" t="s">
        <v>20902</v>
      </c>
      <c r="AD9" t="s">
        <v>20729</v>
      </c>
      <c r="AE9" t="s">
        <v>20274</v>
      </c>
      <c r="AF9" t="s">
        <v>21005</v>
      </c>
      <c r="AG9" t="s">
        <v>20174</v>
      </c>
      <c r="AH9" t="s">
        <v>21017</v>
      </c>
      <c r="AI9" t="s">
        <v>20330</v>
      </c>
      <c r="AJ9" t="s">
        <v>20410</v>
      </c>
      <c r="AK9" t="s">
        <v>20201</v>
      </c>
      <c r="AL9" t="s">
        <v>20730</v>
      </c>
      <c r="AM9" t="s">
        <v>20845</v>
      </c>
      <c r="AN9" t="s">
        <v>20782</v>
      </c>
      <c r="AO9" t="s">
        <v>20846</v>
      </c>
      <c r="AP9" t="s">
        <v>20731</v>
      </c>
      <c r="AQ9" t="s">
        <v>20731</v>
      </c>
      <c r="AR9" t="s">
        <v>20156</v>
      </c>
      <c r="AS9" t="s">
        <v>20435</v>
      </c>
      <c r="AT9" t="s">
        <v>20436</v>
      </c>
      <c r="AU9" t="s">
        <v>20158</v>
      </c>
      <c r="AV9" t="s">
        <v>20272</v>
      </c>
      <c r="AW9" t="s">
        <v>20273</v>
      </c>
      <c r="AX9" t="s">
        <v>20161</v>
      </c>
      <c r="AY9" t="s">
        <v>20246</v>
      </c>
      <c r="AZ9" t="s">
        <v>20165</v>
      </c>
      <c r="BA9" t="s">
        <v>20167</v>
      </c>
      <c r="BB9" t="s">
        <v>20170</v>
      </c>
      <c r="BC9" t="s">
        <v>20356</v>
      </c>
      <c r="BD9" t="s">
        <v>20198</v>
      </c>
      <c r="BE9" t="s">
        <v>20729</v>
      </c>
      <c r="BF9" t="s">
        <v>20532</v>
      </c>
      <c r="BG9" t="s">
        <v>20489</v>
      </c>
      <c r="BH9" t="s">
        <v>20175</v>
      </c>
      <c r="BI9" t="s">
        <v>20249</v>
      </c>
      <c r="BJ9" t="s">
        <v>20732</v>
      </c>
      <c r="BK9" t="s">
        <v>20936</v>
      </c>
      <c r="BL9" t="s">
        <v>20875</v>
      </c>
      <c r="BM9" t="s">
        <v>20207</v>
      </c>
      <c r="BN9" t="s">
        <v>20210</v>
      </c>
      <c r="BO9" t="s">
        <v>20734</v>
      </c>
      <c r="BP9" t="s">
        <v>20275</v>
      </c>
      <c r="BQ9" t="s">
        <v>20183</v>
      </c>
      <c r="BR9" t="s">
        <v>20848</v>
      </c>
      <c r="BS9" t="s">
        <v>20417</v>
      </c>
      <c r="BT9" t="s">
        <v>21018</v>
      </c>
      <c r="BU9" t="s">
        <v>20306</v>
      </c>
      <c r="BV9" t="s">
        <v>20418</v>
      </c>
      <c r="BW9" t="s">
        <v>20735</v>
      </c>
      <c r="BX9" t="s">
        <v>20937</v>
      </c>
      <c r="BY9" t="s">
        <v>21019</v>
      </c>
      <c r="BZ9" t="s">
        <v>20876</v>
      </c>
      <c r="CA9" t="s">
        <v>20220</v>
      </c>
      <c r="CB9" t="s">
        <v>20252</v>
      </c>
      <c r="CC9" t="s">
        <v>20186</v>
      </c>
      <c r="CD9" t="s">
        <v>20186</v>
      </c>
      <c r="CE9" t="s">
        <v>20961</v>
      </c>
      <c r="CF9" t="s">
        <v>20961</v>
      </c>
      <c r="CG9" t="s">
        <v>20156</v>
      </c>
      <c r="CH9" t="s">
        <v>20435</v>
      </c>
      <c r="CI9" t="s">
        <v>20436</v>
      </c>
      <c r="CJ9" t="s">
        <v>20158</v>
      </c>
      <c r="CK9" t="s">
        <v>20272</v>
      </c>
      <c r="CL9" t="s">
        <v>20273</v>
      </c>
      <c r="CM9" t="s">
        <v>20161</v>
      </c>
      <c r="CN9" t="s">
        <v>20246</v>
      </c>
      <c r="CO9" t="s">
        <v>20165</v>
      </c>
      <c r="CP9" t="s">
        <v>20167</v>
      </c>
      <c r="CQ9" t="s">
        <v>20170</v>
      </c>
      <c r="CR9" t="s">
        <v>20356</v>
      </c>
      <c r="CS9" t="s">
        <v>20198</v>
      </c>
      <c r="CT9" t="s">
        <v>20729</v>
      </c>
      <c r="CU9" t="s">
        <v>20532</v>
      </c>
      <c r="CV9" t="s">
        <v>20489</v>
      </c>
      <c r="CW9" t="s">
        <v>20175</v>
      </c>
      <c r="CX9" t="s">
        <v>20249</v>
      </c>
      <c r="CY9" t="s">
        <v>20732</v>
      </c>
      <c r="CZ9" t="s">
        <v>20936</v>
      </c>
      <c r="DA9" t="s">
        <v>20875</v>
      </c>
      <c r="DB9" t="s">
        <v>20207</v>
      </c>
      <c r="DC9" t="s">
        <v>20210</v>
      </c>
      <c r="DD9" t="s">
        <v>20734</v>
      </c>
      <c r="DE9" t="s">
        <v>20275</v>
      </c>
      <c r="DF9" t="s">
        <v>20183</v>
      </c>
      <c r="DG9" t="s">
        <v>20848</v>
      </c>
      <c r="DH9" t="s">
        <v>20417</v>
      </c>
      <c r="DI9" t="s">
        <v>21018</v>
      </c>
      <c r="DJ9" t="s">
        <v>20306</v>
      </c>
      <c r="DK9" t="s">
        <v>20418</v>
      </c>
      <c r="DL9" t="s">
        <v>20735</v>
      </c>
      <c r="DM9" t="s">
        <v>20937</v>
      </c>
      <c r="DN9" t="s">
        <v>21019</v>
      </c>
      <c r="DO9" t="s">
        <v>20876</v>
      </c>
      <c r="DP9" t="s">
        <v>20220</v>
      </c>
      <c r="DQ9" t="s">
        <v>20252</v>
      </c>
      <c r="DR9" t="s">
        <v>20186</v>
      </c>
      <c r="DS9" t="s">
        <v>20186</v>
      </c>
      <c r="DT9" t="s">
        <v>20961</v>
      </c>
      <c r="DU9" t="s">
        <v>20961</v>
      </c>
      <c r="DV9" t="s">
        <v>20156</v>
      </c>
      <c r="DW9" t="s">
        <v>20435</v>
      </c>
      <c r="DX9" t="s">
        <v>20436</v>
      </c>
      <c r="DY9" t="s">
        <v>20158</v>
      </c>
      <c r="DZ9" t="s">
        <v>20272</v>
      </c>
      <c r="EA9" t="s">
        <v>20273</v>
      </c>
      <c r="EB9" t="s">
        <v>20161</v>
      </c>
      <c r="EC9" t="s">
        <v>20246</v>
      </c>
      <c r="ED9" t="s">
        <v>20165</v>
      </c>
      <c r="EE9" t="s">
        <v>20167</v>
      </c>
      <c r="EF9" t="s">
        <v>20170</v>
      </c>
      <c r="EG9" t="s">
        <v>20356</v>
      </c>
      <c r="EH9" t="s">
        <v>20198</v>
      </c>
      <c r="EI9" t="s">
        <v>20729</v>
      </c>
      <c r="EJ9" t="s">
        <v>20532</v>
      </c>
      <c r="EK9" t="s">
        <v>20489</v>
      </c>
      <c r="EL9" t="s">
        <v>20175</v>
      </c>
      <c r="EM9" t="s">
        <v>20249</v>
      </c>
      <c r="EN9" t="s">
        <v>20732</v>
      </c>
      <c r="EO9" t="s">
        <v>20936</v>
      </c>
      <c r="EP9" t="s">
        <v>20875</v>
      </c>
      <c r="EQ9" t="s">
        <v>20207</v>
      </c>
      <c r="ER9" t="s">
        <v>20210</v>
      </c>
      <c r="ES9" t="s">
        <v>20734</v>
      </c>
      <c r="ET9" t="s">
        <v>20275</v>
      </c>
      <c r="EU9" t="s">
        <v>20183</v>
      </c>
      <c r="EV9" t="s">
        <v>20848</v>
      </c>
      <c r="EW9" t="s">
        <v>20417</v>
      </c>
      <c r="EX9" t="s">
        <v>21018</v>
      </c>
      <c r="EY9" t="s">
        <v>20306</v>
      </c>
      <c r="EZ9" t="s">
        <v>20418</v>
      </c>
      <c r="FA9" t="s">
        <v>20735</v>
      </c>
      <c r="FB9" t="s">
        <v>20937</v>
      </c>
      <c r="FC9" t="s">
        <v>21019</v>
      </c>
      <c r="FD9" t="s">
        <v>20876</v>
      </c>
      <c r="FE9" t="s">
        <v>20220</v>
      </c>
      <c r="FF9" t="s">
        <v>20252</v>
      </c>
      <c r="FG9" t="s">
        <v>20186</v>
      </c>
      <c r="FH9" t="s">
        <v>20186</v>
      </c>
      <c r="FI9" t="s">
        <v>20961</v>
      </c>
      <c r="FJ9" t="s">
        <v>20961</v>
      </c>
      <c r="FK9" t="s">
        <v>20156</v>
      </c>
      <c r="FL9" t="s">
        <v>20435</v>
      </c>
      <c r="FM9" t="s">
        <v>20157</v>
      </c>
      <c r="FN9" t="s">
        <v>20436</v>
      </c>
      <c r="FO9" t="s">
        <v>20436</v>
      </c>
      <c r="FP9" t="s">
        <v>20158</v>
      </c>
      <c r="FQ9" t="s">
        <v>20272</v>
      </c>
      <c r="FR9" t="s">
        <v>20159</v>
      </c>
      <c r="FS9" t="s">
        <v>20159</v>
      </c>
      <c r="FT9" t="s">
        <v>20273</v>
      </c>
      <c r="FU9" t="s">
        <v>20160</v>
      </c>
      <c r="FV9" t="s">
        <v>20245</v>
      </c>
      <c r="FW9" t="s">
        <v>20161</v>
      </c>
      <c r="FX9" t="s">
        <v>20162</v>
      </c>
      <c r="FY9" t="s">
        <v>20246</v>
      </c>
      <c r="FZ9" t="s">
        <v>20164</v>
      </c>
      <c r="GA9" t="s">
        <v>20166</v>
      </c>
      <c r="GB9" t="s">
        <v>20169</v>
      </c>
      <c r="GC9" t="s">
        <v>20843</v>
      </c>
      <c r="GD9" t="s">
        <v>20356</v>
      </c>
      <c r="GE9" t="s">
        <v>20383</v>
      </c>
      <c r="GF9" t="s">
        <v>20173</v>
      </c>
      <c r="GG9" t="s">
        <v>20199</v>
      </c>
      <c r="GH9" t="s">
        <v>20532</v>
      </c>
      <c r="GI9" t="s">
        <v>21017</v>
      </c>
      <c r="GJ9" t="s">
        <v>20305</v>
      </c>
      <c r="GK9" t="s">
        <v>20759</v>
      </c>
      <c r="GL9" t="s">
        <v>20846</v>
      </c>
      <c r="GM9" t="s">
        <v>20203</v>
      </c>
      <c r="GN9" t="s">
        <v>20204</v>
      </c>
      <c r="GO9" t="s">
        <v>20936</v>
      </c>
      <c r="GP9" t="s">
        <v>20206</v>
      </c>
      <c r="GQ9" t="s">
        <v>20179</v>
      </c>
      <c r="GR9" t="s">
        <v>20207</v>
      </c>
      <c r="GS9" t="s">
        <v>21020</v>
      </c>
      <c r="GT9" t="s">
        <v>20386</v>
      </c>
      <c r="GU9" t="s">
        <v>20734</v>
      </c>
      <c r="GV9" t="s">
        <v>20533</v>
      </c>
      <c r="GW9" t="s">
        <v>20213</v>
      </c>
      <c r="GX9" t="s">
        <v>20214</v>
      </c>
      <c r="GY9" t="s">
        <v>20214</v>
      </c>
      <c r="GZ9" t="s">
        <v>20156</v>
      </c>
      <c r="HA9" t="s">
        <v>20435</v>
      </c>
      <c r="HB9" t="s">
        <v>20436</v>
      </c>
      <c r="HC9" t="s">
        <v>20158</v>
      </c>
      <c r="HD9" t="s">
        <v>20272</v>
      </c>
      <c r="HE9" t="s">
        <v>20273</v>
      </c>
      <c r="HF9" t="s">
        <v>20161</v>
      </c>
      <c r="HG9" t="s">
        <v>20246</v>
      </c>
      <c r="HH9" t="s">
        <v>20165</v>
      </c>
      <c r="HI9" t="s">
        <v>20167</v>
      </c>
      <c r="HJ9" t="s">
        <v>20170</v>
      </c>
      <c r="HK9" t="s">
        <v>20356</v>
      </c>
      <c r="HL9" t="s">
        <v>20198</v>
      </c>
      <c r="HM9" t="s">
        <v>20729</v>
      </c>
      <c r="HN9" t="s">
        <v>20532</v>
      </c>
      <c r="HO9" t="s">
        <v>20489</v>
      </c>
      <c r="HP9" t="s">
        <v>20175</v>
      </c>
      <c r="HQ9" t="s">
        <v>20249</v>
      </c>
      <c r="HR9" t="s">
        <v>20732</v>
      </c>
      <c r="HS9" t="s">
        <v>20936</v>
      </c>
      <c r="HT9" t="s">
        <v>20875</v>
      </c>
      <c r="HU9" t="s">
        <v>20207</v>
      </c>
      <c r="HV9" t="s">
        <v>20210</v>
      </c>
      <c r="HW9" t="s">
        <v>20734</v>
      </c>
      <c r="HX9" t="s">
        <v>20275</v>
      </c>
      <c r="HY9" t="s">
        <v>20183</v>
      </c>
      <c r="HZ9" t="s">
        <v>20848</v>
      </c>
      <c r="IA9" t="s">
        <v>20417</v>
      </c>
      <c r="IB9" t="s">
        <v>21018</v>
      </c>
      <c r="IC9" t="s">
        <v>20306</v>
      </c>
      <c r="ID9" t="s">
        <v>20418</v>
      </c>
      <c r="IE9" t="s">
        <v>20735</v>
      </c>
      <c r="IF9" t="s">
        <v>20937</v>
      </c>
      <c r="IG9" t="s">
        <v>21019</v>
      </c>
      <c r="IH9" t="s">
        <v>20876</v>
      </c>
      <c r="II9" t="s">
        <v>20220</v>
      </c>
      <c r="IJ9" t="s">
        <v>20252</v>
      </c>
      <c r="IK9" t="s">
        <v>20186</v>
      </c>
      <c r="IL9" t="s">
        <v>20186</v>
      </c>
      <c r="IM9" t="s">
        <v>20961</v>
      </c>
      <c r="IN9" t="s">
        <v>20961</v>
      </c>
    </row>
    <row r="10" spans="2:248" x14ac:dyDescent="0.25">
      <c r="B10" t="s">
        <v>21021</v>
      </c>
      <c r="C10" t="s">
        <v>20203</v>
      </c>
      <c r="D10" t="s">
        <v>20331</v>
      </c>
      <c r="E10" t="s">
        <v>20386</v>
      </c>
      <c r="F10" t="s">
        <v>20848</v>
      </c>
      <c r="G10" t="s">
        <v>20252</v>
      </c>
      <c r="H10" t="s">
        <v>20421</v>
      </c>
      <c r="I10" t="s">
        <v>21022</v>
      </c>
      <c r="J10" t="s">
        <v>20307</v>
      </c>
      <c r="K10" t="s">
        <v>20223</v>
      </c>
      <c r="L10" t="s">
        <v>20986</v>
      </c>
      <c r="M10" t="s">
        <v>21023</v>
      </c>
      <c r="N10" t="s">
        <v>20440</v>
      </c>
      <c r="O10" t="s">
        <v>20430</v>
      </c>
      <c r="P10" t="s">
        <v>20561</v>
      </c>
      <c r="Q10" t="s">
        <v>20359</v>
      </c>
      <c r="R10" t="s">
        <v>21024</v>
      </c>
      <c r="S10" t="s">
        <v>20680</v>
      </c>
      <c r="T10" t="s">
        <v>21025</v>
      </c>
      <c r="U10" t="s">
        <v>21026</v>
      </c>
      <c r="V10" t="s">
        <v>20988</v>
      </c>
      <c r="W10" t="s">
        <v>20362</v>
      </c>
      <c r="X10" t="s">
        <v>20809</v>
      </c>
      <c r="Y10" t="s">
        <v>21027</v>
      </c>
      <c r="Z10" t="s">
        <v>20991</v>
      </c>
      <c r="AA10" t="s">
        <v>20992</v>
      </c>
      <c r="AB10" t="s">
        <v>20993</v>
      </c>
      <c r="AC10" t="s">
        <v>21028</v>
      </c>
      <c r="AD10" t="s">
        <v>20398</v>
      </c>
      <c r="AE10" t="s">
        <v>21029</v>
      </c>
      <c r="AF10" t="s">
        <v>21030</v>
      </c>
      <c r="AG10" t="s">
        <v>21031</v>
      </c>
      <c r="AH10" t="s">
        <v>20835</v>
      </c>
      <c r="AI10" t="s">
        <v>21032</v>
      </c>
      <c r="AJ10" t="s">
        <v>20817</v>
      </c>
      <c r="AK10" t="s">
        <v>20627</v>
      </c>
      <c r="AL10" t="s">
        <v>21033</v>
      </c>
      <c r="AM10" t="s">
        <v>21034</v>
      </c>
      <c r="AN10" t="s">
        <v>21034</v>
      </c>
      <c r="AO10" t="s">
        <v>21034</v>
      </c>
      <c r="AP10" t="s">
        <v>21034</v>
      </c>
      <c r="AQ10" t="s">
        <v>21034</v>
      </c>
      <c r="AR10" t="s">
        <v>20960</v>
      </c>
      <c r="AS10" t="s">
        <v>20385</v>
      </c>
      <c r="AT10" t="s">
        <v>20332</v>
      </c>
      <c r="AU10" t="s">
        <v>20417</v>
      </c>
      <c r="AV10" t="s">
        <v>21035</v>
      </c>
      <c r="AW10" t="s">
        <v>20221</v>
      </c>
      <c r="AX10" t="s">
        <v>20259</v>
      </c>
      <c r="AY10" t="s">
        <v>20264</v>
      </c>
      <c r="AZ10" t="s">
        <v>20426</v>
      </c>
      <c r="BA10" t="s">
        <v>21036</v>
      </c>
      <c r="BB10" t="s">
        <v>20621</v>
      </c>
      <c r="BC10" t="s">
        <v>21037</v>
      </c>
      <c r="BD10" t="s">
        <v>21038</v>
      </c>
      <c r="BE10" t="s">
        <v>20914</v>
      </c>
      <c r="BF10" t="s">
        <v>21012</v>
      </c>
      <c r="BG10" t="s">
        <v>20466</v>
      </c>
      <c r="BH10" t="s">
        <v>20284</v>
      </c>
      <c r="BI10" t="s">
        <v>20316</v>
      </c>
      <c r="BJ10" t="s">
        <v>21039</v>
      </c>
      <c r="BK10" t="s">
        <v>21040</v>
      </c>
      <c r="BL10" t="s">
        <v>21041</v>
      </c>
      <c r="BM10" t="s">
        <v>20982</v>
      </c>
      <c r="BN10" t="s">
        <v>20768</v>
      </c>
      <c r="BO10" t="s">
        <v>21042</v>
      </c>
      <c r="BP10" t="s">
        <v>21043</v>
      </c>
      <c r="BQ10" t="s">
        <v>21044</v>
      </c>
      <c r="BR10" t="s">
        <v>20574</v>
      </c>
      <c r="BS10" t="s">
        <v>20514</v>
      </c>
      <c r="BT10" t="s">
        <v>20575</v>
      </c>
      <c r="BU10" t="s">
        <v>20576</v>
      </c>
      <c r="BV10" t="s">
        <v>21045</v>
      </c>
      <c r="BW10" t="s">
        <v>20550</v>
      </c>
      <c r="BX10" t="s">
        <v>21046</v>
      </c>
      <c r="BY10" t="s">
        <v>21047</v>
      </c>
      <c r="BZ10" t="s">
        <v>20690</v>
      </c>
      <c r="CA10" t="s">
        <v>21048</v>
      </c>
      <c r="CB10" t="s">
        <v>21049</v>
      </c>
      <c r="CC10" t="s">
        <v>21049</v>
      </c>
      <c r="CD10" t="s">
        <v>21049</v>
      </c>
      <c r="CE10" t="s">
        <v>21049</v>
      </c>
      <c r="CF10" t="s">
        <v>21049</v>
      </c>
      <c r="CG10" t="s">
        <v>20960</v>
      </c>
      <c r="CH10" t="s">
        <v>20385</v>
      </c>
      <c r="CI10" t="s">
        <v>20332</v>
      </c>
      <c r="CJ10" t="s">
        <v>20417</v>
      </c>
      <c r="CK10" t="s">
        <v>21035</v>
      </c>
      <c r="CL10" t="s">
        <v>20221</v>
      </c>
      <c r="CM10" t="s">
        <v>20259</v>
      </c>
      <c r="CN10" t="s">
        <v>20264</v>
      </c>
      <c r="CO10" t="s">
        <v>20426</v>
      </c>
      <c r="CP10" t="s">
        <v>21036</v>
      </c>
      <c r="CQ10" t="s">
        <v>20621</v>
      </c>
      <c r="CR10" t="s">
        <v>21037</v>
      </c>
      <c r="CS10" t="s">
        <v>21038</v>
      </c>
      <c r="CT10" t="s">
        <v>20914</v>
      </c>
      <c r="CU10" t="s">
        <v>21012</v>
      </c>
      <c r="CV10" t="s">
        <v>20466</v>
      </c>
      <c r="CW10" t="s">
        <v>20284</v>
      </c>
      <c r="CX10" t="s">
        <v>20316</v>
      </c>
      <c r="CY10" t="s">
        <v>21039</v>
      </c>
      <c r="CZ10" t="s">
        <v>21040</v>
      </c>
      <c r="DA10" t="s">
        <v>21041</v>
      </c>
      <c r="DB10" t="s">
        <v>20982</v>
      </c>
      <c r="DC10" t="s">
        <v>20768</v>
      </c>
      <c r="DD10" t="s">
        <v>21042</v>
      </c>
      <c r="DE10" t="s">
        <v>21043</v>
      </c>
      <c r="DF10" t="s">
        <v>21044</v>
      </c>
      <c r="DG10" t="s">
        <v>20574</v>
      </c>
      <c r="DH10" t="s">
        <v>20514</v>
      </c>
      <c r="DI10" t="s">
        <v>20575</v>
      </c>
      <c r="DJ10" t="s">
        <v>20576</v>
      </c>
      <c r="DK10" t="s">
        <v>21045</v>
      </c>
      <c r="DL10" t="s">
        <v>20550</v>
      </c>
      <c r="DM10" t="s">
        <v>21046</v>
      </c>
      <c r="DN10" t="s">
        <v>21047</v>
      </c>
      <c r="DO10" t="s">
        <v>20690</v>
      </c>
      <c r="DP10" t="s">
        <v>21048</v>
      </c>
      <c r="DQ10" t="s">
        <v>21049</v>
      </c>
      <c r="DR10" t="s">
        <v>21049</v>
      </c>
      <c r="DS10" t="s">
        <v>21049</v>
      </c>
      <c r="DT10" t="s">
        <v>21049</v>
      </c>
      <c r="DU10" t="s">
        <v>21049</v>
      </c>
      <c r="DV10" t="s">
        <v>20960</v>
      </c>
      <c r="DW10" t="s">
        <v>20385</v>
      </c>
      <c r="DX10" t="s">
        <v>20332</v>
      </c>
      <c r="DY10" t="s">
        <v>20417</v>
      </c>
      <c r="DZ10" t="s">
        <v>21035</v>
      </c>
      <c r="EA10" t="s">
        <v>20221</v>
      </c>
      <c r="EB10" t="s">
        <v>20259</v>
      </c>
      <c r="EC10" t="s">
        <v>20264</v>
      </c>
      <c r="ED10" t="s">
        <v>20426</v>
      </c>
      <c r="EE10" t="s">
        <v>21036</v>
      </c>
      <c r="EF10" t="s">
        <v>20621</v>
      </c>
      <c r="EG10" t="s">
        <v>21037</v>
      </c>
      <c r="EH10" t="s">
        <v>21038</v>
      </c>
      <c r="EI10" t="s">
        <v>20914</v>
      </c>
      <c r="EJ10" t="s">
        <v>21012</v>
      </c>
      <c r="EK10" t="s">
        <v>20466</v>
      </c>
      <c r="EL10" t="s">
        <v>20284</v>
      </c>
      <c r="EM10" t="s">
        <v>20316</v>
      </c>
      <c r="EN10" t="s">
        <v>21039</v>
      </c>
      <c r="EO10" t="s">
        <v>21040</v>
      </c>
      <c r="EP10" t="s">
        <v>21041</v>
      </c>
      <c r="EQ10" t="s">
        <v>20982</v>
      </c>
      <c r="ER10" t="s">
        <v>20768</v>
      </c>
      <c r="ES10" t="s">
        <v>21042</v>
      </c>
      <c r="ET10" t="s">
        <v>21043</v>
      </c>
      <c r="EU10" t="s">
        <v>21044</v>
      </c>
      <c r="EV10" t="s">
        <v>20574</v>
      </c>
      <c r="EW10" t="s">
        <v>20514</v>
      </c>
      <c r="EX10" t="s">
        <v>20575</v>
      </c>
      <c r="EY10" t="s">
        <v>20576</v>
      </c>
      <c r="EZ10" t="s">
        <v>21045</v>
      </c>
      <c r="FA10" t="s">
        <v>20550</v>
      </c>
      <c r="FB10" t="s">
        <v>21046</v>
      </c>
      <c r="FC10" t="s">
        <v>21047</v>
      </c>
      <c r="FD10" t="s">
        <v>20690</v>
      </c>
      <c r="FE10" t="s">
        <v>21048</v>
      </c>
      <c r="FF10" t="s">
        <v>21049</v>
      </c>
      <c r="FG10" t="s">
        <v>21049</v>
      </c>
      <c r="FH10" t="s">
        <v>21049</v>
      </c>
      <c r="FI10" t="s">
        <v>21049</v>
      </c>
      <c r="FJ10" t="s">
        <v>21049</v>
      </c>
      <c r="FK10" t="s">
        <v>20203</v>
      </c>
      <c r="FL10" t="s">
        <v>20331</v>
      </c>
      <c r="FM10" t="s">
        <v>20386</v>
      </c>
      <c r="FN10" t="s">
        <v>20848</v>
      </c>
      <c r="FO10" t="s">
        <v>20252</v>
      </c>
      <c r="FP10" t="s">
        <v>21050</v>
      </c>
      <c r="FQ10" t="s">
        <v>21051</v>
      </c>
      <c r="FR10" t="s">
        <v>21052</v>
      </c>
      <c r="FS10" t="s">
        <v>20269</v>
      </c>
      <c r="FT10" t="s">
        <v>21053</v>
      </c>
      <c r="FU10" t="s">
        <v>20491</v>
      </c>
      <c r="FV10" t="s">
        <v>20591</v>
      </c>
      <c r="FW10" t="s">
        <v>21054</v>
      </c>
      <c r="FX10" t="s">
        <v>20622</v>
      </c>
      <c r="FY10" t="s">
        <v>20999</v>
      </c>
      <c r="FZ10" t="s">
        <v>21000</v>
      </c>
      <c r="GA10" t="s">
        <v>20232</v>
      </c>
      <c r="GB10" t="s">
        <v>20650</v>
      </c>
      <c r="GC10" t="s">
        <v>21055</v>
      </c>
      <c r="GD10" t="s">
        <v>21056</v>
      </c>
      <c r="GE10" t="s">
        <v>20467</v>
      </c>
      <c r="GF10" t="s">
        <v>21039</v>
      </c>
      <c r="GG10" t="s">
        <v>20287</v>
      </c>
      <c r="GH10" t="s">
        <v>20992</v>
      </c>
      <c r="GI10" t="s">
        <v>21057</v>
      </c>
      <c r="GJ10" t="s">
        <v>20497</v>
      </c>
      <c r="GK10" t="s">
        <v>20571</v>
      </c>
      <c r="GL10" t="s">
        <v>20832</v>
      </c>
      <c r="GM10" t="s">
        <v>20995</v>
      </c>
      <c r="GN10" t="s">
        <v>20835</v>
      </c>
      <c r="GO10" t="s">
        <v>20370</v>
      </c>
      <c r="GP10" t="s">
        <v>21058</v>
      </c>
      <c r="GQ10" t="s">
        <v>21059</v>
      </c>
      <c r="GR10" t="s">
        <v>20405</v>
      </c>
      <c r="GS10" t="s">
        <v>20301</v>
      </c>
      <c r="GT10" t="s">
        <v>21060</v>
      </c>
      <c r="GU10" t="s">
        <v>20911</v>
      </c>
      <c r="GV10" t="s">
        <v>20911</v>
      </c>
      <c r="GW10" t="s">
        <v>20911</v>
      </c>
      <c r="GX10" t="s">
        <v>20911</v>
      </c>
      <c r="GY10" t="s">
        <v>20911</v>
      </c>
      <c r="GZ10" t="s">
        <v>20960</v>
      </c>
      <c r="HA10" t="s">
        <v>20385</v>
      </c>
      <c r="HB10" t="s">
        <v>20332</v>
      </c>
      <c r="HC10" t="s">
        <v>20417</v>
      </c>
      <c r="HD10" t="s">
        <v>21035</v>
      </c>
      <c r="HE10" t="s">
        <v>20221</v>
      </c>
      <c r="HF10" t="s">
        <v>20259</v>
      </c>
      <c r="HG10" t="s">
        <v>20264</v>
      </c>
      <c r="HH10" t="s">
        <v>20426</v>
      </c>
      <c r="HI10" t="s">
        <v>21036</v>
      </c>
      <c r="HJ10" t="s">
        <v>20621</v>
      </c>
      <c r="HK10" t="s">
        <v>21037</v>
      </c>
      <c r="HL10" t="s">
        <v>21038</v>
      </c>
      <c r="HM10" t="s">
        <v>20914</v>
      </c>
      <c r="HN10" t="s">
        <v>21012</v>
      </c>
      <c r="HO10" t="s">
        <v>20466</v>
      </c>
      <c r="HP10" t="s">
        <v>20284</v>
      </c>
      <c r="HQ10" t="s">
        <v>20316</v>
      </c>
      <c r="HR10" t="s">
        <v>21039</v>
      </c>
      <c r="HS10" t="s">
        <v>21040</v>
      </c>
      <c r="HT10" t="s">
        <v>21041</v>
      </c>
      <c r="HU10" t="s">
        <v>20982</v>
      </c>
      <c r="HV10" t="s">
        <v>20768</v>
      </c>
      <c r="HW10" t="s">
        <v>21042</v>
      </c>
      <c r="HX10" t="s">
        <v>21043</v>
      </c>
      <c r="HY10" t="s">
        <v>21044</v>
      </c>
      <c r="HZ10" t="s">
        <v>20574</v>
      </c>
      <c r="IA10" t="s">
        <v>20514</v>
      </c>
      <c r="IB10" t="s">
        <v>20575</v>
      </c>
      <c r="IC10" t="s">
        <v>20576</v>
      </c>
      <c r="ID10" t="s">
        <v>21045</v>
      </c>
      <c r="IE10" t="s">
        <v>20550</v>
      </c>
      <c r="IF10" t="s">
        <v>21046</v>
      </c>
      <c r="IG10" t="s">
        <v>21047</v>
      </c>
      <c r="IH10" t="s">
        <v>20690</v>
      </c>
      <c r="II10" t="s">
        <v>21048</v>
      </c>
      <c r="IJ10" t="s">
        <v>21049</v>
      </c>
      <c r="IK10" t="s">
        <v>21049</v>
      </c>
      <c r="IL10" t="s">
        <v>21049</v>
      </c>
      <c r="IM10" t="s">
        <v>21049</v>
      </c>
      <c r="IN10" t="s">
        <v>21049</v>
      </c>
    </row>
    <row r="11" spans="2:248" x14ac:dyDescent="0.25">
      <c r="B11" t="s">
        <v>21061</v>
      </c>
      <c r="D11" t="s">
        <v>20155</v>
      </c>
      <c r="E11" t="s">
        <v>20157</v>
      </c>
      <c r="F11" t="s">
        <v>20159</v>
      </c>
      <c r="G11" t="s">
        <v>20245</v>
      </c>
      <c r="H11" t="s">
        <v>20246</v>
      </c>
      <c r="I11" t="s">
        <v>20164</v>
      </c>
      <c r="J11" t="s">
        <v>20165</v>
      </c>
      <c r="K11" t="s">
        <v>20247</v>
      </c>
      <c r="L11" t="s">
        <v>20167</v>
      </c>
      <c r="M11" t="s">
        <v>20169</v>
      </c>
      <c r="N11" t="s">
        <v>20169</v>
      </c>
      <c r="O11" t="s">
        <v>20169</v>
      </c>
      <c r="P11" t="s">
        <v>20169</v>
      </c>
      <c r="Q11" t="s">
        <v>20169</v>
      </c>
      <c r="R11" t="s">
        <v>20169</v>
      </c>
      <c r="S11" t="s">
        <v>20169</v>
      </c>
      <c r="T11" t="s">
        <v>20169</v>
      </c>
      <c r="U11" t="s">
        <v>20169</v>
      </c>
      <c r="V11" t="s">
        <v>20169</v>
      </c>
      <c r="W11" t="s">
        <v>20169</v>
      </c>
      <c r="X11" t="s">
        <v>20169</v>
      </c>
      <c r="Y11" t="s">
        <v>20169</v>
      </c>
      <c r="Z11" t="s">
        <v>20169</v>
      </c>
      <c r="AA11" t="s">
        <v>20169</v>
      </c>
      <c r="AB11" t="s">
        <v>20169</v>
      </c>
      <c r="AC11" t="s">
        <v>20169</v>
      </c>
      <c r="AD11" t="s">
        <v>20169</v>
      </c>
      <c r="AE11" t="s">
        <v>20169</v>
      </c>
      <c r="AF11" t="s">
        <v>20169</v>
      </c>
      <c r="AG11" t="s">
        <v>20169</v>
      </c>
      <c r="AH11" t="s">
        <v>20169</v>
      </c>
      <c r="AI11" t="s">
        <v>20169</v>
      </c>
      <c r="AJ11" t="s">
        <v>20169</v>
      </c>
      <c r="AK11" t="s">
        <v>20169</v>
      </c>
      <c r="AL11" t="s">
        <v>20169</v>
      </c>
      <c r="AM11" t="s">
        <v>20169</v>
      </c>
      <c r="AN11" t="s">
        <v>20169</v>
      </c>
      <c r="AO11" t="s">
        <v>20169</v>
      </c>
      <c r="AP11" t="s">
        <v>20169</v>
      </c>
      <c r="AQ11" t="s">
        <v>20169</v>
      </c>
      <c r="AS11" t="s">
        <v>20155</v>
      </c>
      <c r="AT11" t="s">
        <v>20157</v>
      </c>
      <c r="AU11" t="s">
        <v>20159</v>
      </c>
      <c r="AV11" t="s">
        <v>20245</v>
      </c>
      <c r="AW11" t="s">
        <v>20246</v>
      </c>
      <c r="AX11" t="s">
        <v>20247</v>
      </c>
      <c r="AY11" t="s">
        <v>20169</v>
      </c>
      <c r="AZ11" t="s">
        <v>20172</v>
      </c>
      <c r="BA11" t="s">
        <v>20901</v>
      </c>
      <c r="BB11" t="s">
        <v>20198</v>
      </c>
      <c r="BC11" t="s">
        <v>20329</v>
      </c>
      <c r="BD11" t="s">
        <v>20409</v>
      </c>
      <c r="BE11" t="s">
        <v>20199</v>
      </c>
      <c r="BF11" t="s">
        <v>20844</v>
      </c>
      <c r="BG11" t="s">
        <v>20532</v>
      </c>
      <c r="BH11" t="s">
        <v>20781</v>
      </c>
      <c r="BI11" t="s">
        <v>21017</v>
      </c>
      <c r="BJ11" t="s">
        <v>20216</v>
      </c>
      <c r="BK11" t="s">
        <v>20305</v>
      </c>
      <c r="BL11" t="s">
        <v>20175</v>
      </c>
      <c r="BM11" t="s">
        <v>20759</v>
      </c>
      <c r="BN11" t="s">
        <v>20782</v>
      </c>
      <c r="BO11" t="s">
        <v>20249</v>
      </c>
      <c r="BP11" t="s">
        <v>20959</v>
      </c>
      <c r="BQ11" t="s">
        <v>20203</v>
      </c>
      <c r="BR11" t="s">
        <v>20732</v>
      </c>
      <c r="BS11" t="s">
        <v>20204</v>
      </c>
      <c r="BT11" t="s">
        <v>20509</v>
      </c>
      <c r="BU11" t="s">
        <v>20936</v>
      </c>
      <c r="BV11" t="s">
        <v>20438</v>
      </c>
      <c r="BW11" t="s">
        <v>20250</v>
      </c>
      <c r="BX11" t="s">
        <v>20875</v>
      </c>
      <c r="BY11" t="s">
        <v>20218</v>
      </c>
      <c r="BZ11" t="s">
        <v>20207</v>
      </c>
      <c r="CA11" t="s">
        <v>20180</v>
      </c>
      <c r="CB11" t="s">
        <v>20180</v>
      </c>
      <c r="CC11" t="s">
        <v>20180</v>
      </c>
      <c r="CD11" t="s">
        <v>20180</v>
      </c>
      <c r="CE11" t="s">
        <v>20180</v>
      </c>
      <c r="CF11" t="s">
        <v>20180</v>
      </c>
      <c r="CH11" t="s">
        <v>20155</v>
      </c>
      <c r="CI11" t="s">
        <v>20157</v>
      </c>
      <c r="CJ11" t="s">
        <v>20159</v>
      </c>
      <c r="CK11" t="s">
        <v>20245</v>
      </c>
      <c r="CL11" t="s">
        <v>20246</v>
      </c>
      <c r="CM11" t="s">
        <v>20247</v>
      </c>
      <c r="CN11" t="s">
        <v>20169</v>
      </c>
      <c r="CO11" t="s">
        <v>20172</v>
      </c>
      <c r="CP11" t="s">
        <v>20901</v>
      </c>
      <c r="CQ11" t="s">
        <v>20198</v>
      </c>
      <c r="CR11" t="s">
        <v>20329</v>
      </c>
      <c r="CS11" t="s">
        <v>20409</v>
      </c>
      <c r="CT11" t="s">
        <v>20199</v>
      </c>
      <c r="CU11" t="s">
        <v>20844</v>
      </c>
      <c r="CV11" t="s">
        <v>20532</v>
      </c>
      <c r="CW11" t="s">
        <v>20781</v>
      </c>
      <c r="CX11" t="s">
        <v>21017</v>
      </c>
      <c r="CY11" t="s">
        <v>20216</v>
      </c>
      <c r="CZ11" t="s">
        <v>20305</v>
      </c>
      <c r="DA11" t="s">
        <v>20175</v>
      </c>
      <c r="DB11" t="s">
        <v>20759</v>
      </c>
      <c r="DC11" t="s">
        <v>20782</v>
      </c>
      <c r="DD11" t="s">
        <v>20249</v>
      </c>
      <c r="DE11" t="s">
        <v>20959</v>
      </c>
      <c r="DF11" t="s">
        <v>20203</v>
      </c>
      <c r="DG11" t="s">
        <v>20732</v>
      </c>
      <c r="DH11" t="s">
        <v>20204</v>
      </c>
      <c r="DI11" t="s">
        <v>20509</v>
      </c>
      <c r="DJ11" t="s">
        <v>20936</v>
      </c>
      <c r="DK11" t="s">
        <v>20438</v>
      </c>
      <c r="DL11" t="s">
        <v>20250</v>
      </c>
      <c r="DM11" t="s">
        <v>20875</v>
      </c>
      <c r="DN11" t="s">
        <v>20218</v>
      </c>
      <c r="DO11" t="s">
        <v>20207</v>
      </c>
      <c r="DP11" t="s">
        <v>20180</v>
      </c>
      <c r="DQ11" t="s">
        <v>20180</v>
      </c>
      <c r="DR11" t="s">
        <v>20180</v>
      </c>
      <c r="DS11" t="s">
        <v>20180</v>
      </c>
      <c r="DT11" t="s">
        <v>20180</v>
      </c>
      <c r="DU11" t="s">
        <v>20180</v>
      </c>
      <c r="DW11" t="s">
        <v>20155</v>
      </c>
      <c r="DX11" t="s">
        <v>20157</v>
      </c>
      <c r="DY11" t="s">
        <v>20159</v>
      </c>
      <c r="DZ11" t="s">
        <v>20245</v>
      </c>
      <c r="EA11" t="s">
        <v>20246</v>
      </c>
      <c r="EB11" t="s">
        <v>20247</v>
      </c>
      <c r="EC11" t="s">
        <v>20169</v>
      </c>
      <c r="ED11" t="s">
        <v>20172</v>
      </c>
      <c r="EE11" t="s">
        <v>20901</v>
      </c>
      <c r="EF11" t="s">
        <v>20198</v>
      </c>
      <c r="EG11" t="s">
        <v>20329</v>
      </c>
      <c r="EH11" t="s">
        <v>20409</v>
      </c>
      <c r="EI11" t="s">
        <v>20199</v>
      </c>
      <c r="EJ11" t="s">
        <v>20844</v>
      </c>
      <c r="EK11" t="s">
        <v>20532</v>
      </c>
      <c r="EL11" t="s">
        <v>20781</v>
      </c>
      <c r="EM11" t="s">
        <v>21017</v>
      </c>
      <c r="EN11" t="s">
        <v>20216</v>
      </c>
      <c r="EO11" t="s">
        <v>20305</v>
      </c>
      <c r="EP11" t="s">
        <v>20175</v>
      </c>
      <c r="EQ11" t="s">
        <v>20759</v>
      </c>
      <c r="ER11" t="s">
        <v>20782</v>
      </c>
      <c r="ES11" t="s">
        <v>20249</v>
      </c>
      <c r="ET11" t="s">
        <v>20959</v>
      </c>
      <c r="EU11" t="s">
        <v>20203</v>
      </c>
      <c r="EV11" t="s">
        <v>20732</v>
      </c>
      <c r="EW11" t="s">
        <v>20204</v>
      </c>
      <c r="EX11" t="s">
        <v>20509</v>
      </c>
      <c r="EY11" t="s">
        <v>20936</v>
      </c>
      <c r="EZ11" t="s">
        <v>20438</v>
      </c>
      <c r="FA11" t="s">
        <v>20250</v>
      </c>
      <c r="FB11" t="s">
        <v>20875</v>
      </c>
      <c r="FC11" t="s">
        <v>20218</v>
      </c>
      <c r="FD11" t="s">
        <v>20207</v>
      </c>
      <c r="FE11" t="s">
        <v>20180</v>
      </c>
      <c r="FF11" t="s">
        <v>20180</v>
      </c>
      <c r="FG11" t="s">
        <v>20180</v>
      </c>
      <c r="FH11" t="s">
        <v>20180</v>
      </c>
      <c r="FI11" t="s">
        <v>20180</v>
      </c>
      <c r="FJ11" t="s">
        <v>20180</v>
      </c>
      <c r="FL11" t="s">
        <v>20155</v>
      </c>
      <c r="FM11" t="s">
        <v>20157</v>
      </c>
      <c r="FN11" t="s">
        <v>20159</v>
      </c>
      <c r="FO11" t="s">
        <v>20245</v>
      </c>
      <c r="FP11" t="s">
        <v>20246</v>
      </c>
      <c r="FQ11" t="s">
        <v>20247</v>
      </c>
      <c r="FR11" t="s">
        <v>20169</v>
      </c>
      <c r="FS11" t="s">
        <v>20172</v>
      </c>
      <c r="FT11" t="s">
        <v>20901</v>
      </c>
      <c r="FU11" t="s">
        <v>20198</v>
      </c>
      <c r="FV11" t="s">
        <v>20329</v>
      </c>
      <c r="FW11" t="s">
        <v>20409</v>
      </c>
      <c r="FX11" t="s">
        <v>20199</v>
      </c>
      <c r="FY11" t="s">
        <v>20844</v>
      </c>
      <c r="FZ11" t="s">
        <v>20532</v>
      </c>
      <c r="GA11" t="s">
        <v>20781</v>
      </c>
      <c r="GB11" t="s">
        <v>21017</v>
      </c>
      <c r="GC11" t="s">
        <v>20216</v>
      </c>
      <c r="GD11" t="s">
        <v>20305</v>
      </c>
      <c r="GE11" t="s">
        <v>20823</v>
      </c>
      <c r="GF11" t="s">
        <v>20759</v>
      </c>
      <c r="GG11" t="s">
        <v>20782</v>
      </c>
      <c r="GH11" t="s">
        <v>20249</v>
      </c>
      <c r="GI11" t="s">
        <v>20959</v>
      </c>
      <c r="GJ11" t="s">
        <v>20203</v>
      </c>
      <c r="GK11" t="s">
        <v>20732</v>
      </c>
      <c r="GL11" t="s">
        <v>20204</v>
      </c>
      <c r="GM11" t="s">
        <v>20509</v>
      </c>
      <c r="GN11" t="s">
        <v>20936</v>
      </c>
      <c r="GO11" t="s">
        <v>20178</v>
      </c>
      <c r="GP11" t="s">
        <v>20250</v>
      </c>
      <c r="GQ11" t="s">
        <v>20875</v>
      </c>
      <c r="GR11" t="s">
        <v>20218</v>
      </c>
      <c r="GS11" t="s">
        <v>20207</v>
      </c>
      <c r="GT11" t="s">
        <v>20180</v>
      </c>
      <c r="GU11" t="s">
        <v>20180</v>
      </c>
      <c r="GV11" t="s">
        <v>20180</v>
      </c>
      <c r="GW11" t="s">
        <v>20180</v>
      </c>
      <c r="GX11" t="s">
        <v>20180</v>
      </c>
      <c r="GY11" t="s">
        <v>20180</v>
      </c>
      <c r="HA11" t="s">
        <v>20155</v>
      </c>
      <c r="HB11" t="s">
        <v>20157</v>
      </c>
      <c r="HC11" t="s">
        <v>20159</v>
      </c>
      <c r="HD11" t="s">
        <v>20245</v>
      </c>
      <c r="HE11" t="s">
        <v>20246</v>
      </c>
      <c r="HF11" t="s">
        <v>20164</v>
      </c>
      <c r="HG11" t="s">
        <v>20165</v>
      </c>
      <c r="HH11" t="s">
        <v>20247</v>
      </c>
      <c r="HI11" t="s">
        <v>20167</v>
      </c>
      <c r="HJ11" t="s">
        <v>20169</v>
      </c>
      <c r="HK11" t="s">
        <v>20172</v>
      </c>
      <c r="HL11" t="s">
        <v>20728</v>
      </c>
      <c r="HM11" t="s">
        <v>20329</v>
      </c>
      <c r="HN11" t="s">
        <v>20199</v>
      </c>
      <c r="HO11" t="s">
        <v>20532</v>
      </c>
      <c r="HP11" t="s">
        <v>20781</v>
      </c>
      <c r="HQ11" t="s">
        <v>21017</v>
      </c>
      <c r="HR11" t="s">
        <v>20216</v>
      </c>
      <c r="HS11" t="s">
        <v>20305</v>
      </c>
      <c r="HT11" t="s">
        <v>20175</v>
      </c>
      <c r="HU11" t="s">
        <v>20759</v>
      </c>
      <c r="HV11" t="s">
        <v>20782</v>
      </c>
      <c r="HW11" t="s">
        <v>20249</v>
      </c>
      <c r="HX11" t="s">
        <v>20959</v>
      </c>
      <c r="HY11" t="s">
        <v>20203</v>
      </c>
      <c r="HZ11" t="s">
        <v>20732</v>
      </c>
      <c r="IA11" t="s">
        <v>20204</v>
      </c>
      <c r="IB11" t="s">
        <v>20509</v>
      </c>
      <c r="IC11" t="s">
        <v>20936</v>
      </c>
      <c r="ID11" t="s">
        <v>20438</v>
      </c>
      <c r="IE11" t="s">
        <v>20250</v>
      </c>
      <c r="IF11" t="s">
        <v>20875</v>
      </c>
      <c r="IG11" t="s">
        <v>20218</v>
      </c>
      <c r="IH11" t="s">
        <v>20207</v>
      </c>
      <c r="II11" t="s">
        <v>20180</v>
      </c>
      <c r="IJ11" t="s">
        <v>20180</v>
      </c>
      <c r="IK11" t="s">
        <v>20180</v>
      </c>
      <c r="IL11" t="s">
        <v>20180</v>
      </c>
      <c r="IM11" t="s">
        <v>20180</v>
      </c>
      <c r="IN11" t="s">
        <v>20180</v>
      </c>
    </row>
    <row r="12" spans="2:248" x14ac:dyDescent="0.25">
      <c r="B12" t="s">
        <v>21062</v>
      </c>
      <c r="C12" t="s">
        <v>20169</v>
      </c>
      <c r="D12" t="s">
        <v>20172</v>
      </c>
      <c r="E12" t="s">
        <v>20383</v>
      </c>
      <c r="F12" t="s">
        <v>20409</v>
      </c>
      <c r="G12" t="s">
        <v>20384</v>
      </c>
      <c r="H12" t="s">
        <v>21017</v>
      </c>
      <c r="I12" t="s">
        <v>20201</v>
      </c>
      <c r="J12" t="s">
        <v>20782</v>
      </c>
      <c r="K12" t="s">
        <v>20176</v>
      </c>
      <c r="L12" t="s">
        <v>20204</v>
      </c>
      <c r="M12" t="s">
        <v>20733</v>
      </c>
      <c r="N12" t="s">
        <v>20875</v>
      </c>
      <c r="O12" t="s">
        <v>20824</v>
      </c>
      <c r="P12" t="s">
        <v>20211</v>
      </c>
      <c r="Q12" t="s">
        <v>20533</v>
      </c>
      <c r="R12" t="s">
        <v>20214</v>
      </c>
      <c r="S12" t="s">
        <v>20417</v>
      </c>
      <c r="T12" t="s">
        <v>21063</v>
      </c>
      <c r="U12" t="s">
        <v>20220</v>
      </c>
      <c r="V12" t="s">
        <v>21064</v>
      </c>
      <c r="W12" t="s">
        <v>21065</v>
      </c>
      <c r="X12" t="s">
        <v>21066</v>
      </c>
      <c r="Y12" t="s">
        <v>20195</v>
      </c>
      <c r="Z12" t="s">
        <v>21007</v>
      </c>
      <c r="AA12" t="s">
        <v>20972</v>
      </c>
      <c r="AB12" t="s">
        <v>20307</v>
      </c>
      <c r="AC12" t="s">
        <v>21067</v>
      </c>
      <c r="AD12" t="s">
        <v>20268</v>
      </c>
      <c r="AE12" t="s">
        <v>20962</v>
      </c>
      <c r="AF12" t="s">
        <v>20676</v>
      </c>
      <c r="AG12" t="s">
        <v>20308</v>
      </c>
      <c r="AH12" t="s">
        <v>20913</v>
      </c>
      <c r="AI12" t="s">
        <v>20278</v>
      </c>
      <c r="AJ12" t="s">
        <v>20975</v>
      </c>
      <c r="AK12" t="s">
        <v>20648</v>
      </c>
      <c r="AL12" t="s">
        <v>21010</v>
      </c>
      <c r="AM12" t="s">
        <v>21068</v>
      </c>
      <c r="AN12" t="s">
        <v>21068</v>
      </c>
      <c r="AO12" t="s">
        <v>21068</v>
      </c>
      <c r="AP12" t="s">
        <v>21068</v>
      </c>
      <c r="AQ12" t="s">
        <v>21068</v>
      </c>
      <c r="AR12" t="s">
        <v>20169</v>
      </c>
      <c r="AS12" t="s">
        <v>20196</v>
      </c>
      <c r="AT12" t="s">
        <v>20198</v>
      </c>
      <c r="AU12" t="s">
        <v>20844</v>
      </c>
      <c r="AV12" t="s">
        <v>20489</v>
      </c>
      <c r="AW12" t="s">
        <v>20730</v>
      </c>
      <c r="AX12" t="s">
        <v>20176</v>
      </c>
      <c r="AY12" t="s">
        <v>20412</v>
      </c>
      <c r="AZ12" t="s">
        <v>20847</v>
      </c>
      <c r="BA12" t="s">
        <v>20181</v>
      </c>
      <c r="BB12" t="s">
        <v>20183</v>
      </c>
      <c r="BC12" t="s">
        <v>20418</v>
      </c>
      <c r="BD12" t="s">
        <v>20187</v>
      </c>
      <c r="BE12" t="s">
        <v>21050</v>
      </c>
      <c r="BF12" t="s">
        <v>21069</v>
      </c>
      <c r="BG12" t="s">
        <v>21070</v>
      </c>
      <c r="BH12" t="s">
        <v>21067</v>
      </c>
      <c r="BI12" t="s">
        <v>20271</v>
      </c>
      <c r="BJ12" t="s">
        <v>20904</v>
      </c>
      <c r="BK12" t="s">
        <v>21023</v>
      </c>
      <c r="BL12" t="s">
        <v>21009</v>
      </c>
      <c r="BM12" t="s">
        <v>20851</v>
      </c>
      <c r="BN12" t="s">
        <v>20826</v>
      </c>
      <c r="BO12" t="s">
        <v>21038</v>
      </c>
      <c r="BP12" t="s">
        <v>20312</v>
      </c>
      <c r="BQ12" t="s">
        <v>21071</v>
      </c>
      <c r="BR12" t="s">
        <v>21072</v>
      </c>
      <c r="BS12" t="s">
        <v>21073</v>
      </c>
      <c r="BT12" t="s">
        <v>20494</v>
      </c>
      <c r="BU12" t="s">
        <v>20343</v>
      </c>
      <c r="BV12" t="s">
        <v>20362</v>
      </c>
      <c r="BW12" t="s">
        <v>20979</v>
      </c>
      <c r="BX12" t="s">
        <v>20286</v>
      </c>
      <c r="BY12" t="s">
        <v>21074</v>
      </c>
      <c r="BZ12" t="s">
        <v>21075</v>
      </c>
      <c r="CA12" t="s">
        <v>21076</v>
      </c>
      <c r="CB12" t="s">
        <v>21077</v>
      </c>
      <c r="CC12" t="s">
        <v>21077</v>
      </c>
      <c r="CD12" t="s">
        <v>21077</v>
      </c>
      <c r="CE12" t="s">
        <v>21077</v>
      </c>
      <c r="CF12" t="s">
        <v>21077</v>
      </c>
      <c r="CG12" t="s">
        <v>20169</v>
      </c>
      <c r="CH12" t="s">
        <v>20196</v>
      </c>
      <c r="CI12" t="s">
        <v>20780</v>
      </c>
      <c r="CJ12" t="s">
        <v>20844</v>
      </c>
      <c r="CK12" t="s">
        <v>20330</v>
      </c>
      <c r="CL12" t="s">
        <v>20759</v>
      </c>
      <c r="CM12" t="s">
        <v>20463</v>
      </c>
      <c r="CN12" t="s">
        <v>20936</v>
      </c>
      <c r="CO12" t="s">
        <v>20413</v>
      </c>
      <c r="CP12" t="s">
        <v>20332</v>
      </c>
      <c r="CQ12" t="s">
        <v>20215</v>
      </c>
      <c r="CR12" t="s">
        <v>20735</v>
      </c>
      <c r="CS12" t="s">
        <v>21064</v>
      </c>
      <c r="CT12" t="s">
        <v>20558</v>
      </c>
      <c r="CU12" t="s">
        <v>21069</v>
      </c>
      <c r="CV12" t="s">
        <v>20972</v>
      </c>
      <c r="CW12" t="s">
        <v>20263</v>
      </c>
      <c r="CX12" t="s">
        <v>20271</v>
      </c>
      <c r="CY12" t="s">
        <v>20334</v>
      </c>
      <c r="CZ12" t="s">
        <v>20783</v>
      </c>
      <c r="DA12" t="s">
        <v>21078</v>
      </c>
      <c r="DB12" t="s">
        <v>21079</v>
      </c>
      <c r="DC12" t="s">
        <v>21080</v>
      </c>
      <c r="DD12" t="s">
        <v>21081</v>
      </c>
      <c r="DE12" t="s">
        <v>20231</v>
      </c>
      <c r="DF12" t="s">
        <v>20341</v>
      </c>
      <c r="DG12" t="s">
        <v>20441</v>
      </c>
      <c r="DH12" t="s">
        <v>20239</v>
      </c>
      <c r="DI12" t="s">
        <v>20625</v>
      </c>
      <c r="DJ12" t="s">
        <v>20442</v>
      </c>
      <c r="DK12" t="s">
        <v>20596</v>
      </c>
      <c r="DL12" t="s">
        <v>20704</v>
      </c>
      <c r="DM12" t="s">
        <v>20568</v>
      </c>
      <c r="DN12" t="s">
        <v>21041</v>
      </c>
      <c r="DO12" t="s">
        <v>20654</v>
      </c>
      <c r="DP12" t="s">
        <v>20290</v>
      </c>
      <c r="DQ12" t="s">
        <v>20571</v>
      </c>
      <c r="DR12" t="s">
        <v>20571</v>
      </c>
      <c r="DS12" t="s">
        <v>20571</v>
      </c>
      <c r="DT12" t="s">
        <v>20571</v>
      </c>
      <c r="DU12" t="s">
        <v>20571</v>
      </c>
      <c r="DV12" t="s">
        <v>20169</v>
      </c>
      <c r="DW12" t="s">
        <v>20196</v>
      </c>
      <c r="DX12" t="s">
        <v>20780</v>
      </c>
      <c r="DY12" t="s">
        <v>20384</v>
      </c>
      <c r="DZ12" t="s">
        <v>20216</v>
      </c>
      <c r="EA12" t="s">
        <v>20411</v>
      </c>
      <c r="EB12" t="s">
        <v>20960</v>
      </c>
      <c r="EC12" t="s">
        <v>20936</v>
      </c>
      <c r="ED12" t="s">
        <v>20218</v>
      </c>
      <c r="EE12" t="s">
        <v>20386</v>
      </c>
      <c r="EF12" t="s">
        <v>20333</v>
      </c>
      <c r="EG12" t="s">
        <v>21018</v>
      </c>
      <c r="EH12" t="s">
        <v>20186</v>
      </c>
      <c r="EI12" t="s">
        <v>20189</v>
      </c>
      <c r="EJ12" t="s">
        <v>20195</v>
      </c>
      <c r="EK12" t="s">
        <v>20260</v>
      </c>
      <c r="EL12" t="s">
        <v>20263</v>
      </c>
      <c r="EM12" t="s">
        <v>20877</v>
      </c>
      <c r="EN12" t="s">
        <v>20963</v>
      </c>
      <c r="EO12" t="s">
        <v>20388</v>
      </c>
      <c r="EP12" t="s">
        <v>20310</v>
      </c>
      <c r="EQ12" t="s">
        <v>20311</v>
      </c>
      <c r="ER12" t="s">
        <v>20280</v>
      </c>
      <c r="ES12" t="s">
        <v>20465</v>
      </c>
      <c r="ET12" t="s">
        <v>21082</v>
      </c>
      <c r="EU12" t="s">
        <v>21083</v>
      </c>
      <c r="EV12" t="s">
        <v>20441</v>
      </c>
      <c r="EW12" t="s">
        <v>20238</v>
      </c>
      <c r="EX12" t="s">
        <v>21084</v>
      </c>
      <c r="EY12" t="s">
        <v>20362</v>
      </c>
      <c r="EZ12" t="s">
        <v>20827</v>
      </c>
      <c r="FA12" t="s">
        <v>20395</v>
      </c>
      <c r="FB12" t="s">
        <v>20495</v>
      </c>
      <c r="FC12" t="s">
        <v>20653</v>
      </c>
      <c r="FD12" t="s">
        <v>21085</v>
      </c>
      <c r="FE12" t="s">
        <v>21057</v>
      </c>
      <c r="FF12" t="s">
        <v>20766</v>
      </c>
      <c r="FG12" t="s">
        <v>20766</v>
      </c>
      <c r="FH12" t="s">
        <v>20766</v>
      </c>
      <c r="FI12" t="s">
        <v>20766</v>
      </c>
      <c r="FJ12" t="s">
        <v>20766</v>
      </c>
      <c r="FK12" t="s">
        <v>20169</v>
      </c>
      <c r="FL12" t="s">
        <v>20172</v>
      </c>
      <c r="FM12" t="s">
        <v>20198</v>
      </c>
      <c r="FN12" t="s">
        <v>20274</v>
      </c>
      <c r="FO12" t="s">
        <v>21017</v>
      </c>
      <c r="FP12" t="s">
        <v>20175</v>
      </c>
      <c r="FQ12" t="s">
        <v>20731</v>
      </c>
      <c r="FR12" t="s">
        <v>20903</v>
      </c>
      <c r="FS12" t="s">
        <v>20385</v>
      </c>
      <c r="FT12" t="s">
        <v>21020</v>
      </c>
      <c r="FU12" t="s">
        <v>20182</v>
      </c>
      <c r="FV12" t="s">
        <v>20439</v>
      </c>
      <c r="FW12" t="s">
        <v>20185</v>
      </c>
      <c r="FX12" t="s">
        <v>21035</v>
      </c>
      <c r="FY12" t="s">
        <v>20420</v>
      </c>
      <c r="FZ12" t="s">
        <v>20221</v>
      </c>
      <c r="GA12" t="s">
        <v>21086</v>
      </c>
      <c r="GB12" t="s">
        <v>20357</v>
      </c>
      <c r="GC12" t="s">
        <v>21087</v>
      </c>
      <c r="GD12" t="s">
        <v>20268</v>
      </c>
      <c r="GE12" t="s">
        <v>20973</v>
      </c>
      <c r="GF12" t="s">
        <v>21088</v>
      </c>
      <c r="GG12" t="s">
        <v>20335</v>
      </c>
      <c r="GH12" t="s">
        <v>20621</v>
      </c>
      <c r="GI12" t="s">
        <v>20430</v>
      </c>
      <c r="GJ12" t="s">
        <v>20938</v>
      </c>
      <c r="GK12" t="s">
        <v>21089</v>
      </c>
      <c r="GL12" t="s">
        <v>20339</v>
      </c>
      <c r="GM12" t="s">
        <v>20593</v>
      </c>
      <c r="GN12" t="s">
        <v>20360</v>
      </c>
      <c r="GO12" t="s">
        <v>20341</v>
      </c>
      <c r="GP12" t="s">
        <v>21090</v>
      </c>
      <c r="GQ12" t="s">
        <v>20315</v>
      </c>
      <c r="GR12" t="s">
        <v>20494</v>
      </c>
      <c r="GS12" t="s">
        <v>21091</v>
      </c>
      <c r="GT12" t="s">
        <v>21056</v>
      </c>
      <c r="GU12" t="s">
        <v>20989</v>
      </c>
      <c r="GV12" t="s">
        <v>20989</v>
      </c>
      <c r="GW12" t="s">
        <v>20989</v>
      </c>
      <c r="GX12" t="s">
        <v>20989</v>
      </c>
      <c r="GY12" t="s">
        <v>20989</v>
      </c>
      <c r="GZ12" t="s">
        <v>20169</v>
      </c>
      <c r="HA12" t="s">
        <v>20196</v>
      </c>
      <c r="HB12" t="s">
        <v>20780</v>
      </c>
      <c r="HC12" t="s">
        <v>20844</v>
      </c>
      <c r="HD12" t="s">
        <v>20330</v>
      </c>
      <c r="HE12" t="s">
        <v>20759</v>
      </c>
      <c r="HF12" t="s">
        <v>20463</v>
      </c>
      <c r="HG12" t="s">
        <v>20509</v>
      </c>
      <c r="HH12" t="s">
        <v>20331</v>
      </c>
      <c r="HI12" t="s">
        <v>20208</v>
      </c>
      <c r="HJ12" t="s">
        <v>20734</v>
      </c>
      <c r="HK12" t="s">
        <v>20416</v>
      </c>
      <c r="HL12" t="s">
        <v>21063</v>
      </c>
      <c r="HM12" t="s">
        <v>21064</v>
      </c>
      <c r="HN12" t="s">
        <v>20190</v>
      </c>
      <c r="HO12" t="s">
        <v>21051</v>
      </c>
      <c r="HP12" t="s">
        <v>20261</v>
      </c>
      <c r="HQ12" t="s">
        <v>20266</v>
      </c>
      <c r="HR12" t="s">
        <v>20559</v>
      </c>
      <c r="HS12" t="s">
        <v>20224</v>
      </c>
      <c r="HT12" t="s">
        <v>20491</v>
      </c>
      <c r="HU12" t="s">
        <v>21009</v>
      </c>
      <c r="HV12" t="s">
        <v>21010</v>
      </c>
      <c r="HW12" t="s">
        <v>20737</v>
      </c>
      <c r="HX12" t="s">
        <v>20338</v>
      </c>
      <c r="HY12" t="s">
        <v>20562</v>
      </c>
      <c r="HZ12" t="s">
        <v>20510</v>
      </c>
      <c r="IA12" t="s">
        <v>21092</v>
      </c>
      <c r="IB12" t="s">
        <v>20879</v>
      </c>
      <c r="IC12" t="s">
        <v>21026</v>
      </c>
      <c r="ID12" t="s">
        <v>20244</v>
      </c>
      <c r="IE12" t="s">
        <v>20978</v>
      </c>
      <c r="IF12" t="s">
        <v>20442</v>
      </c>
      <c r="IG12" t="s">
        <v>21093</v>
      </c>
      <c r="IH12" t="s">
        <v>21094</v>
      </c>
      <c r="II12" t="s">
        <v>21095</v>
      </c>
      <c r="IJ12" t="s">
        <v>20468</v>
      </c>
      <c r="IK12" t="s">
        <v>20468</v>
      </c>
      <c r="IL12" t="s">
        <v>20468</v>
      </c>
      <c r="IM12" t="s">
        <v>20468</v>
      </c>
      <c r="IN12" t="s">
        <v>20468</v>
      </c>
    </row>
    <row r="13" spans="2:248" x14ac:dyDescent="0.25">
      <c r="B13" t="s">
        <v>21096</v>
      </c>
      <c r="DX13" t="s">
        <v>20433</v>
      </c>
      <c r="DY13" t="s">
        <v>20155</v>
      </c>
      <c r="DZ13" t="s">
        <v>20435</v>
      </c>
      <c r="EA13" t="s">
        <v>20436</v>
      </c>
      <c r="EB13" t="s">
        <v>20272</v>
      </c>
      <c r="EC13" t="s">
        <v>20162</v>
      </c>
      <c r="ED13" t="s">
        <v>20166</v>
      </c>
      <c r="EE13" t="s">
        <v>20843</v>
      </c>
      <c r="EF13" t="s">
        <v>20728</v>
      </c>
      <c r="EG13" t="s">
        <v>20902</v>
      </c>
      <c r="EH13" t="s">
        <v>20902</v>
      </c>
      <c r="EI13" t="s">
        <v>20902</v>
      </c>
      <c r="EJ13" t="s">
        <v>20902</v>
      </c>
      <c r="EK13" t="s">
        <v>20902</v>
      </c>
      <c r="EL13" t="s">
        <v>20902</v>
      </c>
      <c r="EM13" t="s">
        <v>20902</v>
      </c>
      <c r="EN13" t="s">
        <v>20902</v>
      </c>
      <c r="EO13" t="s">
        <v>20902</v>
      </c>
      <c r="EP13" t="s">
        <v>20902</v>
      </c>
      <c r="EQ13" t="s">
        <v>20902</v>
      </c>
      <c r="ER13" t="s">
        <v>20902</v>
      </c>
      <c r="ES13" t="s">
        <v>20902</v>
      </c>
      <c r="ET13" t="s">
        <v>20902</v>
      </c>
      <c r="EU13" t="s">
        <v>20902</v>
      </c>
      <c r="EV13" t="s">
        <v>20902</v>
      </c>
      <c r="EW13" t="s">
        <v>20902</v>
      </c>
      <c r="EX13" t="s">
        <v>20902</v>
      </c>
      <c r="EY13" t="s">
        <v>20902</v>
      </c>
      <c r="EZ13" t="s">
        <v>20902</v>
      </c>
      <c r="FA13" t="s">
        <v>20902</v>
      </c>
      <c r="FB13" t="s">
        <v>20902</v>
      </c>
      <c r="FC13" t="s">
        <v>20902</v>
      </c>
      <c r="FD13" t="s">
        <v>20902</v>
      </c>
      <c r="FE13" t="s">
        <v>20902</v>
      </c>
      <c r="FF13" t="s">
        <v>20902</v>
      </c>
      <c r="FG13" t="s">
        <v>20902</v>
      </c>
      <c r="FH13" t="s">
        <v>20902</v>
      </c>
      <c r="FI13" t="s">
        <v>20902</v>
      </c>
      <c r="FJ13" t="s">
        <v>20902</v>
      </c>
    </row>
    <row r="14" spans="2:248" x14ac:dyDescent="0.25">
      <c r="B14" t="s">
        <v>21097</v>
      </c>
      <c r="AR14" t="s">
        <v>20434</v>
      </c>
      <c r="AS14" t="s">
        <v>20157</v>
      </c>
      <c r="AT14" t="s">
        <v>20272</v>
      </c>
      <c r="AU14" t="s">
        <v>20160</v>
      </c>
      <c r="AV14" t="s">
        <v>20162</v>
      </c>
      <c r="AW14" t="s">
        <v>20162</v>
      </c>
      <c r="AX14" t="s">
        <v>20162</v>
      </c>
      <c r="AY14" t="s">
        <v>20162</v>
      </c>
      <c r="AZ14" t="s">
        <v>20246</v>
      </c>
      <c r="BA14" t="s">
        <v>20246</v>
      </c>
      <c r="BB14" t="s">
        <v>20246</v>
      </c>
      <c r="BC14" t="s">
        <v>20163</v>
      </c>
      <c r="BD14" t="s">
        <v>20163</v>
      </c>
      <c r="BE14" t="s">
        <v>20163</v>
      </c>
      <c r="BF14" t="s">
        <v>20163</v>
      </c>
      <c r="BG14" t="s">
        <v>20163</v>
      </c>
      <c r="BH14" t="s">
        <v>20163</v>
      </c>
      <c r="BI14" t="s">
        <v>20163</v>
      </c>
      <c r="BJ14" t="s">
        <v>20163</v>
      </c>
      <c r="BK14" t="s">
        <v>20163</v>
      </c>
      <c r="BL14" t="s">
        <v>20164</v>
      </c>
      <c r="BM14" t="s">
        <v>20164</v>
      </c>
      <c r="BN14" t="s">
        <v>20164</v>
      </c>
      <c r="BO14" t="s">
        <v>20355</v>
      </c>
      <c r="BP14" t="s">
        <v>20355</v>
      </c>
      <c r="BQ14" t="s">
        <v>20355</v>
      </c>
      <c r="BR14" t="s">
        <v>20355</v>
      </c>
      <c r="BS14" t="s">
        <v>20355</v>
      </c>
      <c r="BT14" t="s">
        <v>20355</v>
      </c>
      <c r="BU14" t="s">
        <v>20355</v>
      </c>
      <c r="BV14" t="s">
        <v>20355</v>
      </c>
      <c r="BW14" t="s">
        <v>20355</v>
      </c>
      <c r="BX14" t="s">
        <v>20355</v>
      </c>
      <c r="BY14" t="s">
        <v>20355</v>
      </c>
      <c r="BZ14" t="s">
        <v>20355</v>
      </c>
      <c r="CA14" t="s">
        <v>20355</v>
      </c>
      <c r="CB14" t="s">
        <v>20355</v>
      </c>
      <c r="CC14" t="s">
        <v>20355</v>
      </c>
      <c r="CD14" t="s">
        <v>20355</v>
      </c>
      <c r="CE14" t="s">
        <v>20355</v>
      </c>
      <c r="CF14" t="s">
        <v>20355</v>
      </c>
      <c r="CG14" t="s">
        <v>20434</v>
      </c>
      <c r="CH14" t="s">
        <v>20157</v>
      </c>
      <c r="CI14" t="s">
        <v>20272</v>
      </c>
      <c r="CJ14" t="s">
        <v>20160</v>
      </c>
      <c r="CK14" t="s">
        <v>20303</v>
      </c>
      <c r="CL14" t="s">
        <v>20303</v>
      </c>
      <c r="CM14" t="s">
        <v>20162</v>
      </c>
      <c r="CN14" t="s">
        <v>20162</v>
      </c>
      <c r="CO14" t="s">
        <v>20162</v>
      </c>
      <c r="CP14" t="s">
        <v>20162</v>
      </c>
      <c r="CQ14" t="s">
        <v>20162</v>
      </c>
      <c r="CR14" t="s">
        <v>20162</v>
      </c>
      <c r="CS14" t="s">
        <v>20162</v>
      </c>
      <c r="CT14" t="s">
        <v>20162</v>
      </c>
      <c r="CU14" t="s">
        <v>20162</v>
      </c>
      <c r="CV14" t="s">
        <v>20162</v>
      </c>
      <c r="CW14" t="s">
        <v>20162</v>
      </c>
      <c r="CX14" t="s">
        <v>20246</v>
      </c>
      <c r="CY14" t="s">
        <v>20246</v>
      </c>
      <c r="CZ14" t="s">
        <v>20246</v>
      </c>
      <c r="DA14" t="s">
        <v>20246</v>
      </c>
      <c r="DB14" t="s">
        <v>20246</v>
      </c>
      <c r="DC14" t="s">
        <v>20246</v>
      </c>
      <c r="DD14" t="s">
        <v>20246</v>
      </c>
      <c r="DE14" t="s">
        <v>20246</v>
      </c>
      <c r="DF14" t="s">
        <v>20246</v>
      </c>
      <c r="DG14" t="s">
        <v>20246</v>
      </c>
      <c r="DH14" t="s">
        <v>20246</v>
      </c>
      <c r="DI14" t="s">
        <v>20246</v>
      </c>
      <c r="DJ14" t="s">
        <v>20246</v>
      </c>
      <c r="DK14" t="s">
        <v>20246</v>
      </c>
      <c r="DL14" t="s">
        <v>20246</v>
      </c>
      <c r="DM14" t="s">
        <v>20246</v>
      </c>
      <c r="DN14" t="s">
        <v>20246</v>
      </c>
      <c r="DO14" t="s">
        <v>20246</v>
      </c>
      <c r="DP14" t="s">
        <v>20246</v>
      </c>
      <c r="DQ14" t="s">
        <v>20246</v>
      </c>
      <c r="DR14" t="s">
        <v>20246</v>
      </c>
      <c r="DS14" t="s">
        <v>20246</v>
      </c>
      <c r="DT14" t="s">
        <v>20246</v>
      </c>
      <c r="DU14" t="s">
        <v>20246</v>
      </c>
      <c r="DV14" t="s">
        <v>20432</v>
      </c>
      <c r="DW14" t="s">
        <v>20434</v>
      </c>
      <c r="DX14" t="s">
        <v>20155</v>
      </c>
      <c r="DY14" t="s">
        <v>20435</v>
      </c>
      <c r="DZ14" t="s">
        <v>20157</v>
      </c>
      <c r="EA14" t="s">
        <v>20157</v>
      </c>
      <c r="EB14" t="s">
        <v>20436</v>
      </c>
      <c r="EC14" t="s">
        <v>20436</v>
      </c>
      <c r="ED14" t="s">
        <v>20436</v>
      </c>
      <c r="EE14" t="s">
        <v>20436</v>
      </c>
      <c r="EF14" t="s">
        <v>20436</v>
      </c>
      <c r="EG14" t="s">
        <v>20436</v>
      </c>
      <c r="EH14" t="s">
        <v>20436</v>
      </c>
      <c r="EI14" t="s">
        <v>20436</v>
      </c>
      <c r="EJ14" t="s">
        <v>20436</v>
      </c>
      <c r="EK14" t="s">
        <v>20436</v>
      </c>
      <c r="EL14" t="s">
        <v>20436</v>
      </c>
      <c r="EM14" t="s">
        <v>20436</v>
      </c>
      <c r="EN14" t="s">
        <v>20436</v>
      </c>
      <c r="EO14" t="s">
        <v>20436</v>
      </c>
      <c r="EP14" t="s">
        <v>20436</v>
      </c>
      <c r="EQ14" t="s">
        <v>20436</v>
      </c>
      <c r="ER14" t="s">
        <v>20436</v>
      </c>
      <c r="ES14" t="s">
        <v>20436</v>
      </c>
      <c r="ET14" t="s">
        <v>20436</v>
      </c>
      <c r="EU14" t="s">
        <v>20436</v>
      </c>
      <c r="EV14" t="s">
        <v>20436</v>
      </c>
      <c r="EW14" t="s">
        <v>20436</v>
      </c>
      <c r="EX14" t="s">
        <v>20436</v>
      </c>
      <c r="EY14" t="s">
        <v>20436</v>
      </c>
      <c r="EZ14" t="s">
        <v>20436</v>
      </c>
      <c r="FA14" t="s">
        <v>20436</v>
      </c>
      <c r="FB14" t="s">
        <v>20436</v>
      </c>
      <c r="FC14" t="s">
        <v>20436</v>
      </c>
      <c r="FD14" t="s">
        <v>20436</v>
      </c>
      <c r="FE14" t="s">
        <v>20436</v>
      </c>
      <c r="FF14" t="s">
        <v>20436</v>
      </c>
      <c r="FG14" t="s">
        <v>20436</v>
      </c>
      <c r="FH14" t="s">
        <v>20436</v>
      </c>
      <c r="FI14" t="s">
        <v>20436</v>
      </c>
      <c r="FJ14" t="s">
        <v>20436</v>
      </c>
      <c r="FK14" t="s">
        <v>20434</v>
      </c>
      <c r="FL14" t="s">
        <v>20435</v>
      </c>
      <c r="FM14" t="s">
        <v>20272</v>
      </c>
      <c r="FN14" t="s">
        <v>20160</v>
      </c>
      <c r="FO14" t="s">
        <v>20303</v>
      </c>
      <c r="FP14" t="s">
        <v>20303</v>
      </c>
      <c r="FQ14" t="s">
        <v>20303</v>
      </c>
      <c r="FR14" t="s">
        <v>20162</v>
      </c>
      <c r="FS14" t="s">
        <v>20162</v>
      </c>
      <c r="FT14" t="s">
        <v>20162</v>
      </c>
      <c r="FU14" t="s">
        <v>20162</v>
      </c>
      <c r="FV14" t="s">
        <v>20162</v>
      </c>
      <c r="FW14" t="s">
        <v>20246</v>
      </c>
      <c r="FX14" t="s">
        <v>20246</v>
      </c>
      <c r="FY14" t="s">
        <v>20246</v>
      </c>
      <c r="FZ14" t="s">
        <v>20246</v>
      </c>
      <c r="GA14" t="s">
        <v>20246</v>
      </c>
      <c r="GB14" t="s">
        <v>20246</v>
      </c>
      <c r="GC14" t="s">
        <v>20246</v>
      </c>
      <c r="GD14" t="s">
        <v>20246</v>
      </c>
      <c r="GE14" t="s">
        <v>20163</v>
      </c>
      <c r="GF14" t="s">
        <v>20163</v>
      </c>
      <c r="GG14" t="s">
        <v>20163</v>
      </c>
      <c r="GH14" t="s">
        <v>20163</v>
      </c>
      <c r="GI14" t="s">
        <v>20163</v>
      </c>
      <c r="GJ14" t="s">
        <v>20163</v>
      </c>
      <c r="GK14" t="s">
        <v>20163</v>
      </c>
      <c r="GL14" t="s">
        <v>20163</v>
      </c>
      <c r="GM14" t="s">
        <v>20163</v>
      </c>
      <c r="GN14" t="s">
        <v>20163</v>
      </c>
      <c r="GO14" t="s">
        <v>20163</v>
      </c>
      <c r="GP14" t="s">
        <v>20163</v>
      </c>
      <c r="GQ14" t="s">
        <v>20163</v>
      </c>
      <c r="GR14" t="s">
        <v>20163</v>
      </c>
      <c r="GS14" t="s">
        <v>20163</v>
      </c>
      <c r="GT14" t="s">
        <v>20163</v>
      </c>
      <c r="GU14" t="s">
        <v>20163</v>
      </c>
      <c r="GV14" t="s">
        <v>20163</v>
      </c>
      <c r="GW14" t="s">
        <v>20163</v>
      </c>
      <c r="GX14" t="s">
        <v>20163</v>
      </c>
      <c r="GY14" t="s">
        <v>20163</v>
      </c>
      <c r="GZ14" t="s">
        <v>20434</v>
      </c>
      <c r="HA14" t="s">
        <v>20157</v>
      </c>
      <c r="HB14" t="s">
        <v>20272</v>
      </c>
      <c r="HC14" t="s">
        <v>20245</v>
      </c>
      <c r="HD14" t="s">
        <v>20162</v>
      </c>
      <c r="HE14" t="s">
        <v>20162</v>
      </c>
      <c r="HF14" t="s">
        <v>20246</v>
      </c>
      <c r="HG14" t="s">
        <v>20163</v>
      </c>
      <c r="HH14" t="s">
        <v>20163</v>
      </c>
      <c r="HI14" t="s">
        <v>20164</v>
      </c>
      <c r="HJ14" t="s">
        <v>20164</v>
      </c>
      <c r="HK14" t="s">
        <v>20355</v>
      </c>
      <c r="HL14" t="s">
        <v>20355</v>
      </c>
      <c r="HM14" t="s">
        <v>20165</v>
      </c>
      <c r="HN14" t="s">
        <v>20165</v>
      </c>
      <c r="HO14" t="s">
        <v>20165</v>
      </c>
      <c r="HP14" t="s">
        <v>20165</v>
      </c>
      <c r="HQ14" t="s">
        <v>20165</v>
      </c>
      <c r="HR14" t="s">
        <v>20165</v>
      </c>
      <c r="HS14" t="s">
        <v>20165</v>
      </c>
      <c r="HT14" t="s">
        <v>20165</v>
      </c>
      <c r="HU14" t="s">
        <v>20247</v>
      </c>
      <c r="HV14" t="s">
        <v>20247</v>
      </c>
      <c r="HW14" t="s">
        <v>20247</v>
      </c>
      <c r="HX14" t="s">
        <v>20166</v>
      </c>
      <c r="HY14" t="s">
        <v>20166</v>
      </c>
      <c r="HZ14" t="s">
        <v>20166</v>
      </c>
      <c r="IA14" t="s">
        <v>20166</v>
      </c>
      <c r="IB14" t="s">
        <v>20166</v>
      </c>
      <c r="IC14" t="s">
        <v>20166</v>
      </c>
      <c r="ID14" t="s">
        <v>20166</v>
      </c>
      <c r="IE14" t="s">
        <v>20166</v>
      </c>
      <c r="IF14" t="s">
        <v>20166</v>
      </c>
      <c r="IG14" t="s">
        <v>20166</v>
      </c>
      <c r="IH14" t="s">
        <v>20166</v>
      </c>
      <c r="II14" t="s">
        <v>20166</v>
      </c>
      <c r="IJ14" t="s">
        <v>20166</v>
      </c>
      <c r="IK14" t="s">
        <v>20166</v>
      </c>
      <c r="IL14" t="s">
        <v>20166</v>
      </c>
      <c r="IM14" t="s">
        <v>20166</v>
      </c>
      <c r="IN14" t="s">
        <v>20166</v>
      </c>
    </row>
    <row r="15" spans="2:248" x14ac:dyDescent="0.25">
      <c r="B15" t="s">
        <v>21098</v>
      </c>
      <c r="M15" t="s">
        <v>20432</v>
      </c>
      <c r="N15" t="s">
        <v>20433</v>
      </c>
      <c r="O15" t="s">
        <v>20434</v>
      </c>
      <c r="P15" t="s">
        <v>20155</v>
      </c>
      <c r="Q15" t="s">
        <v>20155</v>
      </c>
      <c r="R15" t="s">
        <v>20156</v>
      </c>
      <c r="S15" t="s">
        <v>20435</v>
      </c>
      <c r="T15" t="s">
        <v>20157</v>
      </c>
      <c r="U15" t="s">
        <v>20436</v>
      </c>
      <c r="V15" t="s">
        <v>20158</v>
      </c>
      <c r="W15" t="s">
        <v>20272</v>
      </c>
      <c r="X15" t="s">
        <v>20159</v>
      </c>
      <c r="Y15" t="s">
        <v>20159</v>
      </c>
      <c r="Z15" t="s">
        <v>20273</v>
      </c>
      <c r="AA15" t="s">
        <v>20160</v>
      </c>
      <c r="AB15" t="s">
        <v>20245</v>
      </c>
      <c r="AC15" t="s">
        <v>20161</v>
      </c>
      <c r="AD15" t="s">
        <v>20303</v>
      </c>
      <c r="AE15" t="s">
        <v>20162</v>
      </c>
      <c r="AF15" t="s">
        <v>20246</v>
      </c>
      <c r="AG15" t="s">
        <v>20164</v>
      </c>
      <c r="AH15" t="s">
        <v>20355</v>
      </c>
      <c r="AI15" t="s">
        <v>20247</v>
      </c>
      <c r="AJ15" t="s">
        <v>20167</v>
      </c>
      <c r="AK15" t="s">
        <v>20168</v>
      </c>
      <c r="AL15" t="s">
        <v>20170</v>
      </c>
      <c r="AM15" t="s">
        <v>20171</v>
      </c>
      <c r="AN15" t="s">
        <v>20843</v>
      </c>
      <c r="AO15" t="s">
        <v>20172</v>
      </c>
      <c r="AP15" t="s">
        <v>20382</v>
      </c>
      <c r="AQ15" t="s">
        <v>20382</v>
      </c>
      <c r="AR15" t="s">
        <v>20155</v>
      </c>
      <c r="AS15" t="s">
        <v>20155</v>
      </c>
      <c r="AT15" t="s">
        <v>20156</v>
      </c>
      <c r="AU15" t="s">
        <v>20435</v>
      </c>
      <c r="AV15" t="s">
        <v>20157</v>
      </c>
      <c r="AW15" t="s">
        <v>20159</v>
      </c>
      <c r="AX15" t="s">
        <v>20161</v>
      </c>
      <c r="AY15" t="s">
        <v>20163</v>
      </c>
      <c r="AZ15" t="s">
        <v>20166</v>
      </c>
      <c r="BA15" t="s">
        <v>20170</v>
      </c>
      <c r="BB15" t="s">
        <v>20408</v>
      </c>
      <c r="BC15" t="s">
        <v>20844</v>
      </c>
      <c r="BD15" t="s">
        <v>20437</v>
      </c>
      <c r="BE15" t="s">
        <v>20846</v>
      </c>
      <c r="BF15" t="s">
        <v>20177</v>
      </c>
      <c r="BG15" t="s">
        <v>20936</v>
      </c>
      <c r="BH15" t="s">
        <v>20331</v>
      </c>
      <c r="BI15" t="s">
        <v>20218</v>
      </c>
      <c r="BJ15" t="s">
        <v>20209</v>
      </c>
      <c r="BK15" t="s">
        <v>20181</v>
      </c>
      <c r="BL15" t="s">
        <v>20182</v>
      </c>
      <c r="BM15" t="s">
        <v>20183</v>
      </c>
      <c r="BN15" t="s">
        <v>20184</v>
      </c>
      <c r="BO15" t="s">
        <v>20185</v>
      </c>
      <c r="BP15" t="s">
        <v>20186</v>
      </c>
      <c r="BQ15" t="s">
        <v>21099</v>
      </c>
      <c r="BR15" t="s">
        <v>21066</v>
      </c>
      <c r="BS15" t="s">
        <v>21069</v>
      </c>
      <c r="BT15" t="s">
        <v>20258</v>
      </c>
      <c r="BU15" t="s">
        <v>20261</v>
      </c>
      <c r="BV15" t="s">
        <v>20264</v>
      </c>
      <c r="BW15" t="s">
        <v>20271</v>
      </c>
      <c r="BX15" t="s">
        <v>20536</v>
      </c>
      <c r="BY15" t="s">
        <v>20736</v>
      </c>
      <c r="BZ15" t="s">
        <v>20428</v>
      </c>
      <c r="CA15" t="s">
        <v>20537</v>
      </c>
      <c r="CB15" t="s">
        <v>20878</v>
      </c>
      <c r="CC15" t="s">
        <v>20279</v>
      </c>
      <c r="CD15" t="s">
        <v>20337</v>
      </c>
      <c r="CE15" t="s">
        <v>20905</v>
      </c>
      <c r="CF15" t="s">
        <v>20905</v>
      </c>
      <c r="CG15" t="s">
        <v>20155</v>
      </c>
      <c r="CH15" t="s">
        <v>20435</v>
      </c>
      <c r="CI15" t="s">
        <v>20436</v>
      </c>
      <c r="CJ15" t="s">
        <v>20272</v>
      </c>
      <c r="CK15" t="s">
        <v>20159</v>
      </c>
      <c r="CL15" t="s">
        <v>20160</v>
      </c>
      <c r="CM15" t="s">
        <v>20245</v>
      </c>
      <c r="CN15" t="s">
        <v>20303</v>
      </c>
      <c r="CO15" t="s">
        <v>20162</v>
      </c>
      <c r="CP15" t="s">
        <v>20246</v>
      </c>
      <c r="CQ15" t="s">
        <v>20170</v>
      </c>
      <c r="CR15" t="s">
        <v>20197</v>
      </c>
      <c r="CS15" t="s">
        <v>20758</v>
      </c>
      <c r="CT15" t="s">
        <v>20174</v>
      </c>
      <c r="CU15" t="s">
        <v>20201</v>
      </c>
      <c r="CV15" t="s">
        <v>20202</v>
      </c>
      <c r="CW15" t="s">
        <v>20217</v>
      </c>
      <c r="CX15" t="s">
        <v>20205</v>
      </c>
      <c r="CY15" t="s">
        <v>20875</v>
      </c>
      <c r="CZ15" t="s">
        <v>20180</v>
      </c>
      <c r="DA15" t="s">
        <v>20332</v>
      </c>
      <c r="DB15" t="s">
        <v>20219</v>
      </c>
      <c r="DC15" t="s">
        <v>20439</v>
      </c>
      <c r="DD15" t="s">
        <v>21063</v>
      </c>
      <c r="DE15" t="s">
        <v>20252</v>
      </c>
      <c r="DF15" t="s">
        <v>20558</v>
      </c>
      <c r="DG15" t="s">
        <v>21007</v>
      </c>
      <c r="DH15" t="s">
        <v>20535</v>
      </c>
      <c r="DI15" t="s">
        <v>20270</v>
      </c>
      <c r="DJ15" t="s">
        <v>20904</v>
      </c>
      <c r="DK15" t="s">
        <v>21100</v>
      </c>
      <c r="DL15" t="s">
        <v>21023</v>
      </c>
      <c r="DM15" t="s">
        <v>20309</v>
      </c>
      <c r="DN15" t="s">
        <v>21009</v>
      </c>
      <c r="DO15" t="s">
        <v>21078</v>
      </c>
      <c r="DP15" t="s">
        <v>20430</v>
      </c>
      <c r="DQ15" t="s">
        <v>20538</v>
      </c>
      <c r="DR15" t="s">
        <v>20649</v>
      </c>
      <c r="DS15" t="s">
        <v>20852</v>
      </c>
      <c r="DT15" t="s">
        <v>20465</v>
      </c>
      <c r="DU15" t="s">
        <v>20465</v>
      </c>
      <c r="DV15" t="s">
        <v>20156</v>
      </c>
      <c r="DW15" t="s">
        <v>20436</v>
      </c>
      <c r="DX15" t="s">
        <v>20272</v>
      </c>
      <c r="DY15" t="s">
        <v>20160</v>
      </c>
      <c r="DZ15" t="s">
        <v>20161</v>
      </c>
      <c r="EA15" t="s">
        <v>20355</v>
      </c>
      <c r="EB15" t="s">
        <v>20169</v>
      </c>
      <c r="EC15" t="s">
        <v>20172</v>
      </c>
      <c r="ED15" t="s">
        <v>20728</v>
      </c>
      <c r="EE15" t="s">
        <v>20173</v>
      </c>
      <c r="EF15" t="s">
        <v>21017</v>
      </c>
      <c r="EG15" t="s">
        <v>20846</v>
      </c>
      <c r="EH15" t="s">
        <v>20412</v>
      </c>
      <c r="EI15" t="s">
        <v>20824</v>
      </c>
      <c r="EJ15" t="s">
        <v>20182</v>
      </c>
      <c r="EK15" t="s">
        <v>20417</v>
      </c>
      <c r="EL15" t="s">
        <v>20876</v>
      </c>
      <c r="EM15" t="s">
        <v>20188</v>
      </c>
      <c r="EN15" t="s">
        <v>20221</v>
      </c>
      <c r="EO15" t="s">
        <v>21051</v>
      </c>
      <c r="EP15" t="s">
        <v>20255</v>
      </c>
      <c r="EQ15" t="s">
        <v>20256</v>
      </c>
      <c r="ER15" t="s">
        <v>20257</v>
      </c>
      <c r="ES15" t="s">
        <v>20259</v>
      </c>
      <c r="ET15" t="s">
        <v>20260</v>
      </c>
      <c r="EU15" t="s">
        <v>21070</v>
      </c>
      <c r="EV15" t="s">
        <v>21008</v>
      </c>
      <c r="EW15" t="s">
        <v>20307</v>
      </c>
      <c r="EX15" t="s">
        <v>20262</v>
      </c>
      <c r="EY15" t="s">
        <v>20422</v>
      </c>
      <c r="EZ15" t="s">
        <v>20490</v>
      </c>
      <c r="FA15" t="s">
        <v>20559</v>
      </c>
      <c r="FB15" t="s">
        <v>20986</v>
      </c>
      <c r="FC15" t="s">
        <v>20736</v>
      </c>
      <c r="FD15" t="s">
        <v>20491</v>
      </c>
      <c r="FE15" t="s">
        <v>20537</v>
      </c>
      <c r="FF15" t="s">
        <v>20310</v>
      </c>
      <c r="FG15" t="s">
        <v>21068</v>
      </c>
      <c r="FH15" t="s">
        <v>20976</v>
      </c>
      <c r="FI15" t="s">
        <v>20229</v>
      </c>
      <c r="FJ15" t="s">
        <v>20229</v>
      </c>
      <c r="FK15" t="s">
        <v>20155</v>
      </c>
      <c r="FL15" t="s">
        <v>20156</v>
      </c>
      <c r="FM15" t="s">
        <v>20435</v>
      </c>
      <c r="FN15" t="s">
        <v>20157</v>
      </c>
      <c r="FO15" t="s">
        <v>20436</v>
      </c>
      <c r="FP15" t="s">
        <v>20273</v>
      </c>
      <c r="FQ15" t="s">
        <v>20303</v>
      </c>
      <c r="FR15" t="s">
        <v>20164</v>
      </c>
      <c r="FS15" t="s">
        <v>20167</v>
      </c>
      <c r="FT15" t="s">
        <v>20171</v>
      </c>
      <c r="FU15" t="s">
        <v>20198</v>
      </c>
      <c r="FV15" t="s">
        <v>20532</v>
      </c>
      <c r="FW15" t="s">
        <v>20201</v>
      </c>
      <c r="FX15" t="s">
        <v>20959</v>
      </c>
      <c r="FY15" t="s">
        <v>20205</v>
      </c>
      <c r="FZ15" t="s">
        <v>20385</v>
      </c>
      <c r="GA15" t="s">
        <v>20208</v>
      </c>
      <c r="GB15" t="s">
        <v>20332</v>
      </c>
      <c r="GC15" t="s">
        <v>20219</v>
      </c>
      <c r="GD15" t="s">
        <v>20417</v>
      </c>
      <c r="GE15" t="s">
        <v>20251</v>
      </c>
      <c r="GF15" t="s">
        <v>20937</v>
      </c>
      <c r="GG15" t="s">
        <v>20186</v>
      </c>
      <c r="GH15" t="s">
        <v>21064</v>
      </c>
      <c r="GI15" t="s">
        <v>20420</v>
      </c>
      <c r="GJ15" t="s">
        <v>20193</v>
      </c>
      <c r="GK15" t="s">
        <v>20257</v>
      </c>
      <c r="GL15" t="s">
        <v>20535</v>
      </c>
      <c r="GM15" t="s">
        <v>20490</v>
      </c>
      <c r="GN15" t="s">
        <v>20277</v>
      </c>
      <c r="GO15" t="s">
        <v>20224</v>
      </c>
      <c r="GP15" t="s">
        <v>20998</v>
      </c>
      <c r="GQ15" t="s">
        <v>20309</v>
      </c>
      <c r="GR15" t="s">
        <v>20591</v>
      </c>
      <c r="GS15" t="s">
        <v>21101</v>
      </c>
      <c r="GT15" t="s">
        <v>21079</v>
      </c>
      <c r="GU15" t="s">
        <v>20905</v>
      </c>
      <c r="GV15" t="s">
        <v>21038</v>
      </c>
      <c r="GW15" t="s">
        <v>21081</v>
      </c>
      <c r="GX15" t="s">
        <v>20914</v>
      </c>
      <c r="GY15" t="s">
        <v>20914</v>
      </c>
      <c r="GZ15" t="s">
        <v>20155</v>
      </c>
      <c r="HA15" t="s">
        <v>20435</v>
      </c>
      <c r="HB15" t="s">
        <v>20157</v>
      </c>
      <c r="HC15" t="s">
        <v>20158</v>
      </c>
      <c r="HD15" t="s">
        <v>20272</v>
      </c>
      <c r="HE15" t="s">
        <v>20245</v>
      </c>
      <c r="HF15" t="s">
        <v>20162</v>
      </c>
      <c r="HG15" t="s">
        <v>20355</v>
      </c>
      <c r="HH15" t="s">
        <v>20167</v>
      </c>
      <c r="HI15" t="s">
        <v>20170</v>
      </c>
      <c r="HJ15" t="s">
        <v>20382</v>
      </c>
      <c r="HK15" t="s">
        <v>20383</v>
      </c>
      <c r="HL15" t="s">
        <v>20902</v>
      </c>
      <c r="HM15" t="s">
        <v>20274</v>
      </c>
      <c r="HN15" t="s">
        <v>20174</v>
      </c>
      <c r="HO15" t="s">
        <v>20437</v>
      </c>
      <c r="HP15" t="s">
        <v>20845</v>
      </c>
      <c r="HQ15" t="s">
        <v>20959</v>
      </c>
      <c r="HR15" t="s">
        <v>20204</v>
      </c>
      <c r="HS15" t="s">
        <v>20178</v>
      </c>
      <c r="HT15" t="s">
        <v>20875</v>
      </c>
      <c r="HU15" t="s">
        <v>20208</v>
      </c>
      <c r="HV15" t="s">
        <v>20386</v>
      </c>
      <c r="HW15" t="s">
        <v>20533</v>
      </c>
      <c r="HX15" t="s">
        <v>20416</v>
      </c>
      <c r="HY15" t="s">
        <v>20184</v>
      </c>
      <c r="HZ15" t="s">
        <v>20937</v>
      </c>
      <c r="IA15" t="s">
        <v>21102</v>
      </c>
      <c r="IB15" t="s">
        <v>21065</v>
      </c>
      <c r="IC15" t="s">
        <v>20534</v>
      </c>
      <c r="ID15" t="s">
        <v>20195</v>
      </c>
      <c r="IE15" t="s">
        <v>21051</v>
      </c>
      <c r="IF15" t="s">
        <v>20259</v>
      </c>
      <c r="IG15" t="s">
        <v>21008</v>
      </c>
      <c r="IH15" t="s">
        <v>20262</v>
      </c>
      <c r="II15" t="s">
        <v>20267</v>
      </c>
      <c r="IJ15" t="s">
        <v>20559</v>
      </c>
      <c r="IK15" t="s">
        <v>21053</v>
      </c>
      <c r="IL15" t="s">
        <v>20974</v>
      </c>
      <c r="IM15" t="s">
        <v>20388</v>
      </c>
      <c r="IN15" t="s">
        <v>20388</v>
      </c>
    </row>
    <row r="16" spans="2:248" x14ac:dyDescent="0.25">
      <c r="B16" t="s">
        <v>21103</v>
      </c>
      <c r="L16" t="s">
        <v>20432</v>
      </c>
      <c r="M16" t="s">
        <v>20433</v>
      </c>
      <c r="N16" t="s">
        <v>20433</v>
      </c>
      <c r="O16" t="s">
        <v>20433</v>
      </c>
      <c r="P16" t="s">
        <v>20434</v>
      </c>
      <c r="Q16" t="s">
        <v>20155</v>
      </c>
      <c r="R16" t="s">
        <v>20156</v>
      </c>
      <c r="S16" t="s">
        <v>20435</v>
      </c>
      <c r="T16" t="s">
        <v>20157</v>
      </c>
      <c r="U16" t="s">
        <v>20272</v>
      </c>
      <c r="V16" t="s">
        <v>20273</v>
      </c>
      <c r="W16" t="s">
        <v>20245</v>
      </c>
      <c r="X16" t="s">
        <v>20162</v>
      </c>
      <c r="Y16" t="s">
        <v>20163</v>
      </c>
      <c r="Z16" t="s">
        <v>20247</v>
      </c>
      <c r="AA16" t="s">
        <v>20169</v>
      </c>
      <c r="AB16" t="s">
        <v>20304</v>
      </c>
      <c r="AC16" t="s">
        <v>20382</v>
      </c>
      <c r="AD16" t="s">
        <v>20728</v>
      </c>
      <c r="AE16" t="s">
        <v>20408</v>
      </c>
      <c r="AF16" t="s">
        <v>20198</v>
      </c>
      <c r="AG16" t="s">
        <v>20329</v>
      </c>
      <c r="AH16" t="s">
        <v>20173</v>
      </c>
      <c r="AI16" t="s">
        <v>20409</v>
      </c>
      <c r="AJ16" t="s">
        <v>20409</v>
      </c>
      <c r="AK16" t="s">
        <v>20409</v>
      </c>
      <c r="AL16" t="s">
        <v>20758</v>
      </c>
      <c r="AM16" t="s">
        <v>20758</v>
      </c>
      <c r="AN16" t="s">
        <v>20729</v>
      </c>
      <c r="AO16" t="s">
        <v>20729</v>
      </c>
      <c r="AP16" t="s">
        <v>20729</v>
      </c>
      <c r="AQ16" t="s">
        <v>20729</v>
      </c>
      <c r="AU16" t="s">
        <v>20434</v>
      </c>
      <c r="AV16" t="s">
        <v>20156</v>
      </c>
      <c r="AW16" t="s">
        <v>20436</v>
      </c>
      <c r="AX16" t="s">
        <v>20272</v>
      </c>
      <c r="AY16" t="s">
        <v>20160</v>
      </c>
      <c r="AZ16" t="s">
        <v>20247</v>
      </c>
      <c r="BA16" t="s">
        <v>20196</v>
      </c>
      <c r="BB16" t="s">
        <v>20329</v>
      </c>
      <c r="BC16" t="s">
        <v>21005</v>
      </c>
      <c r="BD16" t="s">
        <v>20437</v>
      </c>
      <c r="BE16" t="s">
        <v>20732</v>
      </c>
      <c r="BF16" t="s">
        <v>20207</v>
      </c>
      <c r="BG16" t="s">
        <v>20333</v>
      </c>
      <c r="BH16" t="s">
        <v>20876</v>
      </c>
      <c r="BI16" t="s">
        <v>20190</v>
      </c>
      <c r="BJ16" t="s">
        <v>20221</v>
      </c>
      <c r="BK16" t="s">
        <v>20194</v>
      </c>
      <c r="BL16" t="s">
        <v>21104</v>
      </c>
      <c r="BM16" t="s">
        <v>21022</v>
      </c>
      <c r="BN16" t="s">
        <v>20255</v>
      </c>
      <c r="BO16" t="s">
        <v>20256</v>
      </c>
      <c r="BP16" t="s">
        <v>20256</v>
      </c>
      <c r="BQ16" t="s">
        <v>20257</v>
      </c>
      <c r="BR16" t="s">
        <v>20257</v>
      </c>
      <c r="BS16" t="s">
        <v>20257</v>
      </c>
      <c r="BT16" t="s">
        <v>20258</v>
      </c>
      <c r="BU16" t="s">
        <v>20258</v>
      </c>
      <c r="BV16" t="s">
        <v>20259</v>
      </c>
      <c r="BW16" t="s">
        <v>20259</v>
      </c>
      <c r="BX16" t="s">
        <v>20259</v>
      </c>
      <c r="BY16" t="s">
        <v>20260</v>
      </c>
      <c r="BZ16" t="s">
        <v>20260</v>
      </c>
      <c r="CA16" t="s">
        <v>20357</v>
      </c>
      <c r="CB16" t="s">
        <v>20357</v>
      </c>
      <c r="CC16" t="s">
        <v>20357</v>
      </c>
      <c r="CD16" t="s">
        <v>20357</v>
      </c>
      <c r="CE16" t="s">
        <v>20357</v>
      </c>
      <c r="CF16" t="s">
        <v>20357</v>
      </c>
      <c r="CJ16" t="s">
        <v>20434</v>
      </c>
      <c r="CK16" t="s">
        <v>20156</v>
      </c>
      <c r="CL16" t="s">
        <v>20436</v>
      </c>
      <c r="CM16" t="s">
        <v>20272</v>
      </c>
      <c r="CN16" t="s">
        <v>20160</v>
      </c>
      <c r="CO16" t="s">
        <v>20247</v>
      </c>
      <c r="CP16" t="s">
        <v>20382</v>
      </c>
      <c r="CQ16" t="s">
        <v>20173</v>
      </c>
      <c r="CR16" t="s">
        <v>20532</v>
      </c>
      <c r="CS16" t="s">
        <v>20305</v>
      </c>
      <c r="CT16" t="s">
        <v>20202</v>
      </c>
      <c r="CU16" t="s">
        <v>20960</v>
      </c>
      <c r="CV16" t="s">
        <v>20205</v>
      </c>
      <c r="CW16" t="s">
        <v>20875</v>
      </c>
      <c r="CX16" t="s">
        <v>20209</v>
      </c>
      <c r="CY16" t="s">
        <v>20386</v>
      </c>
      <c r="CZ16" t="s">
        <v>20212</v>
      </c>
      <c r="DA16" t="s">
        <v>20213</v>
      </c>
      <c r="DB16" t="s">
        <v>20183</v>
      </c>
      <c r="DC16" t="s">
        <v>20417</v>
      </c>
      <c r="DD16" t="s">
        <v>20985</v>
      </c>
      <c r="DE16" t="s">
        <v>20185</v>
      </c>
      <c r="DF16" t="s">
        <v>20220</v>
      </c>
      <c r="DG16" t="s">
        <v>21035</v>
      </c>
      <c r="DH16" t="s">
        <v>20419</v>
      </c>
      <c r="DI16" t="s">
        <v>20253</v>
      </c>
      <c r="DJ16" t="s">
        <v>20188</v>
      </c>
      <c r="DK16" t="s">
        <v>21099</v>
      </c>
      <c r="DL16" t="s">
        <v>21065</v>
      </c>
      <c r="DM16" t="s">
        <v>20189</v>
      </c>
      <c r="DN16" t="s">
        <v>21105</v>
      </c>
      <c r="DO16" t="s">
        <v>20421</v>
      </c>
      <c r="DP16" t="s">
        <v>21050</v>
      </c>
      <c r="DQ16" t="s">
        <v>20190</v>
      </c>
      <c r="DR16" t="s">
        <v>21066</v>
      </c>
      <c r="DS16" t="s">
        <v>21066</v>
      </c>
      <c r="DT16" t="s">
        <v>21066</v>
      </c>
      <c r="DU16" t="s">
        <v>21066</v>
      </c>
      <c r="DY16" t="s">
        <v>20434</v>
      </c>
      <c r="DZ16" t="s">
        <v>20435</v>
      </c>
      <c r="EA16" t="s">
        <v>20436</v>
      </c>
      <c r="EB16" t="s">
        <v>20159</v>
      </c>
      <c r="EC16" t="s">
        <v>20245</v>
      </c>
      <c r="ED16" t="s">
        <v>20166</v>
      </c>
      <c r="EE16" t="s">
        <v>20356</v>
      </c>
      <c r="EF16" t="s">
        <v>20409</v>
      </c>
      <c r="EG16" t="s">
        <v>20174</v>
      </c>
      <c r="EH16" t="s">
        <v>20823</v>
      </c>
      <c r="EI16" t="s">
        <v>20250</v>
      </c>
      <c r="EJ16" t="s">
        <v>20416</v>
      </c>
      <c r="EK16" t="s">
        <v>20188</v>
      </c>
      <c r="EL16" t="s">
        <v>20259</v>
      </c>
      <c r="EM16" t="s">
        <v>20270</v>
      </c>
      <c r="EN16" t="s">
        <v>20430</v>
      </c>
      <c r="EO16" t="s">
        <v>20313</v>
      </c>
      <c r="EP16" t="s">
        <v>21014</v>
      </c>
      <c r="EQ16" t="s">
        <v>21106</v>
      </c>
      <c r="ER16" t="s">
        <v>21003</v>
      </c>
      <c r="ES16" t="s">
        <v>20368</v>
      </c>
      <c r="ET16" t="s">
        <v>21107</v>
      </c>
      <c r="EU16" t="s">
        <v>20515</v>
      </c>
      <c r="EV16" t="s">
        <v>21108</v>
      </c>
      <c r="EW16" t="s">
        <v>21109</v>
      </c>
      <c r="EX16" t="s">
        <v>21110</v>
      </c>
      <c r="EY16" t="s">
        <v>21111</v>
      </c>
      <c r="EZ16" t="s">
        <v>20660</v>
      </c>
      <c r="FA16" t="s">
        <v>21112</v>
      </c>
      <c r="FB16" t="s">
        <v>21113</v>
      </c>
      <c r="FC16" t="s">
        <v>21114</v>
      </c>
      <c r="FD16" t="s">
        <v>21115</v>
      </c>
      <c r="FE16" t="s">
        <v>21116</v>
      </c>
      <c r="FF16" t="s">
        <v>21117</v>
      </c>
      <c r="FG16" t="s">
        <v>20719</v>
      </c>
      <c r="FH16" t="s">
        <v>20719</v>
      </c>
      <c r="FI16" t="s">
        <v>20719</v>
      </c>
      <c r="FJ16" t="s">
        <v>20719</v>
      </c>
      <c r="FN16" t="s">
        <v>20434</v>
      </c>
      <c r="FO16" t="s">
        <v>20156</v>
      </c>
      <c r="FP16" t="s">
        <v>20436</v>
      </c>
      <c r="FQ16" t="s">
        <v>20272</v>
      </c>
      <c r="FR16" t="s">
        <v>20160</v>
      </c>
      <c r="FS16" t="s">
        <v>20247</v>
      </c>
      <c r="FT16" t="s">
        <v>20196</v>
      </c>
      <c r="FU16" t="s">
        <v>20329</v>
      </c>
      <c r="FV16" t="s">
        <v>21005</v>
      </c>
      <c r="FW16" t="s">
        <v>20437</v>
      </c>
      <c r="FX16" t="s">
        <v>20959</v>
      </c>
      <c r="FY16" t="s">
        <v>20733</v>
      </c>
      <c r="FZ16" t="s">
        <v>20209</v>
      </c>
      <c r="GA16" t="s">
        <v>20219</v>
      </c>
      <c r="GB16" t="s">
        <v>20306</v>
      </c>
      <c r="GC16" t="s">
        <v>20185</v>
      </c>
      <c r="GD16" t="s">
        <v>21019</v>
      </c>
      <c r="GE16" t="s">
        <v>20252</v>
      </c>
      <c r="GF16" t="s">
        <v>21035</v>
      </c>
      <c r="GG16" t="s">
        <v>21064</v>
      </c>
      <c r="GH16" t="s">
        <v>20419</v>
      </c>
      <c r="GI16" t="s">
        <v>20188</v>
      </c>
      <c r="GJ16" t="s">
        <v>20420</v>
      </c>
      <c r="GK16" t="s">
        <v>20189</v>
      </c>
      <c r="GL16" t="s">
        <v>20421</v>
      </c>
      <c r="GM16" t="s">
        <v>21050</v>
      </c>
      <c r="GN16" t="s">
        <v>20190</v>
      </c>
      <c r="GO16" t="s">
        <v>20534</v>
      </c>
      <c r="GP16" t="s">
        <v>20191</v>
      </c>
      <c r="GQ16" t="s">
        <v>20193</v>
      </c>
      <c r="GR16" t="s">
        <v>20194</v>
      </c>
      <c r="GS16" t="s">
        <v>20254</v>
      </c>
      <c r="GT16" t="s">
        <v>21069</v>
      </c>
      <c r="GU16" t="s">
        <v>21086</v>
      </c>
      <c r="GV16" t="s">
        <v>21051</v>
      </c>
      <c r="GW16" t="s">
        <v>21051</v>
      </c>
      <c r="GX16" t="s">
        <v>21051</v>
      </c>
      <c r="GY16" t="s">
        <v>21051</v>
      </c>
      <c r="HC16" t="s">
        <v>20434</v>
      </c>
      <c r="HD16" t="s">
        <v>20156</v>
      </c>
      <c r="HE16" t="s">
        <v>20436</v>
      </c>
      <c r="HF16" t="s">
        <v>20272</v>
      </c>
      <c r="HG16" t="s">
        <v>20160</v>
      </c>
      <c r="HH16" t="s">
        <v>20247</v>
      </c>
      <c r="HI16" t="s">
        <v>20196</v>
      </c>
      <c r="HJ16" t="s">
        <v>20329</v>
      </c>
      <c r="HK16" t="s">
        <v>20532</v>
      </c>
      <c r="HL16" t="s">
        <v>20410</v>
      </c>
      <c r="HM16" t="s">
        <v>20204</v>
      </c>
      <c r="HN16" t="s">
        <v>20180</v>
      </c>
      <c r="HO16" t="s">
        <v>20848</v>
      </c>
      <c r="HP16" t="s">
        <v>20187</v>
      </c>
      <c r="HQ16" t="s">
        <v>20195</v>
      </c>
      <c r="HR16" t="s">
        <v>21022</v>
      </c>
      <c r="HS16" t="s">
        <v>20257</v>
      </c>
      <c r="HT16" t="s">
        <v>21070</v>
      </c>
      <c r="HU16" t="s">
        <v>20261</v>
      </c>
      <c r="HV16" t="s">
        <v>21087</v>
      </c>
      <c r="HW16" t="s">
        <v>20620</v>
      </c>
      <c r="HX16" t="s">
        <v>20849</v>
      </c>
      <c r="HY16" t="s">
        <v>20266</v>
      </c>
      <c r="HZ16" t="s">
        <v>20267</v>
      </c>
      <c r="IA16" t="s">
        <v>20223</v>
      </c>
      <c r="IB16" t="s">
        <v>20424</v>
      </c>
      <c r="IC16" t="s">
        <v>21118</v>
      </c>
      <c r="ID16" t="s">
        <v>20877</v>
      </c>
      <c r="IE16" t="s">
        <v>20559</v>
      </c>
      <c r="IF16" t="s">
        <v>20277</v>
      </c>
      <c r="IG16" t="s">
        <v>20426</v>
      </c>
      <c r="IH16" t="s">
        <v>20676</v>
      </c>
      <c r="II16" t="s">
        <v>20986</v>
      </c>
      <c r="IJ16" t="s">
        <v>21053</v>
      </c>
      <c r="IK16" t="s">
        <v>20334</v>
      </c>
      <c r="IL16" t="s">
        <v>20334</v>
      </c>
      <c r="IM16" t="s">
        <v>20334</v>
      </c>
      <c r="IN16" t="s">
        <v>20334</v>
      </c>
    </row>
    <row r="17" spans="2:248" x14ac:dyDescent="0.25">
      <c r="B17" t="s">
        <v>21119</v>
      </c>
      <c r="L17" t="s">
        <v>20432</v>
      </c>
      <c r="M17" t="s">
        <v>20433</v>
      </c>
      <c r="N17" t="s">
        <v>20433</v>
      </c>
      <c r="O17" t="s">
        <v>20433</v>
      </c>
      <c r="P17" t="s">
        <v>20434</v>
      </c>
      <c r="Q17" t="s">
        <v>20155</v>
      </c>
      <c r="R17" t="s">
        <v>20156</v>
      </c>
      <c r="S17" t="s">
        <v>20435</v>
      </c>
      <c r="T17" t="s">
        <v>20157</v>
      </c>
      <c r="U17" t="s">
        <v>20272</v>
      </c>
      <c r="V17" t="s">
        <v>20273</v>
      </c>
      <c r="W17" t="s">
        <v>20245</v>
      </c>
      <c r="X17" t="s">
        <v>20162</v>
      </c>
      <c r="Y17" t="s">
        <v>20163</v>
      </c>
      <c r="Z17" t="s">
        <v>20247</v>
      </c>
      <c r="AA17" t="s">
        <v>20169</v>
      </c>
      <c r="AB17" t="s">
        <v>20304</v>
      </c>
      <c r="AC17" t="s">
        <v>20382</v>
      </c>
      <c r="AD17" t="s">
        <v>20728</v>
      </c>
      <c r="AE17" t="s">
        <v>20408</v>
      </c>
      <c r="AF17" t="s">
        <v>20198</v>
      </c>
      <c r="AG17" t="s">
        <v>20329</v>
      </c>
      <c r="AH17" t="s">
        <v>20173</v>
      </c>
      <c r="AI17" t="s">
        <v>20409</v>
      </c>
      <c r="AJ17" t="s">
        <v>20409</v>
      </c>
      <c r="AK17" t="s">
        <v>20409</v>
      </c>
      <c r="AL17" t="s">
        <v>20758</v>
      </c>
      <c r="AM17" t="s">
        <v>20758</v>
      </c>
      <c r="AN17" t="s">
        <v>20729</v>
      </c>
      <c r="AO17" t="s">
        <v>20729</v>
      </c>
      <c r="AP17" t="s">
        <v>20729</v>
      </c>
      <c r="AQ17" t="s">
        <v>20729</v>
      </c>
      <c r="AU17" t="s">
        <v>20434</v>
      </c>
      <c r="AV17" t="s">
        <v>20156</v>
      </c>
      <c r="AW17" t="s">
        <v>20436</v>
      </c>
      <c r="AX17" t="s">
        <v>20272</v>
      </c>
      <c r="AY17" t="s">
        <v>20160</v>
      </c>
      <c r="AZ17" t="s">
        <v>20247</v>
      </c>
      <c r="BA17" t="s">
        <v>20196</v>
      </c>
      <c r="BB17" t="s">
        <v>20329</v>
      </c>
      <c r="BC17" t="s">
        <v>21005</v>
      </c>
      <c r="BD17" t="s">
        <v>20437</v>
      </c>
      <c r="BE17" t="s">
        <v>20732</v>
      </c>
      <c r="BF17" t="s">
        <v>20207</v>
      </c>
      <c r="BG17" t="s">
        <v>20333</v>
      </c>
      <c r="BH17" t="s">
        <v>20876</v>
      </c>
      <c r="BI17" t="s">
        <v>20190</v>
      </c>
      <c r="BJ17" t="s">
        <v>20221</v>
      </c>
      <c r="BK17" t="s">
        <v>20194</v>
      </c>
      <c r="BL17" t="s">
        <v>21104</v>
      </c>
      <c r="BM17" t="s">
        <v>21022</v>
      </c>
      <c r="BN17" t="s">
        <v>20255</v>
      </c>
      <c r="BO17" t="s">
        <v>20256</v>
      </c>
      <c r="BP17" t="s">
        <v>20256</v>
      </c>
      <c r="BQ17" t="s">
        <v>20257</v>
      </c>
      <c r="BR17" t="s">
        <v>20257</v>
      </c>
      <c r="BS17" t="s">
        <v>20257</v>
      </c>
      <c r="BT17" t="s">
        <v>20258</v>
      </c>
      <c r="BU17" t="s">
        <v>20258</v>
      </c>
      <c r="BV17" t="s">
        <v>20259</v>
      </c>
      <c r="BW17" t="s">
        <v>20259</v>
      </c>
      <c r="BX17" t="s">
        <v>20259</v>
      </c>
      <c r="BY17" t="s">
        <v>20260</v>
      </c>
      <c r="BZ17" t="s">
        <v>20260</v>
      </c>
      <c r="CA17" t="s">
        <v>20357</v>
      </c>
      <c r="CB17" t="s">
        <v>20357</v>
      </c>
      <c r="CC17" t="s">
        <v>20357</v>
      </c>
      <c r="CD17" t="s">
        <v>20357</v>
      </c>
      <c r="CE17" t="s">
        <v>20357</v>
      </c>
      <c r="CF17" t="s">
        <v>20357</v>
      </c>
      <c r="CJ17" t="s">
        <v>20434</v>
      </c>
      <c r="CK17" t="s">
        <v>20156</v>
      </c>
      <c r="CL17" t="s">
        <v>20436</v>
      </c>
      <c r="CM17" t="s">
        <v>20272</v>
      </c>
      <c r="CN17" t="s">
        <v>20160</v>
      </c>
      <c r="CO17" t="s">
        <v>20247</v>
      </c>
      <c r="CP17" t="s">
        <v>20382</v>
      </c>
      <c r="CQ17" t="s">
        <v>20173</v>
      </c>
      <c r="CR17" t="s">
        <v>20532</v>
      </c>
      <c r="CS17" t="s">
        <v>20305</v>
      </c>
      <c r="CT17" t="s">
        <v>20202</v>
      </c>
      <c r="CU17" t="s">
        <v>20960</v>
      </c>
      <c r="CV17" t="s">
        <v>20205</v>
      </c>
      <c r="CW17" t="s">
        <v>20875</v>
      </c>
      <c r="CX17" t="s">
        <v>20209</v>
      </c>
      <c r="CY17" t="s">
        <v>20386</v>
      </c>
      <c r="CZ17" t="s">
        <v>20212</v>
      </c>
      <c r="DA17" t="s">
        <v>20213</v>
      </c>
      <c r="DB17" t="s">
        <v>20183</v>
      </c>
      <c r="DC17" t="s">
        <v>20417</v>
      </c>
      <c r="DD17" t="s">
        <v>20985</v>
      </c>
      <c r="DE17" t="s">
        <v>20185</v>
      </c>
      <c r="DF17" t="s">
        <v>20220</v>
      </c>
      <c r="DG17" t="s">
        <v>21035</v>
      </c>
      <c r="DH17" t="s">
        <v>20419</v>
      </c>
      <c r="DI17" t="s">
        <v>20253</v>
      </c>
      <c r="DJ17" t="s">
        <v>20188</v>
      </c>
      <c r="DK17" t="s">
        <v>21099</v>
      </c>
      <c r="DL17" t="s">
        <v>21065</v>
      </c>
      <c r="DM17" t="s">
        <v>20189</v>
      </c>
      <c r="DN17" t="s">
        <v>21105</v>
      </c>
      <c r="DO17" t="s">
        <v>20421</v>
      </c>
      <c r="DP17" t="s">
        <v>21050</v>
      </c>
      <c r="DQ17" t="s">
        <v>20190</v>
      </c>
      <c r="DR17" t="s">
        <v>21066</v>
      </c>
      <c r="DS17" t="s">
        <v>21066</v>
      </c>
      <c r="DT17" t="s">
        <v>21066</v>
      </c>
      <c r="DU17" t="s">
        <v>21066</v>
      </c>
      <c r="DY17" t="s">
        <v>20434</v>
      </c>
      <c r="DZ17" t="s">
        <v>20435</v>
      </c>
      <c r="EA17" t="s">
        <v>20436</v>
      </c>
      <c r="EB17" t="s">
        <v>20159</v>
      </c>
      <c r="EC17" t="s">
        <v>20245</v>
      </c>
      <c r="ED17" t="s">
        <v>20166</v>
      </c>
      <c r="EE17" t="s">
        <v>20356</v>
      </c>
      <c r="EF17" t="s">
        <v>20409</v>
      </c>
      <c r="EG17" t="s">
        <v>20174</v>
      </c>
      <c r="EH17" t="s">
        <v>20823</v>
      </c>
      <c r="EI17" t="s">
        <v>20250</v>
      </c>
      <c r="EJ17" t="s">
        <v>20416</v>
      </c>
      <c r="EK17" t="s">
        <v>20188</v>
      </c>
      <c r="EL17" t="s">
        <v>20259</v>
      </c>
      <c r="EM17" t="s">
        <v>20270</v>
      </c>
      <c r="EN17" t="s">
        <v>20430</v>
      </c>
      <c r="EO17" t="s">
        <v>20313</v>
      </c>
      <c r="EP17" t="s">
        <v>21014</v>
      </c>
      <c r="EQ17" t="s">
        <v>21106</v>
      </c>
      <c r="ER17" t="s">
        <v>21003</v>
      </c>
      <c r="ES17" t="s">
        <v>20368</v>
      </c>
      <c r="ET17" t="s">
        <v>21107</v>
      </c>
      <c r="EU17" t="s">
        <v>20515</v>
      </c>
      <c r="EV17" t="s">
        <v>21108</v>
      </c>
      <c r="EW17" t="s">
        <v>21109</v>
      </c>
      <c r="EX17" t="s">
        <v>21110</v>
      </c>
      <c r="EY17" t="s">
        <v>21111</v>
      </c>
      <c r="EZ17" t="s">
        <v>20660</v>
      </c>
      <c r="FA17" t="s">
        <v>21112</v>
      </c>
      <c r="FB17" t="s">
        <v>21113</v>
      </c>
      <c r="FC17" t="s">
        <v>21114</v>
      </c>
      <c r="FD17" t="s">
        <v>21115</v>
      </c>
      <c r="FE17" t="s">
        <v>21116</v>
      </c>
      <c r="FF17" t="s">
        <v>21117</v>
      </c>
      <c r="FG17" t="s">
        <v>20719</v>
      </c>
      <c r="FH17" t="s">
        <v>20719</v>
      </c>
      <c r="FI17" t="s">
        <v>20719</v>
      </c>
      <c r="FJ17" t="s">
        <v>20719</v>
      </c>
      <c r="FN17" t="s">
        <v>20434</v>
      </c>
      <c r="FO17" t="s">
        <v>20156</v>
      </c>
      <c r="FP17" t="s">
        <v>20436</v>
      </c>
      <c r="FQ17" t="s">
        <v>20272</v>
      </c>
      <c r="FR17" t="s">
        <v>20160</v>
      </c>
      <c r="FS17" t="s">
        <v>20247</v>
      </c>
      <c r="FT17" t="s">
        <v>20196</v>
      </c>
      <c r="FU17" t="s">
        <v>20329</v>
      </c>
      <c r="FV17" t="s">
        <v>21005</v>
      </c>
      <c r="FW17" t="s">
        <v>20437</v>
      </c>
      <c r="FX17" t="s">
        <v>20959</v>
      </c>
      <c r="FY17" t="s">
        <v>20733</v>
      </c>
      <c r="FZ17" t="s">
        <v>20209</v>
      </c>
      <c r="GA17" t="s">
        <v>20219</v>
      </c>
      <c r="GB17" t="s">
        <v>20306</v>
      </c>
      <c r="GC17" t="s">
        <v>20185</v>
      </c>
      <c r="GD17" t="s">
        <v>21019</v>
      </c>
      <c r="GE17" t="s">
        <v>20252</v>
      </c>
      <c r="GF17" t="s">
        <v>21035</v>
      </c>
      <c r="GG17" t="s">
        <v>21064</v>
      </c>
      <c r="GH17" t="s">
        <v>20419</v>
      </c>
      <c r="GI17" t="s">
        <v>20188</v>
      </c>
      <c r="GJ17" t="s">
        <v>20420</v>
      </c>
      <c r="GK17" t="s">
        <v>20189</v>
      </c>
      <c r="GL17" t="s">
        <v>20421</v>
      </c>
      <c r="GM17" t="s">
        <v>21050</v>
      </c>
      <c r="GN17" t="s">
        <v>20190</v>
      </c>
      <c r="GO17" t="s">
        <v>20534</v>
      </c>
      <c r="GP17" t="s">
        <v>20191</v>
      </c>
      <c r="GQ17" t="s">
        <v>20193</v>
      </c>
      <c r="GR17" t="s">
        <v>20194</v>
      </c>
      <c r="GS17" t="s">
        <v>20254</v>
      </c>
      <c r="GT17" t="s">
        <v>21069</v>
      </c>
      <c r="GU17" t="s">
        <v>21086</v>
      </c>
      <c r="GV17" t="s">
        <v>21051</v>
      </c>
      <c r="GW17" t="s">
        <v>21051</v>
      </c>
      <c r="GX17" t="s">
        <v>21051</v>
      </c>
      <c r="GY17" t="s">
        <v>21051</v>
      </c>
      <c r="HC17" t="s">
        <v>20434</v>
      </c>
      <c r="HD17" t="s">
        <v>20156</v>
      </c>
      <c r="HE17" t="s">
        <v>20436</v>
      </c>
      <c r="HF17" t="s">
        <v>20272</v>
      </c>
      <c r="HG17" t="s">
        <v>20160</v>
      </c>
      <c r="HH17" t="s">
        <v>20247</v>
      </c>
      <c r="HI17" t="s">
        <v>20196</v>
      </c>
      <c r="HJ17" t="s">
        <v>20329</v>
      </c>
      <c r="HK17" t="s">
        <v>20532</v>
      </c>
      <c r="HL17" t="s">
        <v>20410</v>
      </c>
      <c r="HM17" t="s">
        <v>20204</v>
      </c>
      <c r="HN17" t="s">
        <v>20180</v>
      </c>
      <c r="HO17" t="s">
        <v>20848</v>
      </c>
      <c r="HP17" t="s">
        <v>20187</v>
      </c>
      <c r="HQ17" t="s">
        <v>20195</v>
      </c>
      <c r="HR17" t="s">
        <v>21022</v>
      </c>
      <c r="HS17" t="s">
        <v>20257</v>
      </c>
      <c r="HT17" t="s">
        <v>21070</v>
      </c>
      <c r="HU17" t="s">
        <v>20261</v>
      </c>
      <c r="HV17" t="s">
        <v>21087</v>
      </c>
      <c r="HW17" t="s">
        <v>20620</v>
      </c>
      <c r="HX17" t="s">
        <v>20849</v>
      </c>
      <c r="HY17" t="s">
        <v>20266</v>
      </c>
      <c r="HZ17" t="s">
        <v>20267</v>
      </c>
      <c r="IA17" t="s">
        <v>20223</v>
      </c>
      <c r="IB17" t="s">
        <v>20424</v>
      </c>
      <c r="IC17" t="s">
        <v>21118</v>
      </c>
      <c r="ID17" t="s">
        <v>20877</v>
      </c>
      <c r="IE17" t="s">
        <v>20559</v>
      </c>
      <c r="IF17" t="s">
        <v>20277</v>
      </c>
      <c r="IG17" t="s">
        <v>20426</v>
      </c>
      <c r="IH17" t="s">
        <v>20676</v>
      </c>
      <c r="II17" t="s">
        <v>20986</v>
      </c>
      <c r="IJ17" t="s">
        <v>21053</v>
      </c>
      <c r="IK17" t="s">
        <v>20334</v>
      </c>
      <c r="IL17" t="s">
        <v>20334</v>
      </c>
      <c r="IM17" t="s">
        <v>20334</v>
      </c>
      <c r="IN17" t="s">
        <v>20334</v>
      </c>
    </row>
    <row r="18" spans="2:248" x14ac:dyDescent="0.25">
      <c r="B18" t="s">
        <v>21120</v>
      </c>
      <c r="C18" t="s">
        <v>20434</v>
      </c>
      <c r="D18" t="s">
        <v>20157</v>
      </c>
      <c r="E18" t="s">
        <v>20272</v>
      </c>
      <c r="F18" t="s">
        <v>20245</v>
      </c>
      <c r="G18" t="s">
        <v>20162</v>
      </c>
      <c r="H18" t="s">
        <v>20163</v>
      </c>
      <c r="I18" t="s">
        <v>20355</v>
      </c>
      <c r="J18" t="s">
        <v>20247</v>
      </c>
      <c r="K18" t="s">
        <v>20167</v>
      </c>
      <c r="L18" t="s">
        <v>20169</v>
      </c>
      <c r="M18" t="s">
        <v>20171</v>
      </c>
      <c r="N18" t="s">
        <v>20304</v>
      </c>
      <c r="O18" t="s">
        <v>20172</v>
      </c>
      <c r="P18" t="s">
        <v>20382</v>
      </c>
      <c r="Q18" t="s">
        <v>20356</v>
      </c>
      <c r="R18" t="s">
        <v>20197</v>
      </c>
      <c r="S18" t="s">
        <v>20728</v>
      </c>
      <c r="T18" t="s">
        <v>20383</v>
      </c>
      <c r="U18" t="s">
        <v>20198</v>
      </c>
      <c r="V18" t="s">
        <v>20780</v>
      </c>
      <c r="W18" t="s">
        <v>20902</v>
      </c>
      <c r="X18" t="s">
        <v>20729</v>
      </c>
      <c r="Y18" t="s">
        <v>20844</v>
      </c>
      <c r="Z18" t="s">
        <v>20532</v>
      </c>
      <c r="AA18" t="s">
        <v>20781</v>
      </c>
      <c r="AB18" t="s">
        <v>20200</v>
      </c>
      <c r="AC18" t="s">
        <v>20489</v>
      </c>
      <c r="AD18" t="s">
        <v>20330</v>
      </c>
      <c r="AE18" t="s">
        <v>20216</v>
      </c>
      <c r="AF18" t="s">
        <v>20437</v>
      </c>
      <c r="AG18" t="s">
        <v>20201</v>
      </c>
      <c r="AH18" t="s">
        <v>20730</v>
      </c>
      <c r="AI18" t="s">
        <v>20411</v>
      </c>
      <c r="AJ18" t="s">
        <v>20846</v>
      </c>
      <c r="AK18" t="s">
        <v>20959</v>
      </c>
      <c r="AL18" t="s">
        <v>20463</v>
      </c>
      <c r="AM18" t="s">
        <v>20217</v>
      </c>
      <c r="AN18" t="s">
        <v>20808</v>
      </c>
      <c r="AO18" t="s">
        <v>20903</v>
      </c>
      <c r="AP18" t="s">
        <v>20205</v>
      </c>
      <c r="AQ18" t="s">
        <v>20205</v>
      </c>
      <c r="AR18" t="s">
        <v>20434</v>
      </c>
      <c r="AS18" t="s">
        <v>20157</v>
      </c>
      <c r="AT18" t="s">
        <v>20272</v>
      </c>
      <c r="AU18" t="s">
        <v>20245</v>
      </c>
      <c r="AV18" t="s">
        <v>20162</v>
      </c>
      <c r="AW18" t="s">
        <v>20163</v>
      </c>
      <c r="AX18" t="s">
        <v>20355</v>
      </c>
      <c r="AY18" t="s">
        <v>20247</v>
      </c>
      <c r="AZ18" t="s">
        <v>20167</v>
      </c>
      <c r="BA18" t="s">
        <v>20169</v>
      </c>
      <c r="BB18" t="s">
        <v>20171</v>
      </c>
      <c r="BC18" t="s">
        <v>20304</v>
      </c>
      <c r="BD18" t="s">
        <v>20172</v>
      </c>
      <c r="BE18" t="s">
        <v>20382</v>
      </c>
      <c r="BF18" t="s">
        <v>20356</v>
      </c>
      <c r="BG18" t="s">
        <v>20197</v>
      </c>
      <c r="BH18" t="s">
        <v>20728</v>
      </c>
      <c r="BI18" t="s">
        <v>20383</v>
      </c>
      <c r="BJ18" t="s">
        <v>20198</v>
      </c>
      <c r="BK18" t="s">
        <v>20780</v>
      </c>
      <c r="BL18" t="s">
        <v>20902</v>
      </c>
      <c r="BM18" t="s">
        <v>20729</v>
      </c>
      <c r="BN18" t="s">
        <v>20844</v>
      </c>
      <c r="BO18" t="s">
        <v>20532</v>
      </c>
      <c r="BP18" t="s">
        <v>20781</v>
      </c>
      <c r="BQ18" t="s">
        <v>20200</v>
      </c>
      <c r="BR18" t="s">
        <v>20489</v>
      </c>
      <c r="BS18" t="s">
        <v>20330</v>
      </c>
      <c r="BT18" t="s">
        <v>20216</v>
      </c>
      <c r="BU18" t="s">
        <v>20437</v>
      </c>
      <c r="BV18" t="s">
        <v>20201</v>
      </c>
      <c r="BW18" t="s">
        <v>20730</v>
      </c>
      <c r="BX18" t="s">
        <v>20411</v>
      </c>
      <c r="BY18" t="s">
        <v>20846</v>
      </c>
      <c r="BZ18" t="s">
        <v>20959</v>
      </c>
      <c r="CA18" t="s">
        <v>20463</v>
      </c>
      <c r="CB18" t="s">
        <v>20217</v>
      </c>
      <c r="CC18" t="s">
        <v>20808</v>
      </c>
      <c r="CD18" t="s">
        <v>20903</v>
      </c>
      <c r="CE18" t="s">
        <v>20205</v>
      </c>
      <c r="CF18" t="s">
        <v>20205</v>
      </c>
      <c r="CG18" t="s">
        <v>20434</v>
      </c>
      <c r="CH18" t="s">
        <v>20157</v>
      </c>
      <c r="CI18" t="s">
        <v>20272</v>
      </c>
      <c r="CJ18" t="s">
        <v>20245</v>
      </c>
      <c r="CK18" t="s">
        <v>20162</v>
      </c>
      <c r="CL18" t="s">
        <v>20163</v>
      </c>
      <c r="CM18" t="s">
        <v>20355</v>
      </c>
      <c r="CN18" t="s">
        <v>20247</v>
      </c>
      <c r="CO18" t="s">
        <v>20167</v>
      </c>
      <c r="CP18" t="s">
        <v>20169</v>
      </c>
      <c r="CQ18" t="s">
        <v>20171</v>
      </c>
      <c r="CR18" t="s">
        <v>20304</v>
      </c>
      <c r="CS18" t="s">
        <v>20172</v>
      </c>
      <c r="CT18" t="s">
        <v>20382</v>
      </c>
      <c r="CU18" t="s">
        <v>20356</v>
      </c>
      <c r="CV18" t="s">
        <v>20197</v>
      </c>
      <c r="CW18" t="s">
        <v>20728</v>
      </c>
      <c r="CX18" t="s">
        <v>20383</v>
      </c>
      <c r="CY18" t="s">
        <v>20198</v>
      </c>
      <c r="CZ18" t="s">
        <v>20780</v>
      </c>
      <c r="DA18" t="s">
        <v>20902</v>
      </c>
      <c r="DB18" t="s">
        <v>20729</v>
      </c>
      <c r="DC18" t="s">
        <v>20844</v>
      </c>
      <c r="DD18" t="s">
        <v>20532</v>
      </c>
      <c r="DE18" t="s">
        <v>20781</v>
      </c>
      <c r="DF18" t="s">
        <v>20200</v>
      </c>
      <c r="DG18" t="s">
        <v>20489</v>
      </c>
      <c r="DH18" t="s">
        <v>20330</v>
      </c>
      <c r="DI18" t="s">
        <v>20216</v>
      </c>
      <c r="DJ18" t="s">
        <v>20437</v>
      </c>
      <c r="DK18" t="s">
        <v>20201</v>
      </c>
      <c r="DL18" t="s">
        <v>20730</v>
      </c>
      <c r="DM18" t="s">
        <v>20411</v>
      </c>
      <c r="DN18" t="s">
        <v>20846</v>
      </c>
      <c r="DO18" t="s">
        <v>20959</v>
      </c>
      <c r="DP18" t="s">
        <v>20463</v>
      </c>
      <c r="DQ18" t="s">
        <v>20217</v>
      </c>
      <c r="DR18" t="s">
        <v>20808</v>
      </c>
      <c r="DS18" t="s">
        <v>20903</v>
      </c>
      <c r="DT18" t="s">
        <v>20205</v>
      </c>
      <c r="DU18" t="s">
        <v>20205</v>
      </c>
      <c r="DV18" t="s">
        <v>20434</v>
      </c>
      <c r="DW18" t="s">
        <v>20157</v>
      </c>
      <c r="DX18" t="s">
        <v>20272</v>
      </c>
      <c r="DY18" t="s">
        <v>20245</v>
      </c>
      <c r="DZ18" t="s">
        <v>20162</v>
      </c>
      <c r="EA18" t="s">
        <v>20163</v>
      </c>
      <c r="EB18" t="s">
        <v>20355</v>
      </c>
      <c r="EC18" t="s">
        <v>20247</v>
      </c>
      <c r="ED18" t="s">
        <v>20167</v>
      </c>
      <c r="EE18" t="s">
        <v>20169</v>
      </c>
      <c r="EF18" t="s">
        <v>20171</v>
      </c>
      <c r="EG18" t="s">
        <v>20304</v>
      </c>
      <c r="EH18" t="s">
        <v>20172</v>
      </c>
      <c r="EI18" t="s">
        <v>20382</v>
      </c>
      <c r="EJ18" t="s">
        <v>20356</v>
      </c>
      <c r="EK18" t="s">
        <v>20197</v>
      </c>
      <c r="EL18" t="s">
        <v>20728</v>
      </c>
      <c r="EM18" t="s">
        <v>20383</v>
      </c>
      <c r="EN18" t="s">
        <v>20198</v>
      </c>
      <c r="EO18" t="s">
        <v>20780</v>
      </c>
      <c r="EP18" t="s">
        <v>20902</v>
      </c>
      <c r="EQ18" t="s">
        <v>20729</v>
      </c>
      <c r="ER18" t="s">
        <v>20844</v>
      </c>
      <c r="ES18" t="s">
        <v>20532</v>
      </c>
      <c r="ET18" t="s">
        <v>20781</v>
      </c>
      <c r="EU18" t="s">
        <v>20200</v>
      </c>
      <c r="EV18" t="s">
        <v>20489</v>
      </c>
      <c r="EW18" t="s">
        <v>20330</v>
      </c>
      <c r="EX18" t="s">
        <v>20216</v>
      </c>
      <c r="EY18" t="s">
        <v>20437</v>
      </c>
      <c r="EZ18" t="s">
        <v>20201</v>
      </c>
      <c r="FA18" t="s">
        <v>20730</v>
      </c>
      <c r="FB18" t="s">
        <v>20411</v>
      </c>
      <c r="FC18" t="s">
        <v>20846</v>
      </c>
      <c r="FD18" t="s">
        <v>20959</v>
      </c>
      <c r="FE18" t="s">
        <v>20463</v>
      </c>
      <c r="FF18" t="s">
        <v>20217</v>
      </c>
      <c r="FG18" t="s">
        <v>20204</v>
      </c>
      <c r="FH18" t="s">
        <v>20903</v>
      </c>
      <c r="FI18" t="s">
        <v>20205</v>
      </c>
      <c r="FJ18" t="s">
        <v>20205</v>
      </c>
      <c r="FK18" t="s">
        <v>20434</v>
      </c>
      <c r="FL18" t="s">
        <v>20157</v>
      </c>
      <c r="FM18" t="s">
        <v>20272</v>
      </c>
      <c r="FN18" t="s">
        <v>20245</v>
      </c>
      <c r="FO18" t="s">
        <v>20162</v>
      </c>
      <c r="FP18" t="s">
        <v>20163</v>
      </c>
      <c r="FQ18" t="s">
        <v>20355</v>
      </c>
      <c r="FR18" t="s">
        <v>20247</v>
      </c>
      <c r="FS18" t="s">
        <v>20167</v>
      </c>
      <c r="FT18" t="s">
        <v>20169</v>
      </c>
      <c r="FU18" t="s">
        <v>20171</v>
      </c>
      <c r="FV18" t="s">
        <v>20304</v>
      </c>
      <c r="FW18" t="s">
        <v>20172</v>
      </c>
      <c r="FX18" t="s">
        <v>20382</v>
      </c>
      <c r="FY18" t="s">
        <v>20356</v>
      </c>
      <c r="FZ18" t="s">
        <v>20197</v>
      </c>
      <c r="GA18" t="s">
        <v>20728</v>
      </c>
      <c r="GB18" t="s">
        <v>20383</v>
      </c>
      <c r="GC18" t="s">
        <v>20198</v>
      </c>
      <c r="GD18" t="s">
        <v>20780</v>
      </c>
      <c r="GE18" t="s">
        <v>20902</v>
      </c>
      <c r="GF18" t="s">
        <v>20729</v>
      </c>
      <c r="GG18" t="s">
        <v>20844</v>
      </c>
      <c r="GH18" t="s">
        <v>20532</v>
      </c>
      <c r="GI18" t="s">
        <v>20781</v>
      </c>
      <c r="GJ18" t="s">
        <v>20200</v>
      </c>
      <c r="GK18" t="s">
        <v>20489</v>
      </c>
      <c r="GL18" t="s">
        <v>20330</v>
      </c>
      <c r="GM18" t="s">
        <v>20216</v>
      </c>
      <c r="GN18" t="s">
        <v>20437</v>
      </c>
      <c r="GO18" t="s">
        <v>20201</v>
      </c>
      <c r="GP18" t="s">
        <v>20730</v>
      </c>
      <c r="GQ18" t="s">
        <v>20411</v>
      </c>
      <c r="GR18" t="s">
        <v>20846</v>
      </c>
      <c r="GS18" t="s">
        <v>20959</v>
      </c>
      <c r="GT18" t="s">
        <v>20463</v>
      </c>
      <c r="GU18" t="s">
        <v>20217</v>
      </c>
      <c r="GV18" t="s">
        <v>20808</v>
      </c>
      <c r="GW18" t="s">
        <v>20903</v>
      </c>
      <c r="GX18" t="s">
        <v>20205</v>
      </c>
      <c r="GY18" t="s">
        <v>20205</v>
      </c>
      <c r="GZ18" t="s">
        <v>20434</v>
      </c>
      <c r="HA18" t="s">
        <v>20157</v>
      </c>
      <c r="HB18" t="s">
        <v>20272</v>
      </c>
      <c r="HC18" t="s">
        <v>20245</v>
      </c>
      <c r="HD18" t="s">
        <v>20162</v>
      </c>
      <c r="HE18" t="s">
        <v>20163</v>
      </c>
      <c r="HF18" t="s">
        <v>20355</v>
      </c>
      <c r="HG18" t="s">
        <v>20247</v>
      </c>
      <c r="HH18" t="s">
        <v>20167</v>
      </c>
      <c r="HI18" t="s">
        <v>20169</v>
      </c>
      <c r="HJ18" t="s">
        <v>20171</v>
      </c>
      <c r="HK18" t="s">
        <v>20304</v>
      </c>
      <c r="HL18" t="s">
        <v>20172</v>
      </c>
      <c r="HM18" t="s">
        <v>20382</v>
      </c>
      <c r="HN18" t="s">
        <v>20356</v>
      </c>
      <c r="HO18" t="s">
        <v>20197</v>
      </c>
      <c r="HP18" t="s">
        <v>20728</v>
      </c>
      <c r="HQ18" t="s">
        <v>20383</v>
      </c>
      <c r="HR18" t="s">
        <v>20198</v>
      </c>
      <c r="HS18" t="s">
        <v>20780</v>
      </c>
      <c r="HT18" t="s">
        <v>20902</v>
      </c>
      <c r="HU18" t="s">
        <v>20729</v>
      </c>
      <c r="HV18" t="s">
        <v>20844</v>
      </c>
      <c r="HW18" t="s">
        <v>20532</v>
      </c>
      <c r="HX18" t="s">
        <v>20781</v>
      </c>
      <c r="HY18" t="s">
        <v>20200</v>
      </c>
      <c r="HZ18" t="s">
        <v>20489</v>
      </c>
      <c r="IA18" t="s">
        <v>20330</v>
      </c>
      <c r="IB18" t="s">
        <v>20216</v>
      </c>
      <c r="IC18" t="s">
        <v>20437</v>
      </c>
      <c r="ID18" t="s">
        <v>20201</v>
      </c>
      <c r="IE18" t="s">
        <v>20730</v>
      </c>
      <c r="IF18" t="s">
        <v>20411</v>
      </c>
      <c r="IG18" t="s">
        <v>20846</v>
      </c>
      <c r="IH18" t="s">
        <v>20959</v>
      </c>
      <c r="II18" t="s">
        <v>20463</v>
      </c>
      <c r="IJ18" t="s">
        <v>20217</v>
      </c>
      <c r="IK18" t="s">
        <v>20808</v>
      </c>
      <c r="IL18" t="s">
        <v>20903</v>
      </c>
      <c r="IM18" t="s">
        <v>20205</v>
      </c>
      <c r="IN18" t="s">
        <v>20205</v>
      </c>
    </row>
    <row r="19" spans="2:248" x14ac:dyDescent="0.25">
      <c r="B19" t="s">
        <v>21121</v>
      </c>
      <c r="K19" t="s">
        <v>20432</v>
      </c>
      <c r="L19" t="s">
        <v>20432</v>
      </c>
      <c r="M19" t="s">
        <v>20433</v>
      </c>
      <c r="N19" t="s">
        <v>20433</v>
      </c>
      <c r="O19" t="s">
        <v>20434</v>
      </c>
      <c r="P19" t="s">
        <v>20434</v>
      </c>
      <c r="Q19" t="s">
        <v>20155</v>
      </c>
      <c r="R19" t="s">
        <v>20155</v>
      </c>
      <c r="S19" t="s">
        <v>20155</v>
      </c>
      <c r="T19" t="s">
        <v>20156</v>
      </c>
      <c r="U19" t="s">
        <v>20156</v>
      </c>
      <c r="V19" t="s">
        <v>20156</v>
      </c>
      <c r="W19" t="s">
        <v>20435</v>
      </c>
      <c r="X19" t="s">
        <v>20435</v>
      </c>
      <c r="Y19" t="s">
        <v>20157</v>
      </c>
      <c r="Z19" t="s">
        <v>20157</v>
      </c>
      <c r="AA19" t="s">
        <v>20436</v>
      </c>
      <c r="AB19" t="s">
        <v>20158</v>
      </c>
      <c r="AC19" t="s">
        <v>20158</v>
      </c>
      <c r="AD19" t="s">
        <v>20272</v>
      </c>
      <c r="AE19" t="s">
        <v>20159</v>
      </c>
      <c r="AF19" t="s">
        <v>20273</v>
      </c>
      <c r="AG19" t="s">
        <v>20160</v>
      </c>
      <c r="AH19" t="s">
        <v>20245</v>
      </c>
      <c r="AI19" t="s">
        <v>20161</v>
      </c>
      <c r="AJ19" t="s">
        <v>20303</v>
      </c>
      <c r="AK19" t="s">
        <v>20162</v>
      </c>
      <c r="AL19" t="s">
        <v>20246</v>
      </c>
      <c r="AM19" t="s">
        <v>20163</v>
      </c>
      <c r="AN19" t="s">
        <v>20163</v>
      </c>
      <c r="AO19" t="s">
        <v>20164</v>
      </c>
      <c r="AP19" t="s">
        <v>20164</v>
      </c>
      <c r="AQ19" t="s">
        <v>20164</v>
      </c>
      <c r="AR19" t="s">
        <v>20435</v>
      </c>
      <c r="AS19" t="s">
        <v>20273</v>
      </c>
      <c r="AT19" t="s">
        <v>20162</v>
      </c>
      <c r="AU19" t="s">
        <v>20247</v>
      </c>
      <c r="AV19" t="s">
        <v>20171</v>
      </c>
      <c r="AW19" t="s">
        <v>20173</v>
      </c>
      <c r="AX19" t="s">
        <v>21017</v>
      </c>
      <c r="AY19" t="s">
        <v>20202</v>
      </c>
      <c r="AZ19" t="s">
        <v>20509</v>
      </c>
      <c r="BA19" t="s">
        <v>20413</v>
      </c>
      <c r="BB19" t="s">
        <v>21063</v>
      </c>
      <c r="BC19" t="s">
        <v>20254</v>
      </c>
      <c r="BD19" t="s">
        <v>20267</v>
      </c>
      <c r="BE19" t="s">
        <v>20998</v>
      </c>
      <c r="BF19" t="s">
        <v>20279</v>
      </c>
      <c r="BG19" t="s">
        <v>20341</v>
      </c>
      <c r="BH19" t="s">
        <v>20467</v>
      </c>
      <c r="BI19" t="s">
        <v>21122</v>
      </c>
      <c r="BJ19" t="s">
        <v>21123</v>
      </c>
      <c r="BK19" t="s">
        <v>20600</v>
      </c>
      <c r="BL19" t="s">
        <v>21124</v>
      </c>
      <c r="BM19" t="s">
        <v>21125</v>
      </c>
      <c r="BN19" t="s">
        <v>20380</v>
      </c>
      <c r="BO19" t="s">
        <v>21126</v>
      </c>
      <c r="BP19" t="s">
        <v>20634</v>
      </c>
      <c r="BQ19" t="s">
        <v>20663</v>
      </c>
      <c r="BR19" t="s">
        <v>21127</v>
      </c>
      <c r="BS19" t="s">
        <v>21128</v>
      </c>
      <c r="BT19" t="s">
        <v>20614</v>
      </c>
      <c r="BU19" t="s">
        <v>21129</v>
      </c>
      <c r="BV19" t="s">
        <v>21130</v>
      </c>
      <c r="BW19" t="s">
        <v>21131</v>
      </c>
      <c r="BX19" t="s">
        <v>21132</v>
      </c>
      <c r="BY19" t="s">
        <v>21133</v>
      </c>
      <c r="BZ19" t="s">
        <v>21134</v>
      </c>
      <c r="CA19" t="s">
        <v>21135</v>
      </c>
      <c r="CB19" t="s">
        <v>21136</v>
      </c>
      <c r="CC19" t="s">
        <v>21137</v>
      </c>
      <c r="CD19" t="s">
        <v>21138</v>
      </c>
      <c r="CE19" t="s">
        <v>21139</v>
      </c>
      <c r="CF19" t="s">
        <v>21139</v>
      </c>
      <c r="CG19" t="s">
        <v>20157</v>
      </c>
      <c r="CH19" t="s">
        <v>20161</v>
      </c>
      <c r="CI19" t="s">
        <v>20165</v>
      </c>
      <c r="CJ19" t="s">
        <v>20304</v>
      </c>
      <c r="CK19" t="s">
        <v>20197</v>
      </c>
      <c r="CL19" t="s">
        <v>20200</v>
      </c>
      <c r="CM19" t="s">
        <v>20176</v>
      </c>
      <c r="CN19" t="s">
        <v>20875</v>
      </c>
      <c r="CO19" t="s">
        <v>20182</v>
      </c>
      <c r="CP19" t="s">
        <v>20418</v>
      </c>
      <c r="CQ19" t="s">
        <v>20222</v>
      </c>
      <c r="CR19" t="s">
        <v>20850</v>
      </c>
      <c r="CS19" t="s">
        <v>20311</v>
      </c>
      <c r="CT19" t="s">
        <v>20510</v>
      </c>
      <c r="CU19" t="s">
        <v>20234</v>
      </c>
      <c r="CV19" t="s">
        <v>20810</v>
      </c>
      <c r="CW19" t="s">
        <v>21140</v>
      </c>
      <c r="CX19" t="s">
        <v>20750</v>
      </c>
      <c r="CY19" t="s">
        <v>21141</v>
      </c>
      <c r="CZ19" t="s">
        <v>20577</v>
      </c>
      <c r="DA19" t="s">
        <v>21142</v>
      </c>
      <c r="DB19" t="s">
        <v>20857</v>
      </c>
      <c r="DC19" t="s">
        <v>20858</v>
      </c>
      <c r="DD19" t="s">
        <v>20695</v>
      </c>
      <c r="DE19" t="s">
        <v>21143</v>
      </c>
      <c r="DF19" t="s">
        <v>21144</v>
      </c>
      <c r="DG19" t="s">
        <v>20530</v>
      </c>
      <c r="DH19" t="s">
        <v>21145</v>
      </c>
      <c r="DI19" t="s">
        <v>21146</v>
      </c>
      <c r="DJ19" t="s">
        <v>21147</v>
      </c>
      <c r="DK19" t="s">
        <v>21148</v>
      </c>
      <c r="DL19" t="s">
        <v>21149</v>
      </c>
      <c r="DM19" t="s">
        <v>21150</v>
      </c>
      <c r="DN19" t="s">
        <v>21151</v>
      </c>
      <c r="DO19" t="s">
        <v>21152</v>
      </c>
      <c r="DP19" t="s">
        <v>21153</v>
      </c>
      <c r="DQ19" t="s">
        <v>21154</v>
      </c>
      <c r="DR19" t="s">
        <v>20933</v>
      </c>
      <c r="DS19" t="s">
        <v>21155</v>
      </c>
      <c r="DT19" t="s">
        <v>21156</v>
      </c>
      <c r="DU19" t="s">
        <v>21156</v>
      </c>
      <c r="DV19" t="s">
        <v>20435</v>
      </c>
      <c r="DW19" t="s">
        <v>20159</v>
      </c>
      <c r="DX19" t="s">
        <v>20162</v>
      </c>
      <c r="DY19" t="s">
        <v>20165</v>
      </c>
      <c r="DZ19" t="s">
        <v>20170</v>
      </c>
      <c r="EA19" t="s">
        <v>20197</v>
      </c>
      <c r="EB19" t="s">
        <v>20902</v>
      </c>
      <c r="EC19" t="s">
        <v>20532</v>
      </c>
      <c r="ED19" t="s">
        <v>20437</v>
      </c>
      <c r="EE19" t="s">
        <v>20411</v>
      </c>
      <c r="EF19" t="s">
        <v>20808</v>
      </c>
      <c r="EG19" t="s">
        <v>20331</v>
      </c>
      <c r="EH19" t="s">
        <v>20210</v>
      </c>
      <c r="EI19" t="s">
        <v>20219</v>
      </c>
      <c r="EJ19" t="s">
        <v>20985</v>
      </c>
      <c r="EK19" t="s">
        <v>20253</v>
      </c>
      <c r="EL19" t="s">
        <v>20254</v>
      </c>
      <c r="EM19" t="s">
        <v>21157</v>
      </c>
      <c r="EN19" t="s">
        <v>20223</v>
      </c>
      <c r="EO19" t="s">
        <v>20904</v>
      </c>
      <c r="EP19" t="s">
        <v>21158</v>
      </c>
      <c r="EQ19" t="s">
        <v>20227</v>
      </c>
      <c r="ER19" t="s">
        <v>21159</v>
      </c>
      <c r="ES19" t="s">
        <v>20339</v>
      </c>
      <c r="ET19" t="s">
        <v>20392</v>
      </c>
      <c r="EU19" t="s">
        <v>20563</v>
      </c>
      <c r="EV19" t="s">
        <v>20241</v>
      </c>
      <c r="EW19" t="s">
        <v>20362</v>
      </c>
      <c r="EX19" t="s">
        <v>20652</v>
      </c>
      <c r="EY19" t="s">
        <v>20915</v>
      </c>
      <c r="EZ19" t="s">
        <v>21085</v>
      </c>
      <c r="FA19" t="s">
        <v>20741</v>
      </c>
      <c r="FB19" t="s">
        <v>20971</v>
      </c>
      <c r="FC19" t="s">
        <v>20292</v>
      </c>
      <c r="FD19" t="s">
        <v>20685</v>
      </c>
      <c r="FE19" t="s">
        <v>21160</v>
      </c>
      <c r="FF19" t="s">
        <v>20601</v>
      </c>
      <c r="FG19" t="s">
        <v>21161</v>
      </c>
      <c r="FH19" t="s">
        <v>20549</v>
      </c>
      <c r="FI19" t="s">
        <v>20502</v>
      </c>
      <c r="FJ19" t="s">
        <v>20502</v>
      </c>
      <c r="FK19" t="s">
        <v>20157</v>
      </c>
      <c r="FL19" t="s">
        <v>20160</v>
      </c>
      <c r="FM19" t="s">
        <v>20164</v>
      </c>
      <c r="FN19" t="s">
        <v>20168</v>
      </c>
      <c r="FO19" t="s">
        <v>20196</v>
      </c>
      <c r="FP19" t="s">
        <v>20844</v>
      </c>
      <c r="FQ19" t="s">
        <v>20759</v>
      </c>
      <c r="FR19" t="s">
        <v>20509</v>
      </c>
      <c r="FS19" t="s">
        <v>20208</v>
      </c>
      <c r="FT19" t="s">
        <v>20214</v>
      </c>
      <c r="FU19" t="s">
        <v>20191</v>
      </c>
      <c r="FV19" t="s">
        <v>20269</v>
      </c>
      <c r="FW19" t="s">
        <v>21162</v>
      </c>
      <c r="FX19" t="s">
        <v>21159</v>
      </c>
      <c r="FY19" t="s">
        <v>20313</v>
      </c>
      <c r="FZ19" t="s">
        <v>20739</v>
      </c>
      <c r="GA19" t="s">
        <v>21163</v>
      </c>
      <c r="GB19" t="s">
        <v>20685</v>
      </c>
      <c r="GC19" t="s">
        <v>21164</v>
      </c>
      <c r="GD19" t="s">
        <v>21165</v>
      </c>
      <c r="GE19" t="s">
        <v>21166</v>
      </c>
      <c r="GF19" t="s">
        <v>21167</v>
      </c>
      <c r="GG19" t="s">
        <v>21168</v>
      </c>
      <c r="GH19" t="s">
        <v>21169</v>
      </c>
      <c r="GI19" t="s">
        <v>20481</v>
      </c>
      <c r="GJ19" t="s">
        <v>21170</v>
      </c>
      <c r="GK19" t="s">
        <v>21171</v>
      </c>
      <c r="GL19" t="s">
        <v>21172</v>
      </c>
      <c r="GM19" t="s">
        <v>21173</v>
      </c>
      <c r="GN19" t="s">
        <v>21174</v>
      </c>
      <c r="GO19" t="s">
        <v>21175</v>
      </c>
      <c r="GP19" t="s">
        <v>20891</v>
      </c>
      <c r="GQ19" t="s">
        <v>21176</v>
      </c>
      <c r="GR19" t="s">
        <v>21177</v>
      </c>
      <c r="GS19" t="s">
        <v>21178</v>
      </c>
      <c r="GT19" t="s">
        <v>21137</v>
      </c>
      <c r="GU19" t="s">
        <v>21179</v>
      </c>
      <c r="GV19" t="s">
        <v>21180</v>
      </c>
      <c r="GW19" t="s">
        <v>21181</v>
      </c>
      <c r="GX19" t="s">
        <v>21182</v>
      </c>
      <c r="GY19" t="s">
        <v>21182</v>
      </c>
      <c r="GZ19" t="s">
        <v>20157</v>
      </c>
      <c r="HA19" t="s">
        <v>20160</v>
      </c>
      <c r="HB19" t="s">
        <v>20164</v>
      </c>
      <c r="HC19" t="s">
        <v>20169</v>
      </c>
      <c r="HD19" t="s">
        <v>20196</v>
      </c>
      <c r="HE19" t="s">
        <v>20780</v>
      </c>
      <c r="HF19" t="s">
        <v>20274</v>
      </c>
      <c r="HG19" t="s">
        <v>20200</v>
      </c>
      <c r="HH19" t="s">
        <v>20823</v>
      </c>
      <c r="HI19" t="s">
        <v>20846</v>
      </c>
      <c r="HJ19" t="s">
        <v>20178</v>
      </c>
      <c r="HK19" t="s">
        <v>20386</v>
      </c>
      <c r="HL19" t="s">
        <v>20417</v>
      </c>
      <c r="HM19" t="s">
        <v>20187</v>
      </c>
      <c r="HN19" t="s">
        <v>20193</v>
      </c>
      <c r="HO19" t="s">
        <v>20270</v>
      </c>
      <c r="HP19" t="s">
        <v>20975</v>
      </c>
      <c r="HQ19" t="s">
        <v>21183</v>
      </c>
      <c r="HR19" t="s">
        <v>20392</v>
      </c>
      <c r="HS19" t="s">
        <v>20235</v>
      </c>
      <c r="HT19" t="s">
        <v>20566</v>
      </c>
      <c r="HU19" t="s">
        <v>20969</v>
      </c>
      <c r="HV19" t="s">
        <v>20742</v>
      </c>
      <c r="HW19" t="s">
        <v>21184</v>
      </c>
      <c r="HX19" t="s">
        <v>20470</v>
      </c>
      <c r="HY19" t="s">
        <v>20547</v>
      </c>
      <c r="HZ19" t="s">
        <v>21185</v>
      </c>
      <c r="IA19" t="s">
        <v>21186</v>
      </c>
      <c r="IB19" t="s">
        <v>21187</v>
      </c>
      <c r="IC19" t="s">
        <v>21188</v>
      </c>
      <c r="ID19" t="s">
        <v>21189</v>
      </c>
      <c r="IE19" t="s">
        <v>21190</v>
      </c>
      <c r="IF19" t="s">
        <v>20661</v>
      </c>
      <c r="IG19" t="s">
        <v>21191</v>
      </c>
      <c r="IH19" t="s">
        <v>20454</v>
      </c>
      <c r="II19" t="s">
        <v>21192</v>
      </c>
      <c r="IJ19" t="s">
        <v>21193</v>
      </c>
      <c r="IK19" t="s">
        <v>20698</v>
      </c>
      <c r="IL19" t="s">
        <v>21194</v>
      </c>
      <c r="IM19" t="s">
        <v>20669</v>
      </c>
      <c r="IN19" t="s">
        <v>20669</v>
      </c>
    </row>
    <row r="20" spans="2:248" x14ac:dyDescent="0.25">
      <c r="B20" t="s">
        <v>20958</v>
      </c>
      <c r="C20" t="s">
        <v>20159</v>
      </c>
      <c r="D20" t="s">
        <v>20160</v>
      </c>
      <c r="E20" t="s">
        <v>20161</v>
      </c>
      <c r="F20" t="s">
        <v>20162</v>
      </c>
      <c r="G20" t="s">
        <v>20163</v>
      </c>
      <c r="H20" t="s">
        <v>20355</v>
      </c>
      <c r="I20" t="s">
        <v>20165</v>
      </c>
      <c r="J20" t="s">
        <v>20166</v>
      </c>
      <c r="K20" t="s">
        <v>20167</v>
      </c>
      <c r="L20" t="s">
        <v>20169</v>
      </c>
      <c r="M20" t="s">
        <v>20170</v>
      </c>
      <c r="N20" t="s">
        <v>20304</v>
      </c>
      <c r="O20" t="s">
        <v>20843</v>
      </c>
      <c r="P20" t="s">
        <v>20196</v>
      </c>
      <c r="Q20" t="s">
        <v>20382</v>
      </c>
      <c r="R20" t="s">
        <v>20901</v>
      </c>
      <c r="S20" t="s">
        <v>20728</v>
      </c>
      <c r="T20" t="s">
        <v>20383</v>
      </c>
      <c r="U20" t="s">
        <v>20198</v>
      </c>
      <c r="V20" t="s">
        <v>20329</v>
      </c>
      <c r="W20" t="s">
        <v>20902</v>
      </c>
      <c r="X20" t="s">
        <v>20729</v>
      </c>
      <c r="Y20" t="s">
        <v>20274</v>
      </c>
      <c r="Z20" t="s">
        <v>20384</v>
      </c>
      <c r="AA20" t="s">
        <v>20532</v>
      </c>
      <c r="AB20" t="s">
        <v>20174</v>
      </c>
      <c r="AC20" t="s">
        <v>21017</v>
      </c>
      <c r="AD20" t="s">
        <v>20330</v>
      </c>
      <c r="AE20" t="s">
        <v>20437</v>
      </c>
      <c r="AF20" t="s">
        <v>20305</v>
      </c>
      <c r="AG20" t="s">
        <v>20823</v>
      </c>
      <c r="AH20" t="s">
        <v>20730</v>
      </c>
      <c r="AI20" t="s">
        <v>20845</v>
      </c>
      <c r="AJ20" t="s">
        <v>20782</v>
      </c>
      <c r="AK20" t="s">
        <v>20846</v>
      </c>
      <c r="AL20" t="s">
        <v>20249</v>
      </c>
      <c r="AM20" t="s">
        <v>20249</v>
      </c>
      <c r="AN20" t="s">
        <v>20731</v>
      </c>
      <c r="AO20" t="s">
        <v>20731</v>
      </c>
      <c r="AP20" t="s">
        <v>20731</v>
      </c>
      <c r="AQ20" t="s">
        <v>20731</v>
      </c>
      <c r="AR20" t="s">
        <v>20245</v>
      </c>
      <c r="AS20" t="s">
        <v>20246</v>
      </c>
      <c r="AT20" t="s">
        <v>20165</v>
      </c>
      <c r="AU20" t="s">
        <v>20168</v>
      </c>
      <c r="AV20" t="s">
        <v>20843</v>
      </c>
      <c r="AW20" t="s">
        <v>20197</v>
      </c>
      <c r="AX20" t="s">
        <v>20329</v>
      </c>
      <c r="AY20" t="s">
        <v>20199</v>
      </c>
      <c r="AZ20" t="s">
        <v>20781</v>
      </c>
      <c r="BA20" t="s">
        <v>20201</v>
      </c>
      <c r="BB20" t="s">
        <v>20249</v>
      </c>
      <c r="BC20" t="s">
        <v>20808</v>
      </c>
      <c r="BD20" t="s">
        <v>20438</v>
      </c>
      <c r="BE20" t="s">
        <v>20207</v>
      </c>
      <c r="BF20" t="s">
        <v>20734</v>
      </c>
      <c r="BG20" t="s">
        <v>20183</v>
      </c>
      <c r="BH20" t="s">
        <v>20251</v>
      </c>
      <c r="BI20" t="s">
        <v>20252</v>
      </c>
      <c r="BJ20" t="s">
        <v>20253</v>
      </c>
      <c r="BK20" t="s">
        <v>21066</v>
      </c>
      <c r="BL20" t="s">
        <v>21195</v>
      </c>
      <c r="BM20" t="s">
        <v>20260</v>
      </c>
      <c r="BN20" t="s">
        <v>20535</v>
      </c>
      <c r="BO20" t="s">
        <v>20423</v>
      </c>
      <c r="BP20" t="s">
        <v>20962</v>
      </c>
      <c r="BQ20" t="s">
        <v>21053</v>
      </c>
      <c r="BR20" t="s">
        <v>20974</v>
      </c>
      <c r="BS20" t="s">
        <v>20335</v>
      </c>
      <c r="BT20" t="s">
        <v>20440</v>
      </c>
      <c r="BU20" t="s">
        <v>20336</v>
      </c>
      <c r="BV20" t="s">
        <v>20279</v>
      </c>
      <c r="BW20" t="s">
        <v>21079</v>
      </c>
      <c r="BX20" t="s">
        <v>20938</v>
      </c>
      <c r="BY20" t="s">
        <v>21080</v>
      </c>
      <c r="BZ20" t="s">
        <v>20852</v>
      </c>
      <c r="CA20" t="s">
        <v>21081</v>
      </c>
      <c r="CB20" t="s">
        <v>20702</v>
      </c>
      <c r="CC20" t="s">
        <v>20593</v>
      </c>
      <c r="CD20" t="s">
        <v>20231</v>
      </c>
      <c r="CE20" t="s">
        <v>20231</v>
      </c>
      <c r="CF20" t="s">
        <v>20231</v>
      </c>
      <c r="CG20" t="s">
        <v>20245</v>
      </c>
      <c r="CH20" t="s">
        <v>20246</v>
      </c>
      <c r="CI20" t="s">
        <v>20247</v>
      </c>
      <c r="CJ20" t="s">
        <v>20170</v>
      </c>
      <c r="CK20" t="s">
        <v>20196</v>
      </c>
      <c r="CL20" t="s">
        <v>20383</v>
      </c>
      <c r="CM20" t="s">
        <v>20902</v>
      </c>
      <c r="CN20" t="s">
        <v>21005</v>
      </c>
      <c r="CO20" t="s">
        <v>20216</v>
      </c>
      <c r="CP20" t="s">
        <v>20782</v>
      </c>
      <c r="CQ20" t="s">
        <v>20217</v>
      </c>
      <c r="CR20" t="s">
        <v>20733</v>
      </c>
      <c r="CS20" t="s">
        <v>20847</v>
      </c>
      <c r="CT20" t="s">
        <v>20210</v>
      </c>
      <c r="CU20" t="s">
        <v>20275</v>
      </c>
      <c r="CV20" t="s">
        <v>20439</v>
      </c>
      <c r="CW20" t="s">
        <v>20185</v>
      </c>
      <c r="CX20" t="s">
        <v>20187</v>
      </c>
      <c r="CY20" t="s">
        <v>21105</v>
      </c>
      <c r="CZ20" t="s">
        <v>20195</v>
      </c>
      <c r="DA20" t="s">
        <v>20257</v>
      </c>
      <c r="DB20" t="s">
        <v>20261</v>
      </c>
      <c r="DC20" t="s">
        <v>20265</v>
      </c>
      <c r="DD20" t="s">
        <v>20877</v>
      </c>
      <c r="DE20" t="s">
        <v>20904</v>
      </c>
      <c r="DF20" t="s">
        <v>21036</v>
      </c>
      <c r="DG20" t="s">
        <v>20825</v>
      </c>
      <c r="DH20" t="s">
        <v>20336</v>
      </c>
      <c r="DI20" t="s">
        <v>21054</v>
      </c>
      <c r="DJ20" t="s">
        <v>20737</v>
      </c>
      <c r="DK20" t="s">
        <v>20592</v>
      </c>
      <c r="DL20" t="s">
        <v>20229</v>
      </c>
      <c r="DM20" t="s">
        <v>21196</v>
      </c>
      <c r="DN20" t="s">
        <v>20312</v>
      </c>
      <c r="DO20" t="s">
        <v>20593</v>
      </c>
      <c r="DP20" t="s">
        <v>20313</v>
      </c>
      <c r="DQ20" t="s">
        <v>21197</v>
      </c>
      <c r="DR20" t="s">
        <v>21198</v>
      </c>
      <c r="DS20" t="s">
        <v>20540</v>
      </c>
      <c r="DT20" t="s">
        <v>20540</v>
      </c>
      <c r="DU20" t="s">
        <v>20540</v>
      </c>
      <c r="DV20" t="s">
        <v>20245</v>
      </c>
      <c r="DW20" t="s">
        <v>20246</v>
      </c>
      <c r="DX20" t="s">
        <v>20165</v>
      </c>
      <c r="DY20" t="s">
        <v>20168</v>
      </c>
      <c r="DZ20" t="s">
        <v>20843</v>
      </c>
      <c r="EA20" t="s">
        <v>20901</v>
      </c>
      <c r="EB20" t="s">
        <v>20780</v>
      </c>
      <c r="EC20" t="s">
        <v>20729</v>
      </c>
      <c r="ED20" t="s">
        <v>20532</v>
      </c>
      <c r="EE20" t="s">
        <v>20330</v>
      </c>
      <c r="EF20" t="s">
        <v>20175</v>
      </c>
      <c r="EG20" t="s">
        <v>20249</v>
      </c>
      <c r="EH20" t="s">
        <v>20732</v>
      </c>
      <c r="EI20" t="s">
        <v>20733</v>
      </c>
      <c r="EJ20" t="s">
        <v>20847</v>
      </c>
      <c r="EK20" t="s">
        <v>20211</v>
      </c>
      <c r="EL20" t="s">
        <v>20333</v>
      </c>
      <c r="EM20" t="s">
        <v>20251</v>
      </c>
      <c r="EN20" t="s">
        <v>21102</v>
      </c>
      <c r="EO20" t="s">
        <v>21050</v>
      </c>
      <c r="EP20" t="s">
        <v>21195</v>
      </c>
      <c r="EQ20" t="s">
        <v>20276</v>
      </c>
      <c r="ER20" t="s">
        <v>20266</v>
      </c>
      <c r="ES20" t="s">
        <v>20464</v>
      </c>
      <c r="ET20" t="s">
        <v>21088</v>
      </c>
      <c r="EU20" t="s">
        <v>20278</v>
      </c>
      <c r="EV20" t="s">
        <v>20226</v>
      </c>
      <c r="EW20" t="s">
        <v>21101</v>
      </c>
      <c r="EX20" t="s">
        <v>21079</v>
      </c>
      <c r="EY20" t="s">
        <v>20592</v>
      </c>
      <c r="EZ20" t="s">
        <v>21089</v>
      </c>
      <c r="FA20" t="s">
        <v>20562</v>
      </c>
      <c r="FB20" t="s">
        <v>20281</v>
      </c>
      <c r="FC20" t="s">
        <v>20964</v>
      </c>
      <c r="FD20" t="s">
        <v>21012</v>
      </c>
      <c r="FE20" t="s">
        <v>21199</v>
      </c>
      <c r="FF20" t="s">
        <v>20879</v>
      </c>
      <c r="FG20" t="s">
        <v>20650</v>
      </c>
      <c r="FH20" t="s">
        <v>21073</v>
      </c>
      <c r="FI20" t="s">
        <v>21073</v>
      </c>
      <c r="FJ20" t="s">
        <v>21073</v>
      </c>
      <c r="FK20" t="s">
        <v>20245</v>
      </c>
      <c r="FL20" t="s">
        <v>20246</v>
      </c>
      <c r="FM20" t="s">
        <v>20165</v>
      </c>
      <c r="FN20" t="s">
        <v>20169</v>
      </c>
      <c r="FO20" t="s">
        <v>20172</v>
      </c>
      <c r="FP20" t="s">
        <v>20728</v>
      </c>
      <c r="FQ20" t="s">
        <v>20329</v>
      </c>
      <c r="FR20" t="s">
        <v>20274</v>
      </c>
      <c r="FS20" t="s">
        <v>21017</v>
      </c>
      <c r="FT20" t="s">
        <v>20730</v>
      </c>
      <c r="FU20" t="s">
        <v>20959</v>
      </c>
      <c r="FV20" t="s">
        <v>20903</v>
      </c>
      <c r="FW20" t="s">
        <v>20250</v>
      </c>
      <c r="FX20" t="s">
        <v>20208</v>
      </c>
      <c r="FY20" t="s">
        <v>20212</v>
      </c>
      <c r="FZ20" t="s">
        <v>20215</v>
      </c>
      <c r="GA20" t="s">
        <v>21063</v>
      </c>
      <c r="GB20" t="s">
        <v>20961</v>
      </c>
      <c r="GC20" t="s">
        <v>21065</v>
      </c>
      <c r="GD20" t="s">
        <v>20192</v>
      </c>
      <c r="GE20" t="s">
        <v>21007</v>
      </c>
      <c r="GF20" t="s">
        <v>20276</v>
      </c>
      <c r="GG20" t="s">
        <v>20620</v>
      </c>
      <c r="GH20" t="s">
        <v>20269</v>
      </c>
      <c r="GI20" t="s">
        <v>20426</v>
      </c>
      <c r="GJ20" t="s">
        <v>20963</v>
      </c>
      <c r="GK20" t="s">
        <v>20491</v>
      </c>
      <c r="GL20" t="s">
        <v>20825</v>
      </c>
      <c r="GM20" t="s">
        <v>20648</v>
      </c>
      <c r="GN20" t="s">
        <v>21101</v>
      </c>
      <c r="GO20" t="s">
        <v>21068</v>
      </c>
      <c r="GP20" t="s">
        <v>20737</v>
      </c>
      <c r="GQ20" t="s">
        <v>20905</v>
      </c>
      <c r="GR20" t="s">
        <v>20280</v>
      </c>
      <c r="GS20" t="s">
        <v>20977</v>
      </c>
      <c r="GT20" t="s">
        <v>20562</v>
      </c>
      <c r="GU20" t="s">
        <v>20702</v>
      </c>
      <c r="GV20" t="s">
        <v>20593</v>
      </c>
      <c r="GW20" t="s">
        <v>20510</v>
      </c>
      <c r="GX20" t="s">
        <v>20510</v>
      </c>
      <c r="GY20" t="s">
        <v>20510</v>
      </c>
      <c r="GZ20" t="s">
        <v>20245</v>
      </c>
      <c r="HA20" t="s">
        <v>20246</v>
      </c>
      <c r="HB20" t="s">
        <v>20165</v>
      </c>
      <c r="HC20" t="s">
        <v>20168</v>
      </c>
      <c r="HD20" t="s">
        <v>20304</v>
      </c>
      <c r="HE20" t="s">
        <v>20382</v>
      </c>
      <c r="HF20" t="s">
        <v>20383</v>
      </c>
      <c r="HG20" t="s">
        <v>20902</v>
      </c>
      <c r="HH20" t="s">
        <v>20844</v>
      </c>
      <c r="HI20" t="s">
        <v>20200</v>
      </c>
      <c r="HJ20" t="s">
        <v>20201</v>
      </c>
      <c r="HK20" t="s">
        <v>20846</v>
      </c>
      <c r="HL20" t="s">
        <v>20217</v>
      </c>
      <c r="HM20" t="s">
        <v>20936</v>
      </c>
      <c r="HN20" t="s">
        <v>20179</v>
      </c>
      <c r="HO20" t="s">
        <v>21020</v>
      </c>
      <c r="HP20" t="s">
        <v>20212</v>
      </c>
      <c r="HQ20" t="s">
        <v>20333</v>
      </c>
      <c r="HR20" t="s">
        <v>20417</v>
      </c>
      <c r="HS20" t="s">
        <v>20418</v>
      </c>
      <c r="HT20" t="s">
        <v>20186</v>
      </c>
      <c r="HU20" t="s">
        <v>20253</v>
      </c>
      <c r="HV20" t="s">
        <v>21050</v>
      </c>
      <c r="HW20" t="s">
        <v>20194</v>
      </c>
      <c r="HX20" t="s">
        <v>21007</v>
      </c>
      <c r="HY20" t="s">
        <v>20972</v>
      </c>
      <c r="HZ20" t="s">
        <v>20535</v>
      </c>
      <c r="IA20" t="s">
        <v>20265</v>
      </c>
      <c r="IB20" t="s">
        <v>20424</v>
      </c>
      <c r="IC20" t="s">
        <v>20425</v>
      </c>
      <c r="ID20" t="s">
        <v>20536</v>
      </c>
      <c r="IE20" t="s">
        <v>20224</v>
      </c>
      <c r="IF20" t="s">
        <v>20850</v>
      </c>
      <c r="IG20" t="s">
        <v>20491</v>
      </c>
      <c r="IH20" t="s">
        <v>21158</v>
      </c>
      <c r="II20" t="s">
        <v>20429</v>
      </c>
      <c r="IJ20" t="s">
        <v>20760</v>
      </c>
      <c r="IK20" t="s">
        <v>20310</v>
      </c>
      <c r="IL20" t="s">
        <v>20389</v>
      </c>
      <c r="IM20" t="s">
        <v>20389</v>
      </c>
      <c r="IN20" t="s">
        <v>20389</v>
      </c>
    </row>
  </sheetData>
  <pageMargins left="0.7" right="0.7" top="0.75" bottom="0.75" header="0.3" footer="0.3"/>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B2:IN17"/>
  <sheetViews>
    <sheetView workbookViewId="0"/>
  </sheetViews>
  <sheetFormatPr defaultColWidth="11.42578125" defaultRowHeight="15" x14ac:dyDescent="0.25"/>
  <sheetData>
    <row r="2" spans="2:248" x14ac:dyDescent="0.25">
      <c r="B2" t="s">
        <v>1</v>
      </c>
      <c r="C2" t="s">
        <v>90</v>
      </c>
    </row>
    <row r="3" spans="2:248" x14ac:dyDescent="0.25">
      <c r="B3" t="s">
        <v>2</v>
      </c>
      <c r="C3" t="s">
        <v>110</v>
      </c>
    </row>
    <row r="4" spans="2:248" x14ac:dyDescent="0.25">
      <c r="B4" t="s">
        <v>3</v>
      </c>
      <c r="C4" t="s">
        <v>108</v>
      </c>
    </row>
    <row r="5" spans="2:248" x14ac:dyDescent="0.25">
      <c r="B5" s="4" t="str">
        <f>HYPERLINK("[NZAu_Publiclaunch_20231116.xlsx]'TOC'!A1","(Click to return to TOC)")</f>
        <v>(Click to return to TOC)</v>
      </c>
    </row>
    <row r="7" spans="2:248" x14ac:dyDescent="0.25">
      <c r="C7" t="s">
        <v>152</v>
      </c>
      <c r="D7" t="s">
        <v>152</v>
      </c>
      <c r="E7" t="s">
        <v>152</v>
      </c>
      <c r="F7" t="s">
        <v>152</v>
      </c>
      <c r="G7" t="s">
        <v>152</v>
      </c>
      <c r="H7" t="s">
        <v>152</v>
      </c>
      <c r="I7" t="s">
        <v>152</v>
      </c>
      <c r="J7" t="s">
        <v>152</v>
      </c>
      <c r="K7" t="s">
        <v>152</v>
      </c>
      <c r="L7" t="s">
        <v>152</v>
      </c>
      <c r="M7" t="s">
        <v>152</v>
      </c>
      <c r="N7" t="s">
        <v>152</v>
      </c>
      <c r="O7" t="s">
        <v>152</v>
      </c>
      <c r="P7" t="s">
        <v>152</v>
      </c>
      <c r="Q7" t="s">
        <v>152</v>
      </c>
      <c r="R7" t="s">
        <v>152</v>
      </c>
      <c r="S7" t="s">
        <v>152</v>
      </c>
      <c r="T7" t="s">
        <v>152</v>
      </c>
      <c r="U7" t="s">
        <v>152</v>
      </c>
      <c r="V7" t="s">
        <v>152</v>
      </c>
      <c r="W7" t="s">
        <v>152</v>
      </c>
      <c r="X7" t="s">
        <v>152</v>
      </c>
      <c r="Y7" t="s">
        <v>152</v>
      </c>
      <c r="Z7" t="s">
        <v>152</v>
      </c>
      <c r="AA7" t="s">
        <v>152</v>
      </c>
      <c r="AB7" t="s">
        <v>152</v>
      </c>
      <c r="AC7" t="s">
        <v>152</v>
      </c>
      <c r="AD7" t="s">
        <v>152</v>
      </c>
      <c r="AE7" t="s">
        <v>152</v>
      </c>
      <c r="AF7" t="s">
        <v>152</v>
      </c>
      <c r="AG7" t="s">
        <v>152</v>
      </c>
      <c r="AH7" t="s">
        <v>152</v>
      </c>
      <c r="AI7" t="s">
        <v>152</v>
      </c>
      <c r="AJ7" t="s">
        <v>152</v>
      </c>
      <c r="AK7" t="s">
        <v>152</v>
      </c>
      <c r="AL7" t="s">
        <v>152</v>
      </c>
      <c r="AM7" t="s">
        <v>152</v>
      </c>
      <c r="AN7" t="s">
        <v>152</v>
      </c>
      <c r="AO7" t="s">
        <v>152</v>
      </c>
      <c r="AP7" t="s">
        <v>152</v>
      </c>
      <c r="AQ7" t="s">
        <v>152</v>
      </c>
      <c r="AR7" t="s">
        <v>153</v>
      </c>
      <c r="AS7" t="s">
        <v>153</v>
      </c>
      <c r="AT7" t="s">
        <v>153</v>
      </c>
      <c r="AU7" t="s">
        <v>153</v>
      </c>
      <c r="AV7" t="s">
        <v>153</v>
      </c>
      <c r="AW7" t="s">
        <v>153</v>
      </c>
      <c r="AX7" t="s">
        <v>153</v>
      </c>
      <c r="AY7" t="s">
        <v>153</v>
      </c>
      <c r="AZ7" t="s">
        <v>153</v>
      </c>
      <c r="BA7" t="s">
        <v>153</v>
      </c>
      <c r="BB7" t="s">
        <v>153</v>
      </c>
      <c r="BC7" t="s">
        <v>153</v>
      </c>
      <c r="BD7" t="s">
        <v>153</v>
      </c>
      <c r="BE7" t="s">
        <v>153</v>
      </c>
      <c r="BF7" t="s">
        <v>153</v>
      </c>
      <c r="BG7" t="s">
        <v>153</v>
      </c>
      <c r="BH7" t="s">
        <v>153</v>
      </c>
      <c r="BI7" t="s">
        <v>153</v>
      </c>
      <c r="BJ7" t="s">
        <v>153</v>
      </c>
      <c r="BK7" t="s">
        <v>153</v>
      </c>
      <c r="BL7" t="s">
        <v>153</v>
      </c>
      <c r="BM7" t="s">
        <v>153</v>
      </c>
      <c r="BN7" t="s">
        <v>153</v>
      </c>
      <c r="BO7" t="s">
        <v>153</v>
      </c>
      <c r="BP7" t="s">
        <v>153</v>
      </c>
      <c r="BQ7" t="s">
        <v>153</v>
      </c>
      <c r="BR7" t="s">
        <v>153</v>
      </c>
      <c r="BS7" t="s">
        <v>153</v>
      </c>
      <c r="BT7" t="s">
        <v>153</v>
      </c>
      <c r="BU7" t="s">
        <v>153</v>
      </c>
      <c r="BV7" t="s">
        <v>153</v>
      </c>
      <c r="BW7" t="s">
        <v>153</v>
      </c>
      <c r="BX7" t="s">
        <v>153</v>
      </c>
      <c r="BY7" t="s">
        <v>153</v>
      </c>
      <c r="BZ7" t="s">
        <v>153</v>
      </c>
      <c r="CA7" t="s">
        <v>153</v>
      </c>
      <c r="CB7" t="s">
        <v>153</v>
      </c>
      <c r="CC7" t="s">
        <v>153</v>
      </c>
      <c r="CD7" t="s">
        <v>153</v>
      </c>
      <c r="CE7" t="s">
        <v>153</v>
      </c>
      <c r="CF7" t="s">
        <v>153</v>
      </c>
      <c r="CG7" t="s">
        <v>154</v>
      </c>
      <c r="CH7" t="s">
        <v>154</v>
      </c>
      <c r="CI7" t="s">
        <v>154</v>
      </c>
      <c r="CJ7" t="s">
        <v>154</v>
      </c>
      <c r="CK7" t="s">
        <v>154</v>
      </c>
      <c r="CL7" t="s">
        <v>154</v>
      </c>
      <c r="CM7" t="s">
        <v>154</v>
      </c>
      <c r="CN7" t="s">
        <v>154</v>
      </c>
      <c r="CO7" t="s">
        <v>154</v>
      </c>
      <c r="CP7" t="s">
        <v>154</v>
      </c>
      <c r="CQ7" t="s">
        <v>154</v>
      </c>
      <c r="CR7" t="s">
        <v>154</v>
      </c>
      <c r="CS7" t="s">
        <v>154</v>
      </c>
      <c r="CT7" t="s">
        <v>154</v>
      </c>
      <c r="CU7" t="s">
        <v>154</v>
      </c>
      <c r="CV7" t="s">
        <v>154</v>
      </c>
      <c r="CW7" t="s">
        <v>154</v>
      </c>
      <c r="CX7" t="s">
        <v>154</v>
      </c>
      <c r="CY7" t="s">
        <v>154</v>
      </c>
      <c r="CZ7" t="s">
        <v>154</v>
      </c>
      <c r="DA7" t="s">
        <v>154</v>
      </c>
      <c r="DB7" t="s">
        <v>154</v>
      </c>
      <c r="DC7" t="s">
        <v>154</v>
      </c>
      <c r="DD7" t="s">
        <v>154</v>
      </c>
      <c r="DE7" t="s">
        <v>154</v>
      </c>
      <c r="DF7" t="s">
        <v>154</v>
      </c>
      <c r="DG7" t="s">
        <v>154</v>
      </c>
      <c r="DH7" t="s">
        <v>154</v>
      </c>
      <c r="DI7" t="s">
        <v>154</v>
      </c>
      <c r="DJ7" t="s">
        <v>154</v>
      </c>
      <c r="DK7" t="s">
        <v>154</v>
      </c>
      <c r="DL7" t="s">
        <v>154</v>
      </c>
      <c r="DM7" t="s">
        <v>154</v>
      </c>
      <c r="DN7" t="s">
        <v>154</v>
      </c>
      <c r="DO7" t="s">
        <v>154</v>
      </c>
      <c r="DP7" t="s">
        <v>154</v>
      </c>
      <c r="DQ7" t="s">
        <v>154</v>
      </c>
      <c r="DR7" t="s">
        <v>154</v>
      </c>
      <c r="DS7" t="s">
        <v>154</v>
      </c>
      <c r="DT7" t="s">
        <v>154</v>
      </c>
      <c r="DU7" t="s">
        <v>154</v>
      </c>
      <c r="DV7" t="s">
        <v>155</v>
      </c>
      <c r="DW7" t="s">
        <v>155</v>
      </c>
      <c r="DX7" t="s">
        <v>155</v>
      </c>
      <c r="DY7" t="s">
        <v>155</v>
      </c>
      <c r="DZ7" t="s">
        <v>155</v>
      </c>
      <c r="EA7" t="s">
        <v>155</v>
      </c>
      <c r="EB7" t="s">
        <v>155</v>
      </c>
      <c r="EC7" t="s">
        <v>155</v>
      </c>
      <c r="ED7" t="s">
        <v>155</v>
      </c>
      <c r="EE7" t="s">
        <v>155</v>
      </c>
      <c r="EF7" t="s">
        <v>155</v>
      </c>
      <c r="EG7" t="s">
        <v>155</v>
      </c>
      <c r="EH7" t="s">
        <v>155</v>
      </c>
      <c r="EI7" t="s">
        <v>155</v>
      </c>
      <c r="EJ7" t="s">
        <v>155</v>
      </c>
      <c r="EK7" t="s">
        <v>155</v>
      </c>
      <c r="EL7" t="s">
        <v>155</v>
      </c>
      <c r="EM7" t="s">
        <v>155</v>
      </c>
      <c r="EN7" t="s">
        <v>155</v>
      </c>
      <c r="EO7" t="s">
        <v>155</v>
      </c>
      <c r="EP7" t="s">
        <v>155</v>
      </c>
      <c r="EQ7" t="s">
        <v>155</v>
      </c>
      <c r="ER7" t="s">
        <v>155</v>
      </c>
      <c r="ES7" t="s">
        <v>155</v>
      </c>
      <c r="ET7" t="s">
        <v>155</v>
      </c>
      <c r="EU7" t="s">
        <v>155</v>
      </c>
      <c r="EV7" t="s">
        <v>155</v>
      </c>
      <c r="EW7" t="s">
        <v>155</v>
      </c>
      <c r="EX7" t="s">
        <v>155</v>
      </c>
      <c r="EY7" t="s">
        <v>155</v>
      </c>
      <c r="EZ7" t="s">
        <v>155</v>
      </c>
      <c r="FA7" t="s">
        <v>155</v>
      </c>
      <c r="FB7" t="s">
        <v>155</v>
      </c>
      <c r="FC7" t="s">
        <v>155</v>
      </c>
      <c r="FD7" t="s">
        <v>155</v>
      </c>
      <c r="FE7" t="s">
        <v>155</v>
      </c>
      <c r="FF7" t="s">
        <v>155</v>
      </c>
      <c r="FG7" t="s">
        <v>155</v>
      </c>
      <c r="FH7" t="s">
        <v>155</v>
      </c>
      <c r="FI7" t="s">
        <v>155</v>
      </c>
      <c r="FJ7" t="s">
        <v>155</v>
      </c>
      <c r="FK7" t="s">
        <v>156</v>
      </c>
      <c r="FL7" t="s">
        <v>156</v>
      </c>
      <c r="FM7" t="s">
        <v>156</v>
      </c>
      <c r="FN7" t="s">
        <v>156</v>
      </c>
      <c r="FO7" t="s">
        <v>156</v>
      </c>
      <c r="FP7" t="s">
        <v>156</v>
      </c>
      <c r="FQ7" t="s">
        <v>156</v>
      </c>
      <c r="FR7" t="s">
        <v>156</v>
      </c>
      <c r="FS7" t="s">
        <v>156</v>
      </c>
      <c r="FT7" t="s">
        <v>156</v>
      </c>
      <c r="FU7" t="s">
        <v>156</v>
      </c>
      <c r="FV7" t="s">
        <v>156</v>
      </c>
      <c r="FW7" t="s">
        <v>156</v>
      </c>
      <c r="FX7" t="s">
        <v>156</v>
      </c>
      <c r="FY7" t="s">
        <v>156</v>
      </c>
      <c r="FZ7" t="s">
        <v>156</v>
      </c>
      <c r="GA7" t="s">
        <v>156</v>
      </c>
      <c r="GB7" t="s">
        <v>156</v>
      </c>
      <c r="GC7" t="s">
        <v>156</v>
      </c>
      <c r="GD7" t="s">
        <v>156</v>
      </c>
      <c r="GE7" t="s">
        <v>156</v>
      </c>
      <c r="GF7" t="s">
        <v>156</v>
      </c>
      <c r="GG7" t="s">
        <v>156</v>
      </c>
      <c r="GH7" t="s">
        <v>156</v>
      </c>
      <c r="GI7" t="s">
        <v>156</v>
      </c>
      <c r="GJ7" t="s">
        <v>156</v>
      </c>
      <c r="GK7" t="s">
        <v>156</v>
      </c>
      <c r="GL7" t="s">
        <v>156</v>
      </c>
      <c r="GM7" t="s">
        <v>156</v>
      </c>
      <c r="GN7" t="s">
        <v>156</v>
      </c>
      <c r="GO7" t="s">
        <v>156</v>
      </c>
      <c r="GP7" t="s">
        <v>156</v>
      </c>
      <c r="GQ7" t="s">
        <v>156</v>
      </c>
      <c r="GR7" t="s">
        <v>156</v>
      </c>
      <c r="GS7" t="s">
        <v>156</v>
      </c>
      <c r="GT7" t="s">
        <v>156</v>
      </c>
      <c r="GU7" t="s">
        <v>156</v>
      </c>
      <c r="GV7" t="s">
        <v>156</v>
      </c>
      <c r="GW7" t="s">
        <v>156</v>
      </c>
      <c r="GX7" t="s">
        <v>156</v>
      </c>
      <c r="GY7" t="s">
        <v>156</v>
      </c>
      <c r="GZ7" t="s">
        <v>157</v>
      </c>
      <c r="HA7" t="s">
        <v>157</v>
      </c>
      <c r="HB7" t="s">
        <v>157</v>
      </c>
      <c r="HC7" t="s">
        <v>157</v>
      </c>
      <c r="HD7" t="s">
        <v>157</v>
      </c>
      <c r="HE7" t="s">
        <v>157</v>
      </c>
      <c r="HF7" t="s">
        <v>157</v>
      </c>
      <c r="HG7" t="s">
        <v>157</v>
      </c>
      <c r="HH7" t="s">
        <v>157</v>
      </c>
      <c r="HI7" t="s">
        <v>157</v>
      </c>
      <c r="HJ7" t="s">
        <v>157</v>
      </c>
      <c r="HK7" t="s">
        <v>157</v>
      </c>
      <c r="HL7" t="s">
        <v>157</v>
      </c>
      <c r="HM7" t="s">
        <v>157</v>
      </c>
      <c r="HN7" t="s">
        <v>157</v>
      </c>
      <c r="HO7" t="s">
        <v>157</v>
      </c>
      <c r="HP7" t="s">
        <v>157</v>
      </c>
      <c r="HQ7" t="s">
        <v>157</v>
      </c>
      <c r="HR7" t="s">
        <v>157</v>
      </c>
      <c r="HS7" t="s">
        <v>157</v>
      </c>
      <c r="HT7" t="s">
        <v>157</v>
      </c>
      <c r="HU7" t="s">
        <v>157</v>
      </c>
      <c r="HV7" t="s">
        <v>157</v>
      </c>
      <c r="HW7" t="s">
        <v>157</v>
      </c>
      <c r="HX7" t="s">
        <v>157</v>
      </c>
      <c r="HY7" t="s">
        <v>157</v>
      </c>
      <c r="HZ7" t="s">
        <v>157</v>
      </c>
      <c r="IA7" t="s">
        <v>157</v>
      </c>
      <c r="IB7" t="s">
        <v>157</v>
      </c>
      <c r="IC7" t="s">
        <v>157</v>
      </c>
      <c r="ID7" t="s">
        <v>157</v>
      </c>
      <c r="IE7" t="s">
        <v>157</v>
      </c>
      <c r="IF7" t="s">
        <v>157</v>
      </c>
      <c r="IG7" t="s">
        <v>157</v>
      </c>
      <c r="IH7" t="s">
        <v>157</v>
      </c>
      <c r="II7" t="s">
        <v>157</v>
      </c>
      <c r="IJ7" t="s">
        <v>157</v>
      </c>
      <c r="IK7" t="s">
        <v>157</v>
      </c>
      <c r="IL7" t="s">
        <v>157</v>
      </c>
      <c r="IM7" t="s">
        <v>157</v>
      </c>
      <c r="IN7" t="s">
        <v>157</v>
      </c>
    </row>
    <row r="8" spans="2:248" x14ac:dyDescent="0.25">
      <c r="C8" t="s">
        <v>158</v>
      </c>
      <c r="D8" t="s">
        <v>2182</v>
      </c>
      <c r="E8" t="s">
        <v>2183</v>
      </c>
      <c r="F8" t="s">
        <v>2184</v>
      </c>
      <c r="G8" t="s">
        <v>2185</v>
      </c>
      <c r="H8" t="s">
        <v>159</v>
      </c>
      <c r="I8" t="s">
        <v>2186</v>
      </c>
      <c r="J8" t="s">
        <v>2187</v>
      </c>
      <c r="K8" t="s">
        <v>2188</v>
      </c>
      <c r="L8" t="s">
        <v>2189</v>
      </c>
      <c r="M8" t="s">
        <v>160</v>
      </c>
      <c r="N8" t="s">
        <v>2190</v>
      </c>
      <c r="O8" t="s">
        <v>2191</v>
      </c>
      <c r="P8" t="s">
        <v>2192</v>
      </c>
      <c r="Q8" t="s">
        <v>2193</v>
      </c>
      <c r="R8" t="s">
        <v>161</v>
      </c>
      <c r="S8" t="s">
        <v>2194</v>
      </c>
      <c r="T8" t="s">
        <v>2195</v>
      </c>
      <c r="U8" t="s">
        <v>2196</v>
      </c>
      <c r="V8" t="s">
        <v>2197</v>
      </c>
      <c r="W8" t="s">
        <v>162</v>
      </c>
      <c r="X8" t="s">
        <v>2198</v>
      </c>
      <c r="Y8" t="s">
        <v>2199</v>
      </c>
      <c r="Z8" t="s">
        <v>2200</v>
      </c>
      <c r="AA8" t="s">
        <v>2201</v>
      </c>
      <c r="AB8" t="s">
        <v>163</v>
      </c>
      <c r="AC8" t="s">
        <v>2202</v>
      </c>
      <c r="AD8" t="s">
        <v>2203</v>
      </c>
      <c r="AE8" t="s">
        <v>2204</v>
      </c>
      <c r="AF8" t="s">
        <v>2205</v>
      </c>
      <c r="AG8" t="s">
        <v>164</v>
      </c>
      <c r="AH8" t="s">
        <v>2206</v>
      </c>
      <c r="AI8" t="s">
        <v>2207</v>
      </c>
      <c r="AJ8" t="s">
        <v>2208</v>
      </c>
      <c r="AK8" t="s">
        <v>2209</v>
      </c>
      <c r="AL8" t="s">
        <v>165</v>
      </c>
      <c r="AM8" t="s">
        <v>2210</v>
      </c>
      <c r="AN8" t="s">
        <v>2211</v>
      </c>
      <c r="AO8" t="s">
        <v>2212</v>
      </c>
      <c r="AP8" t="s">
        <v>2213</v>
      </c>
      <c r="AQ8" t="s">
        <v>166</v>
      </c>
      <c r="AR8" t="s">
        <v>158</v>
      </c>
      <c r="AS8" t="s">
        <v>2182</v>
      </c>
      <c r="AT8" t="s">
        <v>2183</v>
      </c>
      <c r="AU8" t="s">
        <v>2184</v>
      </c>
      <c r="AV8" t="s">
        <v>2185</v>
      </c>
      <c r="AW8" t="s">
        <v>159</v>
      </c>
      <c r="AX8" t="s">
        <v>2186</v>
      </c>
      <c r="AY8" t="s">
        <v>2187</v>
      </c>
      <c r="AZ8" t="s">
        <v>2188</v>
      </c>
      <c r="BA8" t="s">
        <v>2189</v>
      </c>
      <c r="BB8" t="s">
        <v>160</v>
      </c>
      <c r="BC8" t="s">
        <v>2190</v>
      </c>
      <c r="BD8" t="s">
        <v>2191</v>
      </c>
      <c r="BE8" t="s">
        <v>2192</v>
      </c>
      <c r="BF8" t="s">
        <v>2193</v>
      </c>
      <c r="BG8" t="s">
        <v>161</v>
      </c>
      <c r="BH8" t="s">
        <v>2194</v>
      </c>
      <c r="BI8" t="s">
        <v>2195</v>
      </c>
      <c r="BJ8" t="s">
        <v>2196</v>
      </c>
      <c r="BK8" t="s">
        <v>2197</v>
      </c>
      <c r="BL8" t="s">
        <v>162</v>
      </c>
      <c r="BM8" t="s">
        <v>2198</v>
      </c>
      <c r="BN8" t="s">
        <v>2199</v>
      </c>
      <c r="BO8" t="s">
        <v>2200</v>
      </c>
      <c r="BP8" t="s">
        <v>2201</v>
      </c>
      <c r="BQ8" t="s">
        <v>163</v>
      </c>
      <c r="BR8" t="s">
        <v>2202</v>
      </c>
      <c r="BS8" t="s">
        <v>2203</v>
      </c>
      <c r="BT8" t="s">
        <v>2204</v>
      </c>
      <c r="BU8" t="s">
        <v>2205</v>
      </c>
      <c r="BV8" t="s">
        <v>164</v>
      </c>
      <c r="BW8" t="s">
        <v>2206</v>
      </c>
      <c r="BX8" t="s">
        <v>2207</v>
      </c>
      <c r="BY8" t="s">
        <v>2208</v>
      </c>
      <c r="BZ8" t="s">
        <v>2209</v>
      </c>
      <c r="CA8" t="s">
        <v>165</v>
      </c>
      <c r="CB8" t="s">
        <v>2210</v>
      </c>
      <c r="CC8" t="s">
        <v>2211</v>
      </c>
      <c r="CD8" t="s">
        <v>2212</v>
      </c>
      <c r="CE8" t="s">
        <v>2213</v>
      </c>
      <c r="CF8" t="s">
        <v>166</v>
      </c>
      <c r="CG8" t="s">
        <v>158</v>
      </c>
      <c r="CH8" t="s">
        <v>2182</v>
      </c>
      <c r="CI8" t="s">
        <v>2183</v>
      </c>
      <c r="CJ8" t="s">
        <v>2184</v>
      </c>
      <c r="CK8" t="s">
        <v>2185</v>
      </c>
      <c r="CL8" t="s">
        <v>159</v>
      </c>
      <c r="CM8" t="s">
        <v>2186</v>
      </c>
      <c r="CN8" t="s">
        <v>2187</v>
      </c>
      <c r="CO8" t="s">
        <v>2188</v>
      </c>
      <c r="CP8" t="s">
        <v>2189</v>
      </c>
      <c r="CQ8" t="s">
        <v>160</v>
      </c>
      <c r="CR8" t="s">
        <v>2190</v>
      </c>
      <c r="CS8" t="s">
        <v>2191</v>
      </c>
      <c r="CT8" t="s">
        <v>2192</v>
      </c>
      <c r="CU8" t="s">
        <v>2193</v>
      </c>
      <c r="CV8" t="s">
        <v>161</v>
      </c>
      <c r="CW8" t="s">
        <v>2194</v>
      </c>
      <c r="CX8" t="s">
        <v>2195</v>
      </c>
      <c r="CY8" t="s">
        <v>2196</v>
      </c>
      <c r="CZ8" t="s">
        <v>2197</v>
      </c>
      <c r="DA8" t="s">
        <v>162</v>
      </c>
      <c r="DB8" t="s">
        <v>2198</v>
      </c>
      <c r="DC8" t="s">
        <v>2199</v>
      </c>
      <c r="DD8" t="s">
        <v>2200</v>
      </c>
      <c r="DE8" t="s">
        <v>2201</v>
      </c>
      <c r="DF8" t="s">
        <v>163</v>
      </c>
      <c r="DG8" t="s">
        <v>2202</v>
      </c>
      <c r="DH8" t="s">
        <v>2203</v>
      </c>
      <c r="DI8" t="s">
        <v>2204</v>
      </c>
      <c r="DJ8" t="s">
        <v>2205</v>
      </c>
      <c r="DK8" t="s">
        <v>164</v>
      </c>
      <c r="DL8" t="s">
        <v>2206</v>
      </c>
      <c r="DM8" t="s">
        <v>2207</v>
      </c>
      <c r="DN8" t="s">
        <v>2208</v>
      </c>
      <c r="DO8" t="s">
        <v>2209</v>
      </c>
      <c r="DP8" t="s">
        <v>165</v>
      </c>
      <c r="DQ8" t="s">
        <v>2210</v>
      </c>
      <c r="DR8" t="s">
        <v>2211</v>
      </c>
      <c r="DS8" t="s">
        <v>2212</v>
      </c>
      <c r="DT8" t="s">
        <v>2213</v>
      </c>
      <c r="DU8" t="s">
        <v>166</v>
      </c>
      <c r="DV8" t="s">
        <v>158</v>
      </c>
      <c r="DW8" t="s">
        <v>2182</v>
      </c>
      <c r="DX8" t="s">
        <v>2183</v>
      </c>
      <c r="DY8" t="s">
        <v>2184</v>
      </c>
      <c r="DZ8" t="s">
        <v>2185</v>
      </c>
      <c r="EA8" t="s">
        <v>159</v>
      </c>
      <c r="EB8" t="s">
        <v>2186</v>
      </c>
      <c r="EC8" t="s">
        <v>2187</v>
      </c>
      <c r="ED8" t="s">
        <v>2188</v>
      </c>
      <c r="EE8" t="s">
        <v>2189</v>
      </c>
      <c r="EF8" t="s">
        <v>160</v>
      </c>
      <c r="EG8" t="s">
        <v>2190</v>
      </c>
      <c r="EH8" t="s">
        <v>2191</v>
      </c>
      <c r="EI8" t="s">
        <v>2192</v>
      </c>
      <c r="EJ8" t="s">
        <v>2193</v>
      </c>
      <c r="EK8" t="s">
        <v>161</v>
      </c>
      <c r="EL8" t="s">
        <v>2194</v>
      </c>
      <c r="EM8" t="s">
        <v>2195</v>
      </c>
      <c r="EN8" t="s">
        <v>2196</v>
      </c>
      <c r="EO8" t="s">
        <v>2197</v>
      </c>
      <c r="EP8" t="s">
        <v>162</v>
      </c>
      <c r="EQ8" t="s">
        <v>2198</v>
      </c>
      <c r="ER8" t="s">
        <v>2199</v>
      </c>
      <c r="ES8" t="s">
        <v>2200</v>
      </c>
      <c r="ET8" t="s">
        <v>2201</v>
      </c>
      <c r="EU8" t="s">
        <v>163</v>
      </c>
      <c r="EV8" t="s">
        <v>2202</v>
      </c>
      <c r="EW8" t="s">
        <v>2203</v>
      </c>
      <c r="EX8" t="s">
        <v>2204</v>
      </c>
      <c r="EY8" t="s">
        <v>2205</v>
      </c>
      <c r="EZ8" t="s">
        <v>164</v>
      </c>
      <c r="FA8" t="s">
        <v>2206</v>
      </c>
      <c r="FB8" t="s">
        <v>2207</v>
      </c>
      <c r="FC8" t="s">
        <v>2208</v>
      </c>
      <c r="FD8" t="s">
        <v>2209</v>
      </c>
      <c r="FE8" t="s">
        <v>165</v>
      </c>
      <c r="FF8" t="s">
        <v>2210</v>
      </c>
      <c r="FG8" t="s">
        <v>2211</v>
      </c>
      <c r="FH8" t="s">
        <v>2212</v>
      </c>
      <c r="FI8" t="s">
        <v>2213</v>
      </c>
      <c r="FJ8" t="s">
        <v>166</v>
      </c>
      <c r="FK8" t="s">
        <v>158</v>
      </c>
      <c r="FL8" t="s">
        <v>2182</v>
      </c>
      <c r="FM8" t="s">
        <v>2183</v>
      </c>
      <c r="FN8" t="s">
        <v>2184</v>
      </c>
      <c r="FO8" t="s">
        <v>2185</v>
      </c>
      <c r="FP8" t="s">
        <v>159</v>
      </c>
      <c r="FQ8" t="s">
        <v>2186</v>
      </c>
      <c r="FR8" t="s">
        <v>2187</v>
      </c>
      <c r="FS8" t="s">
        <v>2188</v>
      </c>
      <c r="FT8" t="s">
        <v>2189</v>
      </c>
      <c r="FU8" t="s">
        <v>160</v>
      </c>
      <c r="FV8" t="s">
        <v>2190</v>
      </c>
      <c r="FW8" t="s">
        <v>2191</v>
      </c>
      <c r="FX8" t="s">
        <v>2192</v>
      </c>
      <c r="FY8" t="s">
        <v>2193</v>
      </c>
      <c r="FZ8" t="s">
        <v>161</v>
      </c>
      <c r="GA8" t="s">
        <v>2194</v>
      </c>
      <c r="GB8" t="s">
        <v>2195</v>
      </c>
      <c r="GC8" t="s">
        <v>2196</v>
      </c>
      <c r="GD8" t="s">
        <v>2197</v>
      </c>
      <c r="GE8" t="s">
        <v>162</v>
      </c>
      <c r="GF8" t="s">
        <v>2198</v>
      </c>
      <c r="GG8" t="s">
        <v>2199</v>
      </c>
      <c r="GH8" t="s">
        <v>2200</v>
      </c>
      <c r="GI8" t="s">
        <v>2201</v>
      </c>
      <c r="GJ8" t="s">
        <v>163</v>
      </c>
      <c r="GK8" t="s">
        <v>2202</v>
      </c>
      <c r="GL8" t="s">
        <v>2203</v>
      </c>
      <c r="GM8" t="s">
        <v>2204</v>
      </c>
      <c r="GN8" t="s">
        <v>2205</v>
      </c>
      <c r="GO8" t="s">
        <v>164</v>
      </c>
      <c r="GP8" t="s">
        <v>2206</v>
      </c>
      <c r="GQ8" t="s">
        <v>2207</v>
      </c>
      <c r="GR8" t="s">
        <v>2208</v>
      </c>
      <c r="GS8" t="s">
        <v>2209</v>
      </c>
      <c r="GT8" t="s">
        <v>165</v>
      </c>
      <c r="GU8" t="s">
        <v>2210</v>
      </c>
      <c r="GV8" t="s">
        <v>2211</v>
      </c>
      <c r="GW8" t="s">
        <v>2212</v>
      </c>
      <c r="GX8" t="s">
        <v>2213</v>
      </c>
      <c r="GY8" t="s">
        <v>166</v>
      </c>
      <c r="GZ8" t="s">
        <v>158</v>
      </c>
      <c r="HA8" t="s">
        <v>2182</v>
      </c>
      <c r="HB8" t="s">
        <v>2183</v>
      </c>
      <c r="HC8" t="s">
        <v>2184</v>
      </c>
      <c r="HD8" t="s">
        <v>2185</v>
      </c>
      <c r="HE8" t="s">
        <v>159</v>
      </c>
      <c r="HF8" t="s">
        <v>2186</v>
      </c>
      <c r="HG8" t="s">
        <v>2187</v>
      </c>
      <c r="HH8" t="s">
        <v>2188</v>
      </c>
      <c r="HI8" t="s">
        <v>2189</v>
      </c>
      <c r="HJ8" t="s">
        <v>160</v>
      </c>
      <c r="HK8" t="s">
        <v>2190</v>
      </c>
      <c r="HL8" t="s">
        <v>2191</v>
      </c>
      <c r="HM8" t="s">
        <v>2192</v>
      </c>
      <c r="HN8" t="s">
        <v>2193</v>
      </c>
      <c r="HO8" t="s">
        <v>161</v>
      </c>
      <c r="HP8" t="s">
        <v>2194</v>
      </c>
      <c r="HQ8" t="s">
        <v>2195</v>
      </c>
      <c r="HR8" t="s">
        <v>2196</v>
      </c>
      <c r="HS8" t="s">
        <v>2197</v>
      </c>
      <c r="HT8" t="s">
        <v>162</v>
      </c>
      <c r="HU8" t="s">
        <v>2198</v>
      </c>
      <c r="HV8" t="s">
        <v>2199</v>
      </c>
      <c r="HW8" t="s">
        <v>2200</v>
      </c>
      <c r="HX8" t="s">
        <v>2201</v>
      </c>
      <c r="HY8" t="s">
        <v>163</v>
      </c>
      <c r="HZ8" t="s">
        <v>2202</v>
      </c>
      <c r="IA8" t="s">
        <v>2203</v>
      </c>
      <c r="IB8" t="s">
        <v>2204</v>
      </c>
      <c r="IC8" t="s">
        <v>2205</v>
      </c>
      <c r="ID8" t="s">
        <v>164</v>
      </c>
      <c r="IE8" t="s">
        <v>2206</v>
      </c>
      <c r="IF8" t="s">
        <v>2207</v>
      </c>
      <c r="IG8" t="s">
        <v>2208</v>
      </c>
      <c r="IH8" t="s">
        <v>2209</v>
      </c>
      <c r="II8" t="s">
        <v>165</v>
      </c>
      <c r="IJ8" t="s">
        <v>2210</v>
      </c>
      <c r="IK8" t="s">
        <v>2211</v>
      </c>
      <c r="IL8" t="s">
        <v>2212</v>
      </c>
      <c r="IM8" t="s">
        <v>2213</v>
      </c>
      <c r="IN8" t="s">
        <v>166</v>
      </c>
    </row>
    <row r="9" spans="2:248" x14ac:dyDescent="0.25">
      <c r="B9" t="s">
        <v>21200</v>
      </c>
      <c r="C9" t="s">
        <v>20303</v>
      </c>
      <c r="D9" t="s">
        <v>20303</v>
      </c>
      <c r="E9" t="s">
        <v>20303</v>
      </c>
      <c r="F9" t="s">
        <v>20303</v>
      </c>
      <c r="G9" t="s">
        <v>20303</v>
      </c>
      <c r="H9" t="s">
        <v>20303</v>
      </c>
      <c r="I9" t="s">
        <v>20303</v>
      </c>
      <c r="J9" t="s">
        <v>20303</v>
      </c>
      <c r="K9" t="s">
        <v>20303</v>
      </c>
      <c r="L9" t="s">
        <v>20303</v>
      </c>
      <c r="M9" t="s">
        <v>20303</v>
      </c>
      <c r="N9" t="s">
        <v>20303</v>
      </c>
      <c r="O9" t="s">
        <v>20303</v>
      </c>
      <c r="P9" t="s">
        <v>20303</v>
      </c>
      <c r="Q9" t="s">
        <v>20303</v>
      </c>
      <c r="R9" t="s">
        <v>20303</v>
      </c>
      <c r="S9" t="s">
        <v>20303</v>
      </c>
      <c r="T9" t="s">
        <v>20303</v>
      </c>
      <c r="U9" t="s">
        <v>20303</v>
      </c>
      <c r="V9" t="s">
        <v>20303</v>
      </c>
      <c r="W9" t="s">
        <v>20303</v>
      </c>
      <c r="X9" t="s">
        <v>20303</v>
      </c>
      <c r="Y9" t="s">
        <v>20303</v>
      </c>
      <c r="Z9" t="s">
        <v>20303</v>
      </c>
      <c r="AA9" t="s">
        <v>20303</v>
      </c>
      <c r="AB9" t="s">
        <v>20303</v>
      </c>
      <c r="AC9" t="s">
        <v>20303</v>
      </c>
      <c r="AD9" t="s">
        <v>20303</v>
      </c>
      <c r="AE9" t="s">
        <v>20303</v>
      </c>
      <c r="AF9" t="s">
        <v>20303</v>
      </c>
      <c r="AG9" t="s">
        <v>20303</v>
      </c>
      <c r="AH9" t="s">
        <v>20303</v>
      </c>
      <c r="AI9" t="s">
        <v>20303</v>
      </c>
      <c r="AJ9" t="s">
        <v>20303</v>
      </c>
      <c r="AK9" t="s">
        <v>20303</v>
      </c>
      <c r="AL9" t="s">
        <v>20303</v>
      </c>
      <c r="AM9" t="s">
        <v>20303</v>
      </c>
      <c r="AN9" t="s">
        <v>20303</v>
      </c>
      <c r="AO9" t="s">
        <v>20303</v>
      </c>
      <c r="AP9" t="s">
        <v>20303</v>
      </c>
      <c r="AQ9" t="s">
        <v>20303</v>
      </c>
      <c r="AR9" t="s">
        <v>20303</v>
      </c>
      <c r="AS9" t="s">
        <v>20303</v>
      </c>
      <c r="AT9" t="s">
        <v>20303</v>
      </c>
      <c r="AU9" t="s">
        <v>20303</v>
      </c>
      <c r="AV9" t="s">
        <v>20303</v>
      </c>
      <c r="AW9" t="s">
        <v>20303</v>
      </c>
      <c r="AX9" t="s">
        <v>20303</v>
      </c>
      <c r="AY9" t="s">
        <v>20303</v>
      </c>
      <c r="AZ9" t="s">
        <v>20303</v>
      </c>
      <c r="BA9" t="s">
        <v>20303</v>
      </c>
      <c r="BB9" t="s">
        <v>20303</v>
      </c>
      <c r="BC9" t="s">
        <v>20303</v>
      </c>
      <c r="BD9" t="s">
        <v>20303</v>
      </c>
      <c r="BE9" t="s">
        <v>20782</v>
      </c>
      <c r="BF9" t="s">
        <v>20205</v>
      </c>
      <c r="BG9" t="s">
        <v>20209</v>
      </c>
      <c r="BH9" t="s">
        <v>20416</v>
      </c>
      <c r="BI9" t="s">
        <v>21019</v>
      </c>
      <c r="BJ9" t="s">
        <v>21105</v>
      </c>
      <c r="BK9" t="s">
        <v>21051</v>
      </c>
      <c r="BL9" t="s">
        <v>20262</v>
      </c>
      <c r="BM9" t="s">
        <v>20271</v>
      </c>
      <c r="BN9" t="s">
        <v>20963</v>
      </c>
      <c r="BO9" t="s">
        <v>20309</v>
      </c>
      <c r="BP9" t="s">
        <v>20227</v>
      </c>
      <c r="BQ9" t="s">
        <v>20649</v>
      </c>
      <c r="BR9" t="s">
        <v>20312</v>
      </c>
      <c r="BS9" t="s">
        <v>20680</v>
      </c>
      <c r="BT9" t="s">
        <v>20650</v>
      </c>
      <c r="BU9" t="s">
        <v>20236</v>
      </c>
      <c r="BV9" t="s">
        <v>20343</v>
      </c>
      <c r="BW9" t="s">
        <v>20362</v>
      </c>
      <c r="BX9" t="s">
        <v>20827</v>
      </c>
      <c r="BY9" t="s">
        <v>20345</v>
      </c>
      <c r="BZ9" t="s">
        <v>20542</v>
      </c>
      <c r="CA9" t="s">
        <v>20881</v>
      </c>
      <c r="CB9" t="s">
        <v>20829</v>
      </c>
      <c r="CC9" t="s">
        <v>20767</v>
      </c>
      <c r="CD9" t="s">
        <v>20349</v>
      </c>
      <c r="CE9" t="s">
        <v>20349</v>
      </c>
      <c r="CF9" t="s">
        <v>20349</v>
      </c>
      <c r="CG9" t="s">
        <v>20303</v>
      </c>
      <c r="CH9" t="s">
        <v>20303</v>
      </c>
      <c r="CI9" t="s">
        <v>20303</v>
      </c>
      <c r="CJ9" t="s">
        <v>20303</v>
      </c>
      <c r="CK9" t="s">
        <v>20303</v>
      </c>
      <c r="CL9" t="s">
        <v>20303</v>
      </c>
      <c r="CM9" t="s">
        <v>20303</v>
      </c>
      <c r="CN9" t="s">
        <v>20303</v>
      </c>
      <c r="CO9" t="s">
        <v>20303</v>
      </c>
      <c r="CP9" t="s">
        <v>20303</v>
      </c>
      <c r="CQ9" t="s">
        <v>20303</v>
      </c>
      <c r="CR9" t="s">
        <v>20303</v>
      </c>
      <c r="CS9" t="s">
        <v>20303</v>
      </c>
      <c r="CT9" t="s">
        <v>20808</v>
      </c>
      <c r="CU9" t="s">
        <v>20218</v>
      </c>
      <c r="CV9" t="s">
        <v>20182</v>
      </c>
      <c r="CW9" t="s">
        <v>20306</v>
      </c>
      <c r="CX9" t="s">
        <v>20419</v>
      </c>
      <c r="CY9" t="s">
        <v>20194</v>
      </c>
      <c r="CZ9" t="s">
        <v>20972</v>
      </c>
      <c r="DA9" t="s">
        <v>20265</v>
      </c>
      <c r="DB9" t="s">
        <v>20277</v>
      </c>
      <c r="DC9" t="s">
        <v>20850</v>
      </c>
      <c r="DD9" t="s">
        <v>21162</v>
      </c>
      <c r="DE9" t="s">
        <v>21101</v>
      </c>
      <c r="DF9" t="s">
        <v>20228</v>
      </c>
      <c r="DG9" t="s">
        <v>21089</v>
      </c>
      <c r="DH9" t="s">
        <v>21201</v>
      </c>
      <c r="DI9" t="s">
        <v>20964</v>
      </c>
      <c r="DJ9" t="s">
        <v>20540</v>
      </c>
      <c r="DK9" t="s">
        <v>20466</v>
      </c>
      <c r="DL9" t="s">
        <v>20241</v>
      </c>
      <c r="DM9" t="s">
        <v>21056</v>
      </c>
      <c r="DN9" t="s">
        <v>20442</v>
      </c>
      <c r="DO9" t="s">
        <v>20762</v>
      </c>
      <c r="DP9" t="s">
        <v>20940</v>
      </c>
      <c r="DQ9" t="s">
        <v>21077</v>
      </c>
      <c r="DR9" t="s">
        <v>21202</v>
      </c>
      <c r="DS9" t="s">
        <v>20768</v>
      </c>
      <c r="DT9" t="s">
        <v>20768</v>
      </c>
      <c r="DU9" t="s">
        <v>20768</v>
      </c>
      <c r="DV9" t="s">
        <v>20303</v>
      </c>
      <c r="DW9" t="s">
        <v>20303</v>
      </c>
      <c r="DX9" t="s">
        <v>20303</v>
      </c>
      <c r="DY9" t="s">
        <v>20303</v>
      </c>
      <c r="DZ9" t="s">
        <v>20303</v>
      </c>
      <c r="EA9" t="s">
        <v>20303</v>
      </c>
      <c r="EB9" t="s">
        <v>20303</v>
      </c>
      <c r="EC9" t="s">
        <v>20303</v>
      </c>
      <c r="ED9" t="s">
        <v>20303</v>
      </c>
      <c r="EE9" t="s">
        <v>20303</v>
      </c>
      <c r="EF9" t="s">
        <v>20303</v>
      </c>
      <c r="EG9" t="s">
        <v>20303</v>
      </c>
      <c r="EH9" t="s">
        <v>20303</v>
      </c>
      <c r="EI9" t="s">
        <v>20845</v>
      </c>
      <c r="EJ9" t="s">
        <v>20412</v>
      </c>
      <c r="EK9" t="s">
        <v>20180</v>
      </c>
      <c r="EL9" t="s">
        <v>20214</v>
      </c>
      <c r="EM9" t="s">
        <v>21019</v>
      </c>
      <c r="EN9" t="s">
        <v>21105</v>
      </c>
      <c r="EO9" t="s">
        <v>20256</v>
      </c>
      <c r="EP9" t="s">
        <v>20849</v>
      </c>
      <c r="EQ9" t="s">
        <v>20426</v>
      </c>
      <c r="ER9" t="s">
        <v>21023</v>
      </c>
      <c r="ES9" t="s">
        <v>20648</v>
      </c>
      <c r="ET9" t="s">
        <v>20826</v>
      </c>
      <c r="EU9" t="s">
        <v>21011</v>
      </c>
      <c r="EV9" t="s">
        <v>20392</v>
      </c>
      <c r="EW9" t="s">
        <v>20233</v>
      </c>
      <c r="EX9" t="s">
        <v>20241</v>
      </c>
      <c r="EY9" t="s">
        <v>21056</v>
      </c>
      <c r="EZ9" t="s">
        <v>20442</v>
      </c>
      <c r="FA9" t="s">
        <v>20652</v>
      </c>
      <c r="FB9" t="s">
        <v>21203</v>
      </c>
      <c r="FC9" t="s">
        <v>21040</v>
      </c>
      <c r="FD9" t="s">
        <v>20740</v>
      </c>
      <c r="FE9" t="s">
        <v>20543</v>
      </c>
      <c r="FF9" t="s">
        <v>20366</v>
      </c>
      <c r="FG9" t="s">
        <v>21204</v>
      </c>
      <c r="FH9" t="s">
        <v>20746</v>
      </c>
      <c r="FI9" t="s">
        <v>20746</v>
      </c>
      <c r="FJ9" t="s">
        <v>20746</v>
      </c>
      <c r="FK9" t="s">
        <v>20303</v>
      </c>
      <c r="FL9" t="s">
        <v>20303</v>
      </c>
      <c r="FM9" t="s">
        <v>20303</v>
      </c>
      <c r="FN9" t="s">
        <v>20303</v>
      </c>
      <c r="FO9" t="s">
        <v>20303</v>
      </c>
      <c r="FP9" t="s">
        <v>20303</v>
      </c>
      <c r="FQ9" t="s">
        <v>20303</v>
      </c>
      <c r="FR9" t="s">
        <v>20303</v>
      </c>
      <c r="FS9" t="s">
        <v>20303</v>
      </c>
      <c r="FT9" t="s">
        <v>20303</v>
      </c>
      <c r="FU9" t="s">
        <v>20303</v>
      </c>
      <c r="FV9" t="s">
        <v>20303</v>
      </c>
      <c r="FW9" t="s">
        <v>20303</v>
      </c>
      <c r="FX9" t="s">
        <v>20846</v>
      </c>
      <c r="FY9" t="s">
        <v>20206</v>
      </c>
      <c r="FZ9" t="s">
        <v>20734</v>
      </c>
      <c r="GA9" t="s">
        <v>20985</v>
      </c>
      <c r="GB9" t="s">
        <v>20188</v>
      </c>
      <c r="GC9" t="s">
        <v>21195</v>
      </c>
      <c r="GD9" t="s">
        <v>21067</v>
      </c>
      <c r="GE9" t="s">
        <v>20387</v>
      </c>
      <c r="GF9" t="s">
        <v>21158</v>
      </c>
      <c r="GG9" t="s">
        <v>20358</v>
      </c>
      <c r="GH9" t="s">
        <v>20280</v>
      </c>
      <c r="GI9" t="s">
        <v>21205</v>
      </c>
      <c r="GJ9" t="s">
        <v>20232</v>
      </c>
      <c r="GK9" t="s">
        <v>20361</v>
      </c>
      <c r="GL9" t="s">
        <v>21091</v>
      </c>
      <c r="GM9" t="s">
        <v>20939</v>
      </c>
      <c r="GN9" t="s">
        <v>20809</v>
      </c>
      <c r="GO9" t="s">
        <v>21039</v>
      </c>
      <c r="GP9" t="s">
        <v>20704</v>
      </c>
      <c r="GQ9" t="s">
        <v>20940</v>
      </c>
      <c r="GR9" t="s">
        <v>20992</v>
      </c>
      <c r="GS9" t="s">
        <v>20811</v>
      </c>
      <c r="GT9" t="s">
        <v>21123</v>
      </c>
      <c r="GU9" t="s">
        <v>21206</v>
      </c>
      <c r="GV9" t="s">
        <v>20751</v>
      </c>
      <c r="GW9" t="s">
        <v>21207</v>
      </c>
      <c r="GX9" t="s">
        <v>21207</v>
      </c>
      <c r="GY9" t="s">
        <v>21207</v>
      </c>
      <c r="GZ9" t="s">
        <v>20303</v>
      </c>
      <c r="HA9" t="s">
        <v>20303</v>
      </c>
      <c r="HB9" t="s">
        <v>20303</v>
      </c>
      <c r="HC9" t="s">
        <v>20303</v>
      </c>
      <c r="HD9" t="s">
        <v>20303</v>
      </c>
      <c r="HE9" t="s">
        <v>20303</v>
      </c>
      <c r="HF9" t="s">
        <v>20303</v>
      </c>
      <c r="HG9" t="s">
        <v>20303</v>
      </c>
      <c r="HH9" t="s">
        <v>20303</v>
      </c>
      <c r="HI9" t="s">
        <v>20303</v>
      </c>
      <c r="HJ9" t="s">
        <v>20303</v>
      </c>
      <c r="HK9" t="s">
        <v>20303</v>
      </c>
      <c r="HL9" t="s">
        <v>20303</v>
      </c>
      <c r="HM9" t="s">
        <v>20303</v>
      </c>
      <c r="HN9" t="s">
        <v>20303</v>
      </c>
      <c r="HO9" t="s">
        <v>20303</v>
      </c>
      <c r="HP9" t="s">
        <v>20303</v>
      </c>
      <c r="HQ9" t="s">
        <v>20303</v>
      </c>
      <c r="HR9" t="s">
        <v>20303</v>
      </c>
      <c r="HS9" t="s">
        <v>20162</v>
      </c>
      <c r="HT9" t="s">
        <v>20246</v>
      </c>
      <c r="HU9" t="s">
        <v>20163</v>
      </c>
      <c r="HV9" t="s">
        <v>20164</v>
      </c>
      <c r="HW9" t="s">
        <v>20355</v>
      </c>
      <c r="HX9" t="s">
        <v>20170</v>
      </c>
      <c r="HY9" t="s">
        <v>20382</v>
      </c>
      <c r="HZ9" t="s">
        <v>20198</v>
      </c>
      <c r="IA9" t="s">
        <v>20758</v>
      </c>
      <c r="IB9" t="s">
        <v>21005</v>
      </c>
      <c r="IC9" t="s">
        <v>20248</v>
      </c>
      <c r="ID9" t="s">
        <v>20781</v>
      </c>
      <c r="IE9" t="s">
        <v>21017</v>
      </c>
      <c r="IF9" t="s">
        <v>20489</v>
      </c>
      <c r="IG9" t="s">
        <v>20216</v>
      </c>
      <c r="IH9" t="s">
        <v>20411</v>
      </c>
      <c r="II9" t="s">
        <v>20960</v>
      </c>
      <c r="IJ9" t="s">
        <v>20936</v>
      </c>
      <c r="IK9" t="s">
        <v>20847</v>
      </c>
      <c r="IL9" t="s">
        <v>20414</v>
      </c>
      <c r="IM9" t="s">
        <v>20414</v>
      </c>
      <c r="IN9" t="s">
        <v>20414</v>
      </c>
    </row>
    <row r="10" spans="2:248" x14ac:dyDescent="0.25">
      <c r="B10" t="s">
        <v>21208</v>
      </c>
      <c r="AY10" t="s">
        <v>20433</v>
      </c>
      <c r="AZ10" t="s">
        <v>20434</v>
      </c>
      <c r="BA10" t="s">
        <v>20156</v>
      </c>
      <c r="BB10" t="s">
        <v>20157</v>
      </c>
      <c r="BC10" t="s">
        <v>20436</v>
      </c>
      <c r="BD10" t="s">
        <v>20161</v>
      </c>
      <c r="BE10" t="s">
        <v>20355</v>
      </c>
      <c r="BF10" t="s">
        <v>20170</v>
      </c>
      <c r="BG10" t="s">
        <v>20356</v>
      </c>
      <c r="BH10" t="s">
        <v>20198</v>
      </c>
      <c r="BI10" t="s">
        <v>20758</v>
      </c>
      <c r="BJ10" t="s">
        <v>21005</v>
      </c>
      <c r="BK10" t="s">
        <v>21017</v>
      </c>
      <c r="BL10" t="s">
        <v>20410</v>
      </c>
      <c r="BM10" t="s">
        <v>20759</v>
      </c>
      <c r="BN10" t="s">
        <v>20203</v>
      </c>
      <c r="BO10" t="s">
        <v>20936</v>
      </c>
      <c r="BP10" t="s">
        <v>20218</v>
      </c>
      <c r="BQ10" t="s">
        <v>20386</v>
      </c>
      <c r="BR10" t="s">
        <v>20333</v>
      </c>
      <c r="BS10" t="s">
        <v>21209</v>
      </c>
      <c r="BT10" t="s">
        <v>21018</v>
      </c>
      <c r="BU10" t="s">
        <v>20418</v>
      </c>
      <c r="BV10" t="s">
        <v>20220</v>
      </c>
      <c r="BW10" t="s">
        <v>21102</v>
      </c>
      <c r="BX10" t="s">
        <v>21105</v>
      </c>
      <c r="BY10" t="s">
        <v>20193</v>
      </c>
      <c r="BZ10" t="s">
        <v>21007</v>
      </c>
      <c r="CA10" t="s">
        <v>20222</v>
      </c>
      <c r="CB10" t="s">
        <v>20422</v>
      </c>
      <c r="CC10" t="s">
        <v>20422</v>
      </c>
      <c r="CD10" t="s">
        <v>20422</v>
      </c>
      <c r="CE10" t="s">
        <v>20422</v>
      </c>
      <c r="CF10" t="s">
        <v>20422</v>
      </c>
      <c r="CN10" t="s">
        <v>20157</v>
      </c>
      <c r="CO10" t="s">
        <v>20160</v>
      </c>
      <c r="CP10" t="s">
        <v>20164</v>
      </c>
      <c r="CQ10" t="s">
        <v>20168</v>
      </c>
      <c r="CR10" t="s">
        <v>20196</v>
      </c>
      <c r="CS10" t="s">
        <v>20408</v>
      </c>
      <c r="CT10" t="s">
        <v>20758</v>
      </c>
      <c r="CU10" t="s">
        <v>20532</v>
      </c>
      <c r="CV10" t="s">
        <v>20489</v>
      </c>
      <c r="CW10" t="s">
        <v>20823</v>
      </c>
      <c r="CX10" t="s">
        <v>20846</v>
      </c>
      <c r="CY10" t="s">
        <v>20960</v>
      </c>
      <c r="CZ10" t="s">
        <v>20412</v>
      </c>
      <c r="DA10" t="s">
        <v>20250</v>
      </c>
      <c r="DB10" t="s">
        <v>20413</v>
      </c>
      <c r="DC10" t="s">
        <v>20181</v>
      </c>
      <c r="DD10" t="s">
        <v>20214</v>
      </c>
      <c r="DE10" t="s">
        <v>21018</v>
      </c>
      <c r="DF10" t="s">
        <v>20220</v>
      </c>
      <c r="DG10" t="s">
        <v>20253</v>
      </c>
      <c r="DH10" t="s">
        <v>20421</v>
      </c>
      <c r="DI10" t="s">
        <v>20191</v>
      </c>
      <c r="DJ10" t="s">
        <v>21069</v>
      </c>
      <c r="DK10" t="s">
        <v>20256</v>
      </c>
      <c r="DL10" t="s">
        <v>21070</v>
      </c>
      <c r="DM10" t="s">
        <v>21087</v>
      </c>
      <c r="DN10" t="s">
        <v>20267</v>
      </c>
      <c r="DO10" t="s">
        <v>20962</v>
      </c>
      <c r="DP10" t="s">
        <v>20986</v>
      </c>
      <c r="DQ10" t="s">
        <v>20736</v>
      </c>
      <c r="DR10" t="s">
        <v>20736</v>
      </c>
      <c r="DS10" t="s">
        <v>20736</v>
      </c>
      <c r="DT10" t="s">
        <v>20736</v>
      </c>
      <c r="DU10" t="s">
        <v>20736</v>
      </c>
      <c r="ED10" t="s">
        <v>20432</v>
      </c>
      <c r="EE10" t="s">
        <v>20433</v>
      </c>
      <c r="EF10" t="s">
        <v>20433</v>
      </c>
      <c r="EG10" t="s">
        <v>20433</v>
      </c>
      <c r="EH10" t="s">
        <v>20434</v>
      </c>
      <c r="EI10" t="s">
        <v>20155</v>
      </c>
      <c r="EJ10" t="s">
        <v>20156</v>
      </c>
      <c r="EK10" t="s">
        <v>20435</v>
      </c>
      <c r="EL10" t="s">
        <v>20157</v>
      </c>
      <c r="EM10" t="s">
        <v>20159</v>
      </c>
      <c r="EN10" t="s">
        <v>20245</v>
      </c>
      <c r="EO10" t="s">
        <v>20162</v>
      </c>
      <c r="EP10" t="s">
        <v>20164</v>
      </c>
      <c r="EQ10" t="s">
        <v>20247</v>
      </c>
      <c r="ER10" t="s">
        <v>20170</v>
      </c>
      <c r="ES10" t="s">
        <v>20172</v>
      </c>
      <c r="ET10" t="s">
        <v>20901</v>
      </c>
      <c r="EU10" t="s">
        <v>20408</v>
      </c>
      <c r="EV10" t="s">
        <v>20173</v>
      </c>
      <c r="EW10" t="s">
        <v>20274</v>
      </c>
      <c r="EX10" t="s">
        <v>20174</v>
      </c>
      <c r="EY10" t="s">
        <v>20216</v>
      </c>
      <c r="EZ10" t="s">
        <v>20175</v>
      </c>
      <c r="FA10" t="s">
        <v>20202</v>
      </c>
      <c r="FB10" t="s">
        <v>20959</v>
      </c>
      <c r="FC10" t="s">
        <v>20960</v>
      </c>
      <c r="FD10" t="s">
        <v>20204</v>
      </c>
      <c r="FE10" t="s">
        <v>20412</v>
      </c>
      <c r="FF10" t="s">
        <v>20178</v>
      </c>
      <c r="FG10" t="s">
        <v>20178</v>
      </c>
      <c r="FH10" t="s">
        <v>20178</v>
      </c>
      <c r="FI10" t="s">
        <v>20178</v>
      </c>
      <c r="FJ10" t="s">
        <v>20178</v>
      </c>
      <c r="FR10" t="s">
        <v>20434</v>
      </c>
      <c r="FS10" t="s">
        <v>20435</v>
      </c>
      <c r="FT10" t="s">
        <v>20158</v>
      </c>
      <c r="FU10" t="s">
        <v>20273</v>
      </c>
      <c r="FV10" t="s">
        <v>20161</v>
      </c>
      <c r="FW10" t="s">
        <v>20166</v>
      </c>
      <c r="FX10" t="s">
        <v>20382</v>
      </c>
      <c r="FY10" t="s">
        <v>20173</v>
      </c>
      <c r="FZ10" t="s">
        <v>21005</v>
      </c>
      <c r="GA10" t="s">
        <v>20437</v>
      </c>
      <c r="GB10" t="s">
        <v>20845</v>
      </c>
      <c r="GC10" t="s">
        <v>20176</v>
      </c>
      <c r="GD10" t="s">
        <v>20177</v>
      </c>
      <c r="GE10" t="s">
        <v>20438</v>
      </c>
      <c r="GF10" t="s">
        <v>20218</v>
      </c>
      <c r="GG10" t="s">
        <v>20181</v>
      </c>
      <c r="GH10" t="s">
        <v>20214</v>
      </c>
      <c r="GI10" t="s">
        <v>20251</v>
      </c>
      <c r="GJ10" t="s">
        <v>20186</v>
      </c>
      <c r="GK10" t="s">
        <v>21065</v>
      </c>
      <c r="GL10" t="s">
        <v>20421</v>
      </c>
      <c r="GM10" t="s">
        <v>20190</v>
      </c>
      <c r="GN10" t="s">
        <v>20221</v>
      </c>
      <c r="GO10" t="s">
        <v>20194</v>
      </c>
      <c r="GP10" t="s">
        <v>21104</v>
      </c>
      <c r="GQ10" t="s">
        <v>20259</v>
      </c>
      <c r="GR10" t="s">
        <v>20535</v>
      </c>
      <c r="GS10" t="s">
        <v>20267</v>
      </c>
      <c r="GT10" t="s">
        <v>20559</v>
      </c>
      <c r="GU10" t="s">
        <v>20904</v>
      </c>
      <c r="GV10" t="s">
        <v>20904</v>
      </c>
      <c r="GW10" t="s">
        <v>20904</v>
      </c>
      <c r="GX10" t="s">
        <v>20904</v>
      </c>
      <c r="GY10" t="s">
        <v>20904</v>
      </c>
      <c r="HG10" t="s">
        <v>20432</v>
      </c>
      <c r="HH10" t="s">
        <v>20433</v>
      </c>
      <c r="HI10" t="s">
        <v>20434</v>
      </c>
      <c r="HJ10" t="s">
        <v>20155</v>
      </c>
      <c r="HK10" t="s">
        <v>20156</v>
      </c>
      <c r="HL10" t="s">
        <v>20436</v>
      </c>
      <c r="HM10" t="s">
        <v>20159</v>
      </c>
      <c r="HN10" t="s">
        <v>20245</v>
      </c>
      <c r="HO10" t="s">
        <v>20162</v>
      </c>
      <c r="HP10" t="s">
        <v>20164</v>
      </c>
      <c r="HQ10" t="s">
        <v>20247</v>
      </c>
      <c r="HR10" t="s">
        <v>20168</v>
      </c>
      <c r="HS10" t="s">
        <v>20304</v>
      </c>
      <c r="HT10" t="s">
        <v>20196</v>
      </c>
      <c r="HU10" t="s">
        <v>20901</v>
      </c>
      <c r="HV10" t="s">
        <v>20780</v>
      </c>
      <c r="HW10" t="s">
        <v>20199</v>
      </c>
      <c r="HX10" t="s">
        <v>20174</v>
      </c>
      <c r="HY10" t="s">
        <v>20216</v>
      </c>
      <c r="HZ10" t="s">
        <v>20730</v>
      </c>
      <c r="IA10" t="s">
        <v>20845</v>
      </c>
      <c r="IB10" t="s">
        <v>20782</v>
      </c>
      <c r="IC10" t="s">
        <v>20249</v>
      </c>
      <c r="ID10" t="s">
        <v>20959</v>
      </c>
      <c r="IE10" t="s">
        <v>20203</v>
      </c>
      <c r="IF10" t="s">
        <v>20903</v>
      </c>
      <c r="IG10" t="s">
        <v>20438</v>
      </c>
      <c r="IH10" t="s">
        <v>20847</v>
      </c>
      <c r="II10" t="s">
        <v>20209</v>
      </c>
      <c r="IJ10" t="s">
        <v>20332</v>
      </c>
      <c r="IK10" t="s">
        <v>20332</v>
      </c>
      <c r="IL10" t="s">
        <v>20332</v>
      </c>
      <c r="IM10" t="s">
        <v>20332</v>
      </c>
      <c r="IN10" t="s">
        <v>20332</v>
      </c>
    </row>
    <row r="11" spans="2:248" x14ac:dyDescent="0.25">
      <c r="B11" t="s">
        <v>21210</v>
      </c>
      <c r="S11" t="s">
        <v>20432</v>
      </c>
      <c r="T11" t="s">
        <v>20432</v>
      </c>
      <c r="U11" t="s">
        <v>20433</v>
      </c>
      <c r="V11" t="s">
        <v>20433</v>
      </c>
      <c r="W11" t="s">
        <v>20433</v>
      </c>
      <c r="X11" t="s">
        <v>20434</v>
      </c>
      <c r="Y11" t="s">
        <v>20434</v>
      </c>
      <c r="Z11" t="s">
        <v>20434</v>
      </c>
      <c r="AA11" t="s">
        <v>20155</v>
      </c>
      <c r="AB11" t="s">
        <v>20155</v>
      </c>
      <c r="AC11" t="s">
        <v>20156</v>
      </c>
      <c r="AD11" t="s">
        <v>20156</v>
      </c>
      <c r="AE11" t="s">
        <v>20435</v>
      </c>
      <c r="AF11" t="s">
        <v>20157</v>
      </c>
      <c r="AG11" t="s">
        <v>20157</v>
      </c>
      <c r="AH11" t="s">
        <v>20436</v>
      </c>
      <c r="AI11" t="s">
        <v>20158</v>
      </c>
      <c r="AJ11" t="s">
        <v>20158</v>
      </c>
      <c r="AK11" t="s">
        <v>20272</v>
      </c>
      <c r="AL11" t="s">
        <v>20159</v>
      </c>
      <c r="AM11" t="s">
        <v>20159</v>
      </c>
      <c r="AN11" t="s">
        <v>20159</v>
      </c>
      <c r="AO11" t="s">
        <v>20159</v>
      </c>
      <c r="AP11" t="s">
        <v>20159</v>
      </c>
      <c r="AQ11" t="s">
        <v>20159</v>
      </c>
      <c r="AU11" t="s">
        <v>20433</v>
      </c>
      <c r="AV11" t="s">
        <v>20433</v>
      </c>
      <c r="AW11" t="s">
        <v>20155</v>
      </c>
      <c r="AX11" t="s">
        <v>20157</v>
      </c>
      <c r="AY11" t="s">
        <v>20159</v>
      </c>
      <c r="AZ11" t="s">
        <v>20161</v>
      </c>
      <c r="BA11" t="s">
        <v>20164</v>
      </c>
      <c r="BB11" t="s">
        <v>20167</v>
      </c>
      <c r="BC11" t="s">
        <v>20356</v>
      </c>
      <c r="BD11" t="s">
        <v>20902</v>
      </c>
      <c r="BE11" t="s">
        <v>20248</v>
      </c>
      <c r="BF11" t="s">
        <v>20823</v>
      </c>
      <c r="BG11" t="s">
        <v>20176</v>
      </c>
      <c r="BH11" t="s">
        <v>20936</v>
      </c>
      <c r="BI11" t="s">
        <v>20824</v>
      </c>
      <c r="BJ11" t="s">
        <v>20533</v>
      </c>
      <c r="BK11" t="s">
        <v>20184</v>
      </c>
      <c r="BL11" t="s">
        <v>20961</v>
      </c>
      <c r="BM11" t="s">
        <v>20558</v>
      </c>
      <c r="BN11" t="s">
        <v>21051</v>
      </c>
      <c r="BO11" t="s">
        <v>21052</v>
      </c>
      <c r="BP11" t="s">
        <v>20269</v>
      </c>
      <c r="BQ11" t="s">
        <v>20387</v>
      </c>
      <c r="BR11" t="s">
        <v>21036</v>
      </c>
      <c r="BS11" t="s">
        <v>20429</v>
      </c>
      <c r="BT11" t="s">
        <v>21010</v>
      </c>
      <c r="BU11" t="s">
        <v>20538</v>
      </c>
      <c r="BV11" t="s">
        <v>20280</v>
      </c>
      <c r="BW11" t="s">
        <v>20465</v>
      </c>
      <c r="BX11" t="s">
        <v>21071</v>
      </c>
      <c r="BY11" t="s">
        <v>21072</v>
      </c>
      <c r="BZ11" t="s">
        <v>20466</v>
      </c>
      <c r="CA11" t="s">
        <v>20241</v>
      </c>
      <c r="CB11" t="s">
        <v>20241</v>
      </c>
      <c r="CC11" t="s">
        <v>20241</v>
      </c>
      <c r="CD11" t="s">
        <v>20241</v>
      </c>
      <c r="CE11" t="s">
        <v>20241</v>
      </c>
      <c r="CF11" t="s">
        <v>20241</v>
      </c>
      <c r="CI11" t="s">
        <v>20432</v>
      </c>
      <c r="CJ11" t="s">
        <v>20433</v>
      </c>
      <c r="CK11" t="s">
        <v>20434</v>
      </c>
      <c r="CL11" t="s">
        <v>20155</v>
      </c>
      <c r="CM11" t="s">
        <v>20158</v>
      </c>
      <c r="CN11" t="s">
        <v>20245</v>
      </c>
      <c r="CO11" t="s">
        <v>20164</v>
      </c>
      <c r="CP11" t="s">
        <v>20169</v>
      </c>
      <c r="CQ11" t="s">
        <v>20382</v>
      </c>
      <c r="CR11" t="s">
        <v>20173</v>
      </c>
      <c r="CS11" t="s">
        <v>20532</v>
      </c>
      <c r="CT11" t="s">
        <v>20201</v>
      </c>
      <c r="CU11" t="s">
        <v>20959</v>
      </c>
      <c r="CV11" t="s">
        <v>20205</v>
      </c>
      <c r="CW11" t="s">
        <v>20413</v>
      </c>
      <c r="CX11" t="s">
        <v>20212</v>
      </c>
      <c r="CY11" t="s">
        <v>20439</v>
      </c>
      <c r="CZ11" t="s">
        <v>20220</v>
      </c>
      <c r="DA11" t="s">
        <v>21105</v>
      </c>
      <c r="DB11" t="s">
        <v>21069</v>
      </c>
      <c r="DC11" t="s">
        <v>20276</v>
      </c>
      <c r="DD11" t="s">
        <v>20423</v>
      </c>
      <c r="DE11" t="s">
        <v>20973</v>
      </c>
      <c r="DF11" t="s">
        <v>20974</v>
      </c>
      <c r="DG11" t="s">
        <v>20677</v>
      </c>
      <c r="DH11" t="s">
        <v>20310</v>
      </c>
      <c r="DI11" t="s">
        <v>21037</v>
      </c>
      <c r="DJ11" t="s">
        <v>21183</v>
      </c>
      <c r="DK11" t="s">
        <v>21011</v>
      </c>
      <c r="DL11" t="s">
        <v>21000</v>
      </c>
      <c r="DM11" t="s">
        <v>21092</v>
      </c>
      <c r="DN11" t="s">
        <v>20563</v>
      </c>
      <c r="DO11" t="s">
        <v>20236</v>
      </c>
      <c r="DP11" t="s">
        <v>21001</v>
      </c>
      <c r="DQ11" t="s">
        <v>21001</v>
      </c>
      <c r="DR11" t="s">
        <v>21001</v>
      </c>
      <c r="DS11" t="s">
        <v>21001</v>
      </c>
      <c r="DT11" t="s">
        <v>21001</v>
      </c>
      <c r="DU11" t="s">
        <v>21001</v>
      </c>
      <c r="DX11" t="s">
        <v>20432</v>
      </c>
      <c r="DY11" t="s">
        <v>20433</v>
      </c>
      <c r="DZ11" t="s">
        <v>20434</v>
      </c>
      <c r="EA11" t="s">
        <v>20155</v>
      </c>
      <c r="EB11" t="s">
        <v>20156</v>
      </c>
      <c r="EC11" t="s">
        <v>20436</v>
      </c>
      <c r="ED11" t="s">
        <v>20272</v>
      </c>
      <c r="EE11" t="s">
        <v>20160</v>
      </c>
      <c r="EF11" t="s">
        <v>20162</v>
      </c>
      <c r="EG11" t="s">
        <v>20165</v>
      </c>
      <c r="EH11" t="s">
        <v>20169</v>
      </c>
      <c r="EI11" t="s">
        <v>20196</v>
      </c>
      <c r="EJ11" t="s">
        <v>20383</v>
      </c>
      <c r="EK11" t="s">
        <v>20409</v>
      </c>
      <c r="EL11" t="s">
        <v>20248</v>
      </c>
      <c r="EM11" t="s">
        <v>20410</v>
      </c>
      <c r="EN11" t="s">
        <v>20202</v>
      </c>
      <c r="EO11" t="s">
        <v>20732</v>
      </c>
      <c r="EP11" t="s">
        <v>20438</v>
      </c>
      <c r="EQ11" t="s">
        <v>20208</v>
      </c>
      <c r="ER11" t="s">
        <v>20415</v>
      </c>
      <c r="ES11" t="s">
        <v>20439</v>
      </c>
      <c r="ET11" t="s">
        <v>20937</v>
      </c>
      <c r="EU11" t="s">
        <v>20188</v>
      </c>
      <c r="EV11" t="s">
        <v>20191</v>
      </c>
      <c r="EW11" t="s">
        <v>20256</v>
      </c>
      <c r="EX11" t="s">
        <v>20535</v>
      </c>
      <c r="EY11" t="s">
        <v>20268</v>
      </c>
      <c r="EZ11" t="s">
        <v>20426</v>
      </c>
      <c r="FA11" t="s">
        <v>21100</v>
      </c>
      <c r="FB11" t="s">
        <v>20309</v>
      </c>
      <c r="FC11" t="s">
        <v>21078</v>
      </c>
      <c r="FD11" t="s">
        <v>20784</v>
      </c>
      <c r="FE11" t="s">
        <v>20561</v>
      </c>
      <c r="FF11" t="s">
        <v>20561</v>
      </c>
      <c r="FG11" t="s">
        <v>20561</v>
      </c>
      <c r="FH11" t="s">
        <v>20561</v>
      </c>
      <c r="FI11" t="s">
        <v>20561</v>
      </c>
      <c r="FJ11" t="s">
        <v>20561</v>
      </c>
      <c r="FQ11" t="s">
        <v>20155</v>
      </c>
      <c r="FR11" t="s">
        <v>20157</v>
      </c>
      <c r="FS11" t="s">
        <v>20272</v>
      </c>
      <c r="FT11" t="s">
        <v>20160</v>
      </c>
      <c r="FU11" t="s">
        <v>20162</v>
      </c>
      <c r="FV11" t="s">
        <v>20166</v>
      </c>
      <c r="FW11" t="s">
        <v>20172</v>
      </c>
      <c r="FX11" t="s">
        <v>20383</v>
      </c>
      <c r="FY11" t="s">
        <v>20729</v>
      </c>
      <c r="FZ11" t="s">
        <v>20174</v>
      </c>
      <c r="GA11" t="s">
        <v>20305</v>
      </c>
      <c r="GB11" t="s">
        <v>20202</v>
      </c>
      <c r="GC11" t="s">
        <v>20732</v>
      </c>
      <c r="GD11" t="s">
        <v>20178</v>
      </c>
      <c r="GE11" t="s">
        <v>20207</v>
      </c>
      <c r="GF11" t="s">
        <v>20386</v>
      </c>
      <c r="GG11" t="s">
        <v>20219</v>
      </c>
      <c r="GH11" t="s">
        <v>20184</v>
      </c>
      <c r="GI11" t="s">
        <v>20876</v>
      </c>
      <c r="GJ11" t="s">
        <v>20253</v>
      </c>
      <c r="GK11" t="s">
        <v>20190</v>
      </c>
      <c r="GL11" t="s">
        <v>21069</v>
      </c>
      <c r="GM11" t="s">
        <v>20260</v>
      </c>
      <c r="GN11" t="s">
        <v>20262</v>
      </c>
      <c r="GO11" t="s">
        <v>20490</v>
      </c>
      <c r="GP11" t="s">
        <v>20277</v>
      </c>
      <c r="GQ11" t="s">
        <v>20427</v>
      </c>
      <c r="GR11" t="s">
        <v>20783</v>
      </c>
      <c r="GS11" t="s">
        <v>20226</v>
      </c>
      <c r="GT11" t="s">
        <v>20227</v>
      </c>
      <c r="GU11" t="s">
        <v>20227</v>
      </c>
      <c r="GV11" t="s">
        <v>20227</v>
      </c>
      <c r="GW11" t="s">
        <v>20227</v>
      </c>
      <c r="GX11" t="s">
        <v>20227</v>
      </c>
      <c r="GY11" t="s">
        <v>20227</v>
      </c>
      <c r="HB11" t="s">
        <v>20432</v>
      </c>
      <c r="HC11" t="s">
        <v>20433</v>
      </c>
      <c r="HD11" t="s">
        <v>20434</v>
      </c>
      <c r="HE11" t="s">
        <v>20155</v>
      </c>
      <c r="HF11" t="s">
        <v>20435</v>
      </c>
      <c r="HG11" t="s">
        <v>20158</v>
      </c>
      <c r="HH11" t="s">
        <v>20273</v>
      </c>
      <c r="HI11" t="s">
        <v>20303</v>
      </c>
      <c r="HJ11" t="s">
        <v>20164</v>
      </c>
      <c r="HK11" t="s">
        <v>20168</v>
      </c>
      <c r="HL11" t="s">
        <v>20172</v>
      </c>
      <c r="HM11" t="s">
        <v>20383</v>
      </c>
      <c r="HN11" t="s">
        <v>20758</v>
      </c>
      <c r="HO11" t="s">
        <v>20248</v>
      </c>
      <c r="HP11" t="s">
        <v>20410</v>
      </c>
      <c r="HQ11" t="s">
        <v>20202</v>
      </c>
      <c r="HR11" t="s">
        <v>20808</v>
      </c>
      <c r="HS11" t="s">
        <v>20206</v>
      </c>
      <c r="HT11" t="s">
        <v>20180</v>
      </c>
      <c r="HU11" t="s">
        <v>20182</v>
      </c>
      <c r="HV11" t="s">
        <v>21211</v>
      </c>
      <c r="HW11" t="s">
        <v>20252</v>
      </c>
      <c r="HX11" t="s">
        <v>20189</v>
      </c>
      <c r="HY11" t="s">
        <v>20254</v>
      </c>
      <c r="HZ11" t="s">
        <v>20260</v>
      </c>
      <c r="IA11" t="s">
        <v>21087</v>
      </c>
      <c r="IB11" t="s">
        <v>20223</v>
      </c>
      <c r="IC11" t="s">
        <v>20426</v>
      </c>
      <c r="ID11" t="s">
        <v>20736</v>
      </c>
      <c r="IE11" t="s">
        <v>20388</v>
      </c>
      <c r="IF11" t="s">
        <v>21078</v>
      </c>
      <c r="IG11" t="s">
        <v>21068</v>
      </c>
      <c r="IH11" t="s">
        <v>20592</v>
      </c>
      <c r="II11" t="s">
        <v>20359</v>
      </c>
      <c r="IJ11" t="s">
        <v>20359</v>
      </c>
      <c r="IK11" t="s">
        <v>20359</v>
      </c>
      <c r="IL11" t="s">
        <v>20359</v>
      </c>
      <c r="IM11" t="s">
        <v>20359</v>
      </c>
      <c r="IN11" t="s">
        <v>20359</v>
      </c>
    </row>
    <row r="12" spans="2:248" x14ac:dyDescent="0.25">
      <c r="B12" t="s">
        <v>21212</v>
      </c>
      <c r="AR12" t="s">
        <v>20155</v>
      </c>
      <c r="AS12" t="s">
        <v>20155</v>
      </c>
      <c r="AT12" t="s">
        <v>20156</v>
      </c>
      <c r="AU12" t="s">
        <v>20435</v>
      </c>
      <c r="AV12" t="s">
        <v>20157</v>
      </c>
      <c r="AW12" t="s">
        <v>20157</v>
      </c>
      <c r="AX12" t="s">
        <v>20436</v>
      </c>
      <c r="AY12" t="s">
        <v>20303</v>
      </c>
      <c r="AZ12" t="s">
        <v>20843</v>
      </c>
      <c r="BA12" t="s">
        <v>20409</v>
      </c>
      <c r="BB12" t="s">
        <v>20216</v>
      </c>
      <c r="BC12" t="s">
        <v>20731</v>
      </c>
      <c r="BD12" t="s">
        <v>20732</v>
      </c>
      <c r="BE12" t="s">
        <v>20808</v>
      </c>
      <c r="BF12" t="s">
        <v>20808</v>
      </c>
      <c r="BG12" t="s">
        <v>20808</v>
      </c>
      <c r="BH12" t="s">
        <v>20808</v>
      </c>
      <c r="BI12" t="s">
        <v>20204</v>
      </c>
      <c r="BJ12" t="s">
        <v>20204</v>
      </c>
      <c r="BK12" t="s">
        <v>20204</v>
      </c>
      <c r="BL12" t="s">
        <v>20204</v>
      </c>
      <c r="BM12" t="s">
        <v>20204</v>
      </c>
      <c r="BN12" t="s">
        <v>20177</v>
      </c>
      <c r="BO12" t="s">
        <v>20903</v>
      </c>
      <c r="BP12" t="s">
        <v>20509</v>
      </c>
      <c r="BQ12" t="s">
        <v>20412</v>
      </c>
      <c r="BR12" t="s">
        <v>20205</v>
      </c>
      <c r="BS12" t="s">
        <v>20205</v>
      </c>
      <c r="BT12" t="s">
        <v>20936</v>
      </c>
      <c r="BU12" t="s">
        <v>20936</v>
      </c>
      <c r="BV12" t="s">
        <v>20733</v>
      </c>
      <c r="BW12" t="s">
        <v>20733</v>
      </c>
      <c r="BX12" t="s">
        <v>20179</v>
      </c>
      <c r="BY12" t="s">
        <v>20414</v>
      </c>
      <c r="BZ12" t="s">
        <v>20275</v>
      </c>
      <c r="CA12" t="s">
        <v>20417</v>
      </c>
      <c r="CB12" t="s">
        <v>20735</v>
      </c>
      <c r="CC12" t="s">
        <v>20876</v>
      </c>
      <c r="CD12" t="s">
        <v>20876</v>
      </c>
      <c r="CE12" t="s">
        <v>20876</v>
      </c>
      <c r="CF12" t="s">
        <v>20876</v>
      </c>
      <c r="CG12" t="s">
        <v>20433</v>
      </c>
      <c r="CH12" t="s">
        <v>20434</v>
      </c>
      <c r="CI12" t="s">
        <v>20435</v>
      </c>
      <c r="CJ12" t="s">
        <v>20436</v>
      </c>
      <c r="CK12" t="s">
        <v>20159</v>
      </c>
      <c r="CL12" t="s">
        <v>20245</v>
      </c>
      <c r="CM12" t="s">
        <v>20303</v>
      </c>
      <c r="CN12" t="s">
        <v>20168</v>
      </c>
      <c r="CO12" t="s">
        <v>20408</v>
      </c>
      <c r="CP12" t="s">
        <v>20532</v>
      </c>
      <c r="CQ12" t="s">
        <v>20175</v>
      </c>
      <c r="CR12" t="s">
        <v>20217</v>
      </c>
      <c r="CS12" t="s">
        <v>20177</v>
      </c>
      <c r="CT12" t="s">
        <v>20177</v>
      </c>
      <c r="CU12" t="s">
        <v>20177</v>
      </c>
      <c r="CV12" t="s">
        <v>20177</v>
      </c>
      <c r="CW12" t="s">
        <v>20177</v>
      </c>
      <c r="CX12" t="s">
        <v>20903</v>
      </c>
      <c r="CY12" t="s">
        <v>20903</v>
      </c>
      <c r="CZ12" t="s">
        <v>20509</v>
      </c>
      <c r="DA12" t="s">
        <v>20509</v>
      </c>
      <c r="DB12" t="s">
        <v>20412</v>
      </c>
      <c r="DC12" t="s">
        <v>20205</v>
      </c>
      <c r="DD12" t="s">
        <v>20733</v>
      </c>
      <c r="DE12" t="s">
        <v>20178</v>
      </c>
      <c r="DF12" t="s">
        <v>20438</v>
      </c>
      <c r="DG12" t="s">
        <v>20206</v>
      </c>
      <c r="DH12" t="s">
        <v>20250</v>
      </c>
      <c r="DI12" t="s">
        <v>20331</v>
      </c>
      <c r="DJ12" t="s">
        <v>20331</v>
      </c>
      <c r="DK12" t="s">
        <v>20385</v>
      </c>
      <c r="DL12" t="s">
        <v>20385</v>
      </c>
      <c r="DM12" t="s">
        <v>21020</v>
      </c>
      <c r="DN12" t="s">
        <v>20182</v>
      </c>
      <c r="DO12" t="s">
        <v>20417</v>
      </c>
      <c r="DP12" t="s">
        <v>21019</v>
      </c>
      <c r="DQ12" t="s">
        <v>20253</v>
      </c>
      <c r="DR12" t="s">
        <v>20188</v>
      </c>
      <c r="DS12" t="s">
        <v>20188</v>
      </c>
      <c r="DT12" t="s">
        <v>20188</v>
      </c>
      <c r="DU12" t="s">
        <v>20188</v>
      </c>
      <c r="DV12" t="s">
        <v>20155</v>
      </c>
      <c r="DW12" t="s">
        <v>20156</v>
      </c>
      <c r="DX12" t="s">
        <v>20158</v>
      </c>
      <c r="DY12" t="s">
        <v>20273</v>
      </c>
      <c r="DZ12" t="s">
        <v>20245</v>
      </c>
      <c r="EA12" t="s">
        <v>20162</v>
      </c>
      <c r="EB12" t="s">
        <v>20163</v>
      </c>
      <c r="EC12" t="s">
        <v>20165</v>
      </c>
      <c r="ED12" t="s">
        <v>20382</v>
      </c>
      <c r="EE12" t="s">
        <v>20409</v>
      </c>
      <c r="EF12" t="s">
        <v>21017</v>
      </c>
      <c r="EG12" t="s">
        <v>20845</v>
      </c>
      <c r="EH12" t="s">
        <v>20960</v>
      </c>
      <c r="EI12" t="s">
        <v>20732</v>
      </c>
      <c r="EJ12" t="s">
        <v>20808</v>
      </c>
      <c r="EK12" t="s">
        <v>20204</v>
      </c>
      <c r="EL12" t="s">
        <v>20177</v>
      </c>
      <c r="EM12" t="s">
        <v>20903</v>
      </c>
      <c r="EN12" t="s">
        <v>20903</v>
      </c>
      <c r="EO12" t="s">
        <v>20903</v>
      </c>
      <c r="EP12" t="s">
        <v>20903</v>
      </c>
      <c r="EQ12" t="s">
        <v>20509</v>
      </c>
      <c r="ER12" t="s">
        <v>20412</v>
      </c>
      <c r="ES12" t="s">
        <v>20205</v>
      </c>
      <c r="ET12" t="s">
        <v>20936</v>
      </c>
      <c r="EU12" t="s">
        <v>20178</v>
      </c>
      <c r="EV12" t="s">
        <v>20438</v>
      </c>
      <c r="EW12" t="s">
        <v>20250</v>
      </c>
      <c r="EX12" t="s">
        <v>20385</v>
      </c>
      <c r="EY12" t="s">
        <v>20179</v>
      </c>
      <c r="EZ12" t="s">
        <v>20218</v>
      </c>
      <c r="FA12" t="s">
        <v>20207</v>
      </c>
      <c r="FB12" t="s">
        <v>20386</v>
      </c>
      <c r="FC12" t="s">
        <v>20214</v>
      </c>
      <c r="FD12" t="s">
        <v>20251</v>
      </c>
      <c r="FE12" t="s">
        <v>20186</v>
      </c>
      <c r="FF12" t="s">
        <v>21065</v>
      </c>
      <c r="FG12" t="s">
        <v>20421</v>
      </c>
      <c r="FH12" t="s">
        <v>20421</v>
      </c>
      <c r="FI12" t="s">
        <v>20421</v>
      </c>
      <c r="FJ12" t="s">
        <v>20421</v>
      </c>
      <c r="FK12" t="s">
        <v>20155</v>
      </c>
      <c r="FL12" t="s">
        <v>20156</v>
      </c>
      <c r="FM12" t="s">
        <v>20157</v>
      </c>
      <c r="FN12" t="s">
        <v>20158</v>
      </c>
      <c r="FO12" t="s">
        <v>20159</v>
      </c>
      <c r="FP12" t="s">
        <v>20160</v>
      </c>
      <c r="FQ12" t="s">
        <v>20161</v>
      </c>
      <c r="FR12" t="s">
        <v>20166</v>
      </c>
      <c r="FS12" t="s">
        <v>20901</v>
      </c>
      <c r="FT12" t="s">
        <v>20729</v>
      </c>
      <c r="FU12" t="s">
        <v>20489</v>
      </c>
      <c r="FV12" t="s">
        <v>20782</v>
      </c>
      <c r="FW12" t="s">
        <v>20176</v>
      </c>
      <c r="FX12" t="s">
        <v>20203</v>
      </c>
      <c r="FY12" t="s">
        <v>20217</v>
      </c>
      <c r="FZ12" t="s">
        <v>20808</v>
      </c>
      <c r="GA12" t="s">
        <v>20177</v>
      </c>
      <c r="GB12" t="s">
        <v>20177</v>
      </c>
      <c r="GC12" t="s">
        <v>20177</v>
      </c>
      <c r="GD12" t="s">
        <v>20177</v>
      </c>
      <c r="GE12" t="s">
        <v>20903</v>
      </c>
      <c r="GF12" t="s">
        <v>20903</v>
      </c>
      <c r="GG12" t="s">
        <v>20509</v>
      </c>
      <c r="GH12" t="s">
        <v>20205</v>
      </c>
      <c r="GI12" t="s">
        <v>20936</v>
      </c>
      <c r="GJ12" t="s">
        <v>20178</v>
      </c>
      <c r="GK12" t="s">
        <v>20438</v>
      </c>
      <c r="GL12" t="s">
        <v>20206</v>
      </c>
      <c r="GM12" t="s">
        <v>20331</v>
      </c>
      <c r="GN12" t="s">
        <v>20385</v>
      </c>
      <c r="GO12" t="s">
        <v>20875</v>
      </c>
      <c r="GP12" t="s">
        <v>20179</v>
      </c>
      <c r="GQ12" t="s">
        <v>20208</v>
      </c>
      <c r="GR12" t="s">
        <v>20414</v>
      </c>
      <c r="GS12" t="s">
        <v>20212</v>
      </c>
      <c r="GT12" t="s">
        <v>20219</v>
      </c>
      <c r="GU12" t="s">
        <v>21209</v>
      </c>
      <c r="GV12" t="s">
        <v>21209</v>
      </c>
      <c r="GW12" t="s">
        <v>21209</v>
      </c>
      <c r="GX12" t="s">
        <v>21209</v>
      </c>
      <c r="GY12" t="s">
        <v>21209</v>
      </c>
      <c r="HB12" t="s">
        <v>20433</v>
      </c>
      <c r="HC12" t="s">
        <v>20155</v>
      </c>
      <c r="HD12" t="s">
        <v>20435</v>
      </c>
      <c r="HE12" t="s">
        <v>20436</v>
      </c>
      <c r="HF12" t="s">
        <v>20158</v>
      </c>
      <c r="HG12" t="s">
        <v>20160</v>
      </c>
      <c r="HH12" t="s">
        <v>20163</v>
      </c>
      <c r="HI12" t="s">
        <v>20167</v>
      </c>
      <c r="HJ12" t="s">
        <v>20843</v>
      </c>
      <c r="HK12" t="s">
        <v>20197</v>
      </c>
      <c r="HL12" t="s">
        <v>20329</v>
      </c>
      <c r="HM12" t="s">
        <v>20758</v>
      </c>
      <c r="HN12" t="s">
        <v>20844</v>
      </c>
      <c r="HO12" t="s">
        <v>20248</v>
      </c>
      <c r="HP12" t="s">
        <v>21017</v>
      </c>
      <c r="HQ12" t="s">
        <v>20216</v>
      </c>
      <c r="HR12" t="s">
        <v>20305</v>
      </c>
      <c r="HS12" t="s">
        <v>20175</v>
      </c>
      <c r="HT12" t="s">
        <v>20845</v>
      </c>
      <c r="HU12" t="s">
        <v>20202</v>
      </c>
      <c r="HV12" t="s">
        <v>20249</v>
      </c>
      <c r="HW12" t="s">
        <v>20176</v>
      </c>
      <c r="HX12" t="s">
        <v>20203</v>
      </c>
      <c r="HY12" t="s">
        <v>20732</v>
      </c>
      <c r="HZ12" t="s">
        <v>20177</v>
      </c>
      <c r="IA12" t="s">
        <v>20509</v>
      </c>
      <c r="IB12" t="s">
        <v>20412</v>
      </c>
      <c r="IC12" t="s">
        <v>20205</v>
      </c>
      <c r="ID12" t="s">
        <v>20936</v>
      </c>
      <c r="IE12" t="s">
        <v>20178</v>
      </c>
      <c r="IF12" t="s">
        <v>20206</v>
      </c>
      <c r="IG12" t="s">
        <v>20331</v>
      </c>
      <c r="IH12" t="s">
        <v>20875</v>
      </c>
      <c r="II12" t="s">
        <v>20218</v>
      </c>
      <c r="IJ12" t="s">
        <v>20207</v>
      </c>
      <c r="IK12" t="s">
        <v>20207</v>
      </c>
      <c r="IL12" t="s">
        <v>20207</v>
      </c>
      <c r="IM12" t="s">
        <v>20207</v>
      </c>
      <c r="IN12" t="s">
        <v>20207</v>
      </c>
    </row>
    <row r="13" spans="2:248" x14ac:dyDescent="0.25">
      <c r="B13" t="s">
        <v>21213</v>
      </c>
      <c r="AZ13" t="s">
        <v>20433</v>
      </c>
      <c r="BA13" t="s">
        <v>20156</v>
      </c>
      <c r="BB13" t="s">
        <v>20157</v>
      </c>
      <c r="BC13" t="s">
        <v>20158</v>
      </c>
      <c r="BD13" t="s">
        <v>20273</v>
      </c>
      <c r="BE13" t="s">
        <v>20273</v>
      </c>
      <c r="BF13" t="s">
        <v>20273</v>
      </c>
      <c r="BG13" t="s">
        <v>20273</v>
      </c>
      <c r="BH13" t="s">
        <v>20273</v>
      </c>
      <c r="BI13" t="s">
        <v>20160</v>
      </c>
      <c r="BJ13" t="s">
        <v>20160</v>
      </c>
      <c r="BK13" t="s">
        <v>20160</v>
      </c>
      <c r="BL13" t="s">
        <v>20160</v>
      </c>
      <c r="BM13" t="s">
        <v>20160</v>
      </c>
      <c r="BN13" t="s">
        <v>20160</v>
      </c>
      <c r="BO13" t="s">
        <v>20160</v>
      </c>
      <c r="BP13" t="s">
        <v>20160</v>
      </c>
      <c r="BQ13" t="s">
        <v>20160</v>
      </c>
      <c r="BR13" t="s">
        <v>20160</v>
      </c>
      <c r="BS13" t="s">
        <v>20160</v>
      </c>
      <c r="BT13" t="s">
        <v>20160</v>
      </c>
      <c r="BU13" t="s">
        <v>20160</v>
      </c>
      <c r="BV13" t="s">
        <v>20160</v>
      </c>
      <c r="BW13" t="s">
        <v>20160</v>
      </c>
      <c r="BX13" t="s">
        <v>20160</v>
      </c>
      <c r="BY13" t="s">
        <v>20303</v>
      </c>
      <c r="BZ13" t="s">
        <v>20163</v>
      </c>
      <c r="CA13" t="s">
        <v>20355</v>
      </c>
      <c r="CB13" t="s">
        <v>20166</v>
      </c>
      <c r="CC13" t="s">
        <v>20169</v>
      </c>
      <c r="CD13" t="s">
        <v>20169</v>
      </c>
      <c r="CE13" t="s">
        <v>20169</v>
      </c>
      <c r="CF13" t="s">
        <v>20169</v>
      </c>
      <c r="CO13" t="s">
        <v>20434</v>
      </c>
      <c r="CP13" t="s">
        <v>20157</v>
      </c>
      <c r="CQ13" t="s">
        <v>20272</v>
      </c>
      <c r="CR13" t="s">
        <v>20160</v>
      </c>
      <c r="CS13" t="s">
        <v>20162</v>
      </c>
      <c r="CT13" t="s">
        <v>20162</v>
      </c>
      <c r="CU13" t="s">
        <v>20162</v>
      </c>
      <c r="CV13" t="s">
        <v>20246</v>
      </c>
      <c r="CW13" t="s">
        <v>20246</v>
      </c>
      <c r="CX13" t="s">
        <v>20246</v>
      </c>
      <c r="CY13" t="s">
        <v>20163</v>
      </c>
      <c r="CZ13" t="s">
        <v>20163</v>
      </c>
      <c r="DA13" t="s">
        <v>20163</v>
      </c>
      <c r="DB13" t="s">
        <v>20164</v>
      </c>
      <c r="DC13" t="s">
        <v>20164</v>
      </c>
      <c r="DD13" t="s">
        <v>20168</v>
      </c>
      <c r="DE13" t="s">
        <v>20196</v>
      </c>
      <c r="DF13" t="s">
        <v>20383</v>
      </c>
      <c r="DG13" t="s">
        <v>20409</v>
      </c>
      <c r="DH13" t="s">
        <v>20384</v>
      </c>
      <c r="DI13" t="s">
        <v>20384</v>
      </c>
      <c r="DJ13" t="s">
        <v>20384</v>
      </c>
      <c r="DK13" t="s">
        <v>20384</v>
      </c>
      <c r="DL13" t="s">
        <v>20384</v>
      </c>
      <c r="DM13" t="s">
        <v>20384</v>
      </c>
      <c r="DN13" t="s">
        <v>20248</v>
      </c>
      <c r="DO13" t="s">
        <v>20200</v>
      </c>
      <c r="DP13" t="s">
        <v>20330</v>
      </c>
      <c r="DQ13" t="s">
        <v>20437</v>
      </c>
      <c r="DR13" t="s">
        <v>20201</v>
      </c>
      <c r="DS13" t="s">
        <v>20201</v>
      </c>
      <c r="DT13" t="s">
        <v>20201</v>
      </c>
      <c r="DU13" t="s">
        <v>20201</v>
      </c>
      <c r="EJ13" t="s">
        <v>20432</v>
      </c>
      <c r="EK13" t="s">
        <v>20433</v>
      </c>
      <c r="EL13" t="s">
        <v>20434</v>
      </c>
      <c r="EM13" t="s">
        <v>20434</v>
      </c>
      <c r="EN13" t="s">
        <v>20434</v>
      </c>
      <c r="EO13" t="s">
        <v>20434</v>
      </c>
      <c r="EP13" t="s">
        <v>20434</v>
      </c>
      <c r="EQ13" t="s">
        <v>20434</v>
      </c>
      <c r="ER13" t="s">
        <v>20434</v>
      </c>
      <c r="ES13" t="s">
        <v>20155</v>
      </c>
      <c r="ET13" t="s">
        <v>20155</v>
      </c>
      <c r="EU13" t="s">
        <v>20156</v>
      </c>
      <c r="EV13" t="s">
        <v>20156</v>
      </c>
      <c r="EW13" t="s">
        <v>20156</v>
      </c>
      <c r="EX13" t="s">
        <v>20156</v>
      </c>
      <c r="EY13" t="s">
        <v>20156</v>
      </c>
      <c r="EZ13" t="s">
        <v>20156</v>
      </c>
      <c r="FA13" t="s">
        <v>20156</v>
      </c>
      <c r="FB13" t="s">
        <v>20156</v>
      </c>
      <c r="FC13" t="s">
        <v>20436</v>
      </c>
      <c r="FD13" t="s">
        <v>20159</v>
      </c>
      <c r="FE13" t="s">
        <v>20160</v>
      </c>
      <c r="FF13" t="s">
        <v>20303</v>
      </c>
      <c r="FG13" t="s">
        <v>20163</v>
      </c>
      <c r="FH13" t="s">
        <v>20163</v>
      </c>
      <c r="FI13" t="s">
        <v>20163</v>
      </c>
      <c r="FJ13" t="s">
        <v>20163</v>
      </c>
      <c r="FS13" t="s">
        <v>20434</v>
      </c>
      <c r="FT13" t="s">
        <v>20156</v>
      </c>
      <c r="FU13" t="s">
        <v>20436</v>
      </c>
      <c r="FV13" t="s">
        <v>20159</v>
      </c>
      <c r="FW13" t="s">
        <v>20245</v>
      </c>
      <c r="FX13" t="s">
        <v>20161</v>
      </c>
      <c r="FY13" t="s">
        <v>20161</v>
      </c>
      <c r="FZ13" t="s">
        <v>20303</v>
      </c>
      <c r="GA13" t="s">
        <v>20162</v>
      </c>
      <c r="GB13" t="s">
        <v>20246</v>
      </c>
      <c r="GC13" t="s">
        <v>20246</v>
      </c>
      <c r="GD13" t="s">
        <v>20246</v>
      </c>
      <c r="GE13" t="s">
        <v>20163</v>
      </c>
      <c r="GF13" t="s">
        <v>20163</v>
      </c>
      <c r="GG13" t="s">
        <v>20163</v>
      </c>
      <c r="GH13" t="s">
        <v>20355</v>
      </c>
      <c r="GI13" t="s">
        <v>20166</v>
      </c>
      <c r="GJ13" t="s">
        <v>20168</v>
      </c>
      <c r="GK13" t="s">
        <v>20170</v>
      </c>
      <c r="GL13" t="s">
        <v>20843</v>
      </c>
      <c r="GM13" t="s">
        <v>20843</v>
      </c>
      <c r="GN13" t="s">
        <v>20843</v>
      </c>
      <c r="GO13" t="s">
        <v>20843</v>
      </c>
      <c r="GP13" t="s">
        <v>20843</v>
      </c>
      <c r="GQ13" t="s">
        <v>20843</v>
      </c>
      <c r="GR13" t="s">
        <v>20172</v>
      </c>
      <c r="GS13" t="s">
        <v>20382</v>
      </c>
      <c r="GT13" t="s">
        <v>20901</v>
      </c>
      <c r="GU13" t="s">
        <v>20728</v>
      </c>
      <c r="GV13" t="s">
        <v>20408</v>
      </c>
      <c r="GW13" t="s">
        <v>20408</v>
      </c>
      <c r="GX13" t="s">
        <v>20408</v>
      </c>
      <c r="GY13" t="s">
        <v>20408</v>
      </c>
      <c r="HM13" t="s">
        <v>20433</v>
      </c>
      <c r="HN13" t="s">
        <v>20155</v>
      </c>
      <c r="HO13" t="s">
        <v>20156</v>
      </c>
      <c r="HP13" t="s">
        <v>20157</v>
      </c>
      <c r="HQ13" t="s">
        <v>20436</v>
      </c>
      <c r="HR13" t="s">
        <v>20158</v>
      </c>
      <c r="HS13" t="s">
        <v>20272</v>
      </c>
      <c r="HT13" t="s">
        <v>20159</v>
      </c>
      <c r="HU13" t="s">
        <v>20273</v>
      </c>
      <c r="HV13" t="s">
        <v>20160</v>
      </c>
      <c r="HW13" t="s">
        <v>20245</v>
      </c>
      <c r="HX13" t="s">
        <v>20161</v>
      </c>
      <c r="HY13" t="s">
        <v>20161</v>
      </c>
      <c r="HZ13" t="s">
        <v>20303</v>
      </c>
      <c r="IA13" t="s">
        <v>20162</v>
      </c>
      <c r="IB13" t="s">
        <v>20162</v>
      </c>
      <c r="IC13" t="s">
        <v>20162</v>
      </c>
      <c r="ID13" t="s">
        <v>20162</v>
      </c>
      <c r="IE13" t="s">
        <v>20162</v>
      </c>
      <c r="IF13" t="s">
        <v>20162</v>
      </c>
      <c r="IG13" t="s">
        <v>20162</v>
      </c>
      <c r="IH13" t="s">
        <v>20162</v>
      </c>
      <c r="II13" t="s">
        <v>20162</v>
      </c>
      <c r="IJ13" t="s">
        <v>20162</v>
      </c>
      <c r="IK13" t="s">
        <v>20162</v>
      </c>
      <c r="IL13" t="s">
        <v>20162</v>
      </c>
      <c r="IM13" t="s">
        <v>20162</v>
      </c>
      <c r="IN13" t="s">
        <v>20162</v>
      </c>
    </row>
    <row r="14" spans="2:248" x14ac:dyDescent="0.25">
      <c r="B14" t="s">
        <v>21214</v>
      </c>
      <c r="AT14" t="s">
        <v>20433</v>
      </c>
      <c r="AU14" t="s">
        <v>20434</v>
      </c>
      <c r="AV14" t="s">
        <v>20156</v>
      </c>
      <c r="AW14" t="s">
        <v>20157</v>
      </c>
      <c r="AX14" t="s">
        <v>20436</v>
      </c>
      <c r="AY14" t="s">
        <v>20273</v>
      </c>
      <c r="AZ14" t="s">
        <v>20161</v>
      </c>
      <c r="BA14" t="s">
        <v>20163</v>
      </c>
      <c r="BB14" t="s">
        <v>20165</v>
      </c>
      <c r="BC14" t="s">
        <v>20168</v>
      </c>
      <c r="BD14" t="s">
        <v>20169</v>
      </c>
      <c r="BE14" t="s">
        <v>20171</v>
      </c>
      <c r="BF14" t="s">
        <v>20304</v>
      </c>
      <c r="BG14" t="s">
        <v>20172</v>
      </c>
      <c r="BH14" t="s">
        <v>20196</v>
      </c>
      <c r="BI14" t="s">
        <v>20196</v>
      </c>
      <c r="BJ14" t="s">
        <v>20196</v>
      </c>
      <c r="BK14" t="s">
        <v>20196</v>
      </c>
      <c r="BL14" t="s">
        <v>20196</v>
      </c>
      <c r="BM14" t="s">
        <v>20196</v>
      </c>
      <c r="BN14" t="s">
        <v>20196</v>
      </c>
      <c r="BO14" t="s">
        <v>20196</v>
      </c>
      <c r="BP14" t="s">
        <v>20196</v>
      </c>
      <c r="BQ14" t="s">
        <v>20196</v>
      </c>
      <c r="BR14" t="s">
        <v>20196</v>
      </c>
      <c r="BS14" t="s">
        <v>20196</v>
      </c>
      <c r="BT14" t="s">
        <v>20196</v>
      </c>
      <c r="BU14" t="s">
        <v>20196</v>
      </c>
      <c r="BV14" t="s">
        <v>20196</v>
      </c>
      <c r="BW14" t="s">
        <v>20196</v>
      </c>
      <c r="BX14" t="s">
        <v>20196</v>
      </c>
      <c r="BY14" t="s">
        <v>20196</v>
      </c>
      <c r="BZ14" t="s">
        <v>20196</v>
      </c>
      <c r="CA14" t="s">
        <v>20196</v>
      </c>
      <c r="CB14" t="s">
        <v>20196</v>
      </c>
      <c r="CC14" t="s">
        <v>20196</v>
      </c>
      <c r="CD14" t="s">
        <v>20196</v>
      </c>
      <c r="CE14" t="s">
        <v>20196</v>
      </c>
      <c r="CF14" t="s">
        <v>20196</v>
      </c>
      <c r="CO14" t="s">
        <v>20433</v>
      </c>
      <c r="CP14" t="s">
        <v>20433</v>
      </c>
      <c r="CQ14" t="s">
        <v>20434</v>
      </c>
      <c r="CR14" t="s">
        <v>20155</v>
      </c>
      <c r="CS14" t="s">
        <v>20435</v>
      </c>
      <c r="CT14" t="s">
        <v>20157</v>
      </c>
      <c r="CU14" t="s">
        <v>20158</v>
      </c>
      <c r="CV14" t="s">
        <v>20159</v>
      </c>
      <c r="CW14" t="s">
        <v>20273</v>
      </c>
      <c r="CX14" t="s">
        <v>20273</v>
      </c>
      <c r="CY14" t="s">
        <v>20273</v>
      </c>
      <c r="CZ14" t="s">
        <v>20273</v>
      </c>
      <c r="DA14" t="s">
        <v>20273</v>
      </c>
      <c r="DB14" t="s">
        <v>20273</v>
      </c>
      <c r="DC14" t="s">
        <v>20273</v>
      </c>
      <c r="DD14" t="s">
        <v>20273</v>
      </c>
      <c r="DE14" t="s">
        <v>20273</v>
      </c>
      <c r="DF14" t="s">
        <v>20273</v>
      </c>
      <c r="DG14" t="s">
        <v>20273</v>
      </c>
      <c r="DH14" t="s">
        <v>20273</v>
      </c>
      <c r="DI14" t="s">
        <v>20273</v>
      </c>
      <c r="DJ14" t="s">
        <v>20273</v>
      </c>
      <c r="DK14" t="s">
        <v>20273</v>
      </c>
      <c r="DL14" t="s">
        <v>20273</v>
      </c>
      <c r="DM14" t="s">
        <v>20273</v>
      </c>
      <c r="DN14" t="s">
        <v>20273</v>
      </c>
      <c r="DO14" t="s">
        <v>20273</v>
      </c>
      <c r="DP14" t="s">
        <v>20273</v>
      </c>
      <c r="DQ14" t="s">
        <v>20273</v>
      </c>
      <c r="DR14" t="s">
        <v>20273</v>
      </c>
      <c r="DS14" t="s">
        <v>20273</v>
      </c>
      <c r="DT14" t="s">
        <v>20273</v>
      </c>
      <c r="DU14" t="s">
        <v>20273</v>
      </c>
      <c r="EC14" t="s">
        <v>20355</v>
      </c>
      <c r="ED14" t="s">
        <v>20198</v>
      </c>
      <c r="EE14" t="s">
        <v>20216</v>
      </c>
      <c r="EF14" t="s">
        <v>20960</v>
      </c>
      <c r="EG14" t="s">
        <v>20218</v>
      </c>
      <c r="EH14" t="s">
        <v>20734</v>
      </c>
      <c r="EI14" t="s">
        <v>20848</v>
      </c>
      <c r="EJ14" t="s">
        <v>21019</v>
      </c>
      <c r="EK14" t="s">
        <v>21099</v>
      </c>
      <c r="EL14" t="s">
        <v>20193</v>
      </c>
      <c r="EM14" t="s">
        <v>21104</v>
      </c>
      <c r="EN14" t="s">
        <v>21051</v>
      </c>
      <c r="EO14" t="s">
        <v>20257</v>
      </c>
      <c r="EP14" t="s">
        <v>20972</v>
      </c>
      <c r="EQ14" t="s">
        <v>21008</v>
      </c>
      <c r="ER14" t="s">
        <v>20535</v>
      </c>
      <c r="ES14" t="s">
        <v>20263</v>
      </c>
      <c r="ET14" t="s">
        <v>20265</v>
      </c>
      <c r="EU14" t="s">
        <v>20268</v>
      </c>
      <c r="EV14" t="s">
        <v>21118</v>
      </c>
      <c r="EW14" t="s">
        <v>21118</v>
      </c>
      <c r="EX14" t="s">
        <v>21118</v>
      </c>
      <c r="EY14" t="s">
        <v>21118</v>
      </c>
      <c r="EZ14" t="s">
        <v>21118</v>
      </c>
      <c r="FA14" t="s">
        <v>21118</v>
      </c>
      <c r="FB14" t="s">
        <v>21118</v>
      </c>
      <c r="FC14" t="s">
        <v>21118</v>
      </c>
      <c r="FD14" t="s">
        <v>21118</v>
      </c>
      <c r="FE14" t="s">
        <v>21118</v>
      </c>
      <c r="FF14" t="s">
        <v>21118</v>
      </c>
      <c r="FG14" t="s">
        <v>21118</v>
      </c>
      <c r="FH14" t="s">
        <v>21118</v>
      </c>
      <c r="FI14" t="s">
        <v>21118</v>
      </c>
      <c r="FJ14" t="s">
        <v>21118</v>
      </c>
      <c r="FM14" t="s">
        <v>20433</v>
      </c>
      <c r="FN14" t="s">
        <v>20156</v>
      </c>
      <c r="FO14" t="s">
        <v>20157</v>
      </c>
      <c r="FP14" t="s">
        <v>20158</v>
      </c>
      <c r="FQ14" t="s">
        <v>20273</v>
      </c>
      <c r="FR14" t="s">
        <v>20273</v>
      </c>
      <c r="FS14" t="s">
        <v>20160</v>
      </c>
      <c r="FT14" t="s">
        <v>20245</v>
      </c>
      <c r="FU14" t="s">
        <v>20245</v>
      </c>
      <c r="FV14" t="s">
        <v>20161</v>
      </c>
      <c r="FW14" t="s">
        <v>20161</v>
      </c>
      <c r="FX14" t="s">
        <v>20161</v>
      </c>
      <c r="FY14" t="s">
        <v>20161</v>
      </c>
      <c r="FZ14" t="s">
        <v>20161</v>
      </c>
      <c r="GA14" t="s">
        <v>20161</v>
      </c>
      <c r="GB14" t="s">
        <v>20161</v>
      </c>
      <c r="GC14" t="s">
        <v>20161</v>
      </c>
      <c r="GD14" t="s">
        <v>20161</v>
      </c>
      <c r="GE14" t="s">
        <v>20161</v>
      </c>
      <c r="GF14" t="s">
        <v>20161</v>
      </c>
      <c r="GG14" t="s">
        <v>20161</v>
      </c>
      <c r="GH14" t="s">
        <v>20161</v>
      </c>
      <c r="GI14" t="s">
        <v>20161</v>
      </c>
      <c r="GJ14" t="s">
        <v>20161</v>
      </c>
      <c r="GK14" t="s">
        <v>20161</v>
      </c>
      <c r="GL14" t="s">
        <v>20161</v>
      </c>
      <c r="GM14" t="s">
        <v>20161</v>
      </c>
      <c r="GN14" t="s">
        <v>20161</v>
      </c>
      <c r="GO14" t="s">
        <v>20161</v>
      </c>
      <c r="GP14" t="s">
        <v>20161</v>
      </c>
      <c r="GQ14" t="s">
        <v>20161</v>
      </c>
      <c r="GR14" t="s">
        <v>20161</v>
      </c>
      <c r="GS14" t="s">
        <v>20161</v>
      </c>
      <c r="GT14" t="s">
        <v>20161</v>
      </c>
      <c r="GU14" t="s">
        <v>20161</v>
      </c>
      <c r="GV14" t="s">
        <v>20161</v>
      </c>
      <c r="GW14" t="s">
        <v>20161</v>
      </c>
      <c r="GX14" t="s">
        <v>20161</v>
      </c>
      <c r="GY14" t="s">
        <v>20161</v>
      </c>
      <c r="HB14" t="s">
        <v>20434</v>
      </c>
      <c r="HC14" t="s">
        <v>20435</v>
      </c>
      <c r="HD14" t="s">
        <v>20158</v>
      </c>
      <c r="HE14" t="s">
        <v>20273</v>
      </c>
      <c r="HF14" t="s">
        <v>20245</v>
      </c>
      <c r="HG14" t="s">
        <v>20162</v>
      </c>
      <c r="HH14" t="s">
        <v>20164</v>
      </c>
      <c r="HI14" t="s">
        <v>20165</v>
      </c>
      <c r="HJ14" t="s">
        <v>20167</v>
      </c>
      <c r="HK14" t="s">
        <v>20170</v>
      </c>
      <c r="HL14" t="s">
        <v>20304</v>
      </c>
      <c r="HM14" t="s">
        <v>20172</v>
      </c>
      <c r="HN14" t="s">
        <v>20382</v>
      </c>
      <c r="HO14" t="s">
        <v>20901</v>
      </c>
      <c r="HP14" t="s">
        <v>20728</v>
      </c>
      <c r="HQ14" t="s">
        <v>20198</v>
      </c>
      <c r="HR14" t="s">
        <v>20329</v>
      </c>
      <c r="HS14" t="s">
        <v>20409</v>
      </c>
      <c r="HT14" t="s">
        <v>20729</v>
      </c>
      <c r="HU14" t="s">
        <v>20844</v>
      </c>
      <c r="HV14" t="s">
        <v>20844</v>
      </c>
      <c r="HW14" t="s">
        <v>20844</v>
      </c>
      <c r="HX14" t="s">
        <v>20844</v>
      </c>
      <c r="HY14" t="s">
        <v>20844</v>
      </c>
      <c r="HZ14" t="s">
        <v>20844</v>
      </c>
      <c r="IA14" t="s">
        <v>20844</v>
      </c>
      <c r="IB14" t="s">
        <v>20844</v>
      </c>
      <c r="IC14" t="s">
        <v>20844</v>
      </c>
      <c r="ID14" t="s">
        <v>20844</v>
      </c>
      <c r="IE14" t="s">
        <v>20844</v>
      </c>
      <c r="IF14" t="s">
        <v>20844</v>
      </c>
      <c r="IG14" t="s">
        <v>20844</v>
      </c>
      <c r="IH14" t="s">
        <v>20844</v>
      </c>
      <c r="II14" t="s">
        <v>20844</v>
      </c>
      <c r="IJ14" t="s">
        <v>20844</v>
      </c>
      <c r="IK14" t="s">
        <v>20844</v>
      </c>
      <c r="IL14" t="s">
        <v>20844</v>
      </c>
      <c r="IM14" t="s">
        <v>20844</v>
      </c>
      <c r="IN14" t="s">
        <v>20844</v>
      </c>
    </row>
    <row r="15" spans="2:248" x14ac:dyDescent="0.25">
      <c r="B15" t="s">
        <v>21215</v>
      </c>
      <c r="AX15" t="s">
        <v>20432</v>
      </c>
      <c r="AY15" t="s">
        <v>20432</v>
      </c>
      <c r="AZ15" t="s">
        <v>20159</v>
      </c>
      <c r="BA15" t="s">
        <v>20164</v>
      </c>
      <c r="BB15" t="s">
        <v>20304</v>
      </c>
      <c r="BC15" t="s">
        <v>20383</v>
      </c>
      <c r="BD15" t="s">
        <v>20199</v>
      </c>
      <c r="BE15" t="s">
        <v>20199</v>
      </c>
      <c r="BF15" t="s">
        <v>20199</v>
      </c>
      <c r="BG15" t="s">
        <v>20199</v>
      </c>
      <c r="BH15" t="s">
        <v>20199</v>
      </c>
      <c r="BI15" t="s">
        <v>20199</v>
      </c>
      <c r="BJ15" t="s">
        <v>20199</v>
      </c>
      <c r="BK15" t="s">
        <v>20199</v>
      </c>
      <c r="BL15" t="s">
        <v>20199</v>
      </c>
      <c r="BM15" t="s">
        <v>20199</v>
      </c>
      <c r="BN15" t="s">
        <v>20199</v>
      </c>
      <c r="BO15" t="s">
        <v>20199</v>
      </c>
      <c r="BP15" t="s">
        <v>20199</v>
      </c>
      <c r="BQ15" t="s">
        <v>20199</v>
      </c>
      <c r="BR15" t="s">
        <v>20199</v>
      </c>
      <c r="BS15" t="s">
        <v>20199</v>
      </c>
      <c r="BT15" t="s">
        <v>20199</v>
      </c>
      <c r="BU15" t="s">
        <v>20199</v>
      </c>
      <c r="BV15" t="s">
        <v>20199</v>
      </c>
      <c r="BW15" t="s">
        <v>20199</v>
      </c>
      <c r="BX15" t="s">
        <v>20199</v>
      </c>
      <c r="BY15" t="s">
        <v>20781</v>
      </c>
      <c r="BZ15" t="s">
        <v>20305</v>
      </c>
      <c r="CA15" t="s">
        <v>20782</v>
      </c>
      <c r="CB15" t="s">
        <v>20203</v>
      </c>
      <c r="CC15" t="s">
        <v>20903</v>
      </c>
      <c r="CD15" t="s">
        <v>20903</v>
      </c>
      <c r="CE15" t="s">
        <v>20903</v>
      </c>
      <c r="CF15" t="s">
        <v>20903</v>
      </c>
      <c r="ED15" t="s">
        <v>20165</v>
      </c>
      <c r="EE15" t="s">
        <v>20173</v>
      </c>
      <c r="EF15" t="s">
        <v>20823</v>
      </c>
      <c r="EG15" t="s">
        <v>20509</v>
      </c>
      <c r="EH15" t="s">
        <v>20210</v>
      </c>
      <c r="EI15" t="s">
        <v>20985</v>
      </c>
      <c r="EJ15" t="s">
        <v>20421</v>
      </c>
      <c r="EK15" t="s">
        <v>20357</v>
      </c>
      <c r="EL15" t="s">
        <v>20269</v>
      </c>
      <c r="EM15" t="s">
        <v>20736</v>
      </c>
      <c r="EN15" t="s">
        <v>20278</v>
      </c>
      <c r="EO15" t="s">
        <v>20226</v>
      </c>
      <c r="EP15" t="s">
        <v>21101</v>
      </c>
      <c r="EQ15" t="s">
        <v>21037</v>
      </c>
      <c r="ER15" t="s">
        <v>20592</v>
      </c>
      <c r="ES15" t="s">
        <v>21080</v>
      </c>
      <c r="ET15" t="s">
        <v>20229</v>
      </c>
      <c r="EU15" t="s">
        <v>21216</v>
      </c>
      <c r="EV15" t="s">
        <v>20977</v>
      </c>
      <c r="EW15" t="s">
        <v>20391</v>
      </c>
      <c r="EX15" t="s">
        <v>20230</v>
      </c>
      <c r="EY15" t="s">
        <v>20702</v>
      </c>
      <c r="EZ15" t="s">
        <v>20281</v>
      </c>
      <c r="FA15" t="s">
        <v>20510</v>
      </c>
      <c r="FB15" t="s">
        <v>21071</v>
      </c>
      <c r="FC15" t="s">
        <v>20761</v>
      </c>
      <c r="FD15" t="s">
        <v>21217</v>
      </c>
      <c r="FE15" t="s">
        <v>20968</v>
      </c>
      <c r="FF15" t="s">
        <v>20740</v>
      </c>
      <c r="FG15" t="s">
        <v>20444</v>
      </c>
      <c r="FH15" t="s">
        <v>20444</v>
      </c>
      <c r="FI15" t="s">
        <v>20444</v>
      </c>
      <c r="FJ15" t="s">
        <v>20444</v>
      </c>
      <c r="FS15" t="s">
        <v>20155</v>
      </c>
      <c r="FT15" t="s">
        <v>20158</v>
      </c>
      <c r="FU15" t="s">
        <v>20160</v>
      </c>
      <c r="FV15" t="s">
        <v>20246</v>
      </c>
      <c r="FW15" t="s">
        <v>20165</v>
      </c>
      <c r="FX15" t="s">
        <v>20165</v>
      </c>
      <c r="FY15" t="s">
        <v>20165</v>
      </c>
      <c r="FZ15" t="s">
        <v>20165</v>
      </c>
      <c r="GA15" t="s">
        <v>20165</v>
      </c>
      <c r="GB15" t="s">
        <v>20165</v>
      </c>
      <c r="GC15" t="s">
        <v>20165</v>
      </c>
      <c r="GD15" t="s">
        <v>20165</v>
      </c>
      <c r="GE15" t="s">
        <v>20165</v>
      </c>
      <c r="GF15" t="s">
        <v>20165</v>
      </c>
      <c r="GG15" t="s">
        <v>20165</v>
      </c>
      <c r="GH15" t="s">
        <v>20165</v>
      </c>
      <c r="GI15" t="s">
        <v>20165</v>
      </c>
      <c r="GJ15" t="s">
        <v>20165</v>
      </c>
      <c r="GK15" t="s">
        <v>20165</v>
      </c>
      <c r="GL15" t="s">
        <v>20165</v>
      </c>
      <c r="GM15" t="s">
        <v>20165</v>
      </c>
      <c r="GN15" t="s">
        <v>20165</v>
      </c>
      <c r="GO15" t="s">
        <v>20165</v>
      </c>
      <c r="GP15" t="s">
        <v>20165</v>
      </c>
      <c r="GQ15" t="s">
        <v>20165</v>
      </c>
      <c r="GR15" t="s">
        <v>20247</v>
      </c>
      <c r="GS15" t="s">
        <v>20166</v>
      </c>
      <c r="GT15" t="s">
        <v>20167</v>
      </c>
      <c r="GU15" t="s">
        <v>20168</v>
      </c>
      <c r="GV15" t="s">
        <v>20169</v>
      </c>
      <c r="GW15" t="s">
        <v>20169</v>
      </c>
      <c r="GX15" t="s">
        <v>20169</v>
      </c>
      <c r="GY15" t="s">
        <v>20169</v>
      </c>
      <c r="HC15" t="s">
        <v>20434</v>
      </c>
      <c r="HD15" t="s">
        <v>20156</v>
      </c>
      <c r="HE15" t="s">
        <v>20436</v>
      </c>
      <c r="HF15" t="s">
        <v>20159</v>
      </c>
      <c r="HG15" t="s">
        <v>20160</v>
      </c>
      <c r="HH15" t="s">
        <v>20164</v>
      </c>
      <c r="HI15" t="s">
        <v>20169</v>
      </c>
      <c r="HJ15" t="s">
        <v>20382</v>
      </c>
      <c r="HK15" t="s">
        <v>20408</v>
      </c>
      <c r="HL15" t="s">
        <v>20758</v>
      </c>
      <c r="HM15" t="s">
        <v>20758</v>
      </c>
      <c r="HN15" t="s">
        <v>20758</v>
      </c>
      <c r="HO15" t="s">
        <v>20758</v>
      </c>
      <c r="HP15" t="s">
        <v>20758</v>
      </c>
      <c r="HQ15" t="s">
        <v>20758</v>
      </c>
      <c r="HR15" t="s">
        <v>20758</v>
      </c>
      <c r="HS15" t="s">
        <v>20758</v>
      </c>
      <c r="HT15" t="s">
        <v>20758</v>
      </c>
      <c r="HU15" t="s">
        <v>20758</v>
      </c>
      <c r="HV15" t="s">
        <v>20758</v>
      </c>
      <c r="HW15" t="s">
        <v>20758</v>
      </c>
      <c r="HX15" t="s">
        <v>20758</v>
      </c>
      <c r="HY15" t="s">
        <v>20758</v>
      </c>
      <c r="HZ15" t="s">
        <v>20758</v>
      </c>
      <c r="IA15" t="s">
        <v>20758</v>
      </c>
      <c r="IB15" t="s">
        <v>20758</v>
      </c>
      <c r="IC15" t="s">
        <v>20758</v>
      </c>
      <c r="ID15" t="s">
        <v>20758</v>
      </c>
      <c r="IE15" t="s">
        <v>20758</v>
      </c>
      <c r="IF15" t="s">
        <v>20758</v>
      </c>
      <c r="IG15" t="s">
        <v>20532</v>
      </c>
      <c r="IH15" t="s">
        <v>20330</v>
      </c>
      <c r="II15" t="s">
        <v>20175</v>
      </c>
      <c r="IJ15" t="s">
        <v>20846</v>
      </c>
      <c r="IK15" t="s">
        <v>20217</v>
      </c>
      <c r="IL15" t="s">
        <v>20217</v>
      </c>
      <c r="IM15" t="s">
        <v>20217</v>
      </c>
      <c r="IN15" t="s">
        <v>20217</v>
      </c>
    </row>
    <row r="16" spans="2:248" x14ac:dyDescent="0.25">
      <c r="B16" t="s">
        <v>21218</v>
      </c>
      <c r="AK16" t="s">
        <v>20432</v>
      </c>
      <c r="AL16" t="s">
        <v>20432</v>
      </c>
      <c r="AM16" t="s">
        <v>20432</v>
      </c>
      <c r="AN16" t="s">
        <v>20432</v>
      </c>
      <c r="AO16" t="s">
        <v>20432</v>
      </c>
      <c r="AP16" t="s">
        <v>20432</v>
      </c>
      <c r="AQ16" t="s">
        <v>20432</v>
      </c>
      <c r="BA16" t="s">
        <v>20162</v>
      </c>
      <c r="BB16" t="s">
        <v>20382</v>
      </c>
      <c r="BC16" t="s">
        <v>20274</v>
      </c>
      <c r="BD16" t="s">
        <v>20823</v>
      </c>
      <c r="BE16" t="s">
        <v>20217</v>
      </c>
      <c r="BF16" t="s">
        <v>20213</v>
      </c>
      <c r="BG16" t="s">
        <v>20421</v>
      </c>
      <c r="BH16" t="s">
        <v>20263</v>
      </c>
      <c r="BI16" t="s">
        <v>20974</v>
      </c>
      <c r="BJ16" t="s">
        <v>20430</v>
      </c>
      <c r="BK16" t="s">
        <v>20679</v>
      </c>
      <c r="BL16" t="s">
        <v>20232</v>
      </c>
      <c r="BM16" t="s">
        <v>20238</v>
      </c>
      <c r="BN16" t="s">
        <v>20285</v>
      </c>
      <c r="BO16" t="s">
        <v>20567</v>
      </c>
      <c r="BP16" t="s">
        <v>21122</v>
      </c>
      <c r="BQ16" t="s">
        <v>21004</v>
      </c>
      <c r="BR16" t="s">
        <v>20292</v>
      </c>
      <c r="BS16" t="s">
        <v>20835</v>
      </c>
      <c r="BT16" t="s">
        <v>21219</v>
      </c>
      <c r="BU16" t="s">
        <v>21141</v>
      </c>
      <c r="BV16" t="s">
        <v>21220</v>
      </c>
      <c r="BW16" t="s">
        <v>20576</v>
      </c>
      <c r="BX16" t="s">
        <v>21221</v>
      </c>
      <c r="BY16" t="s">
        <v>21222</v>
      </c>
      <c r="BZ16" t="s">
        <v>21223</v>
      </c>
      <c r="CA16" t="s">
        <v>21142</v>
      </c>
      <c r="CB16" t="s">
        <v>21224</v>
      </c>
      <c r="CC16" t="s">
        <v>21225</v>
      </c>
      <c r="CD16" t="s">
        <v>20692</v>
      </c>
      <c r="CE16" t="s">
        <v>20692</v>
      </c>
      <c r="CF16" t="s">
        <v>20692</v>
      </c>
      <c r="CN16" t="s">
        <v>20432</v>
      </c>
      <c r="CO16" t="s">
        <v>20433</v>
      </c>
      <c r="CP16" t="s">
        <v>20382</v>
      </c>
      <c r="CQ16" t="s">
        <v>20201</v>
      </c>
      <c r="CR16" t="s">
        <v>20331</v>
      </c>
      <c r="CS16" t="s">
        <v>21209</v>
      </c>
      <c r="CT16" t="s">
        <v>21105</v>
      </c>
      <c r="CU16" t="s">
        <v>20262</v>
      </c>
      <c r="CV16" t="s">
        <v>20963</v>
      </c>
      <c r="CW16" t="s">
        <v>21226</v>
      </c>
      <c r="CX16" t="s">
        <v>21038</v>
      </c>
      <c r="CY16" t="s">
        <v>20392</v>
      </c>
      <c r="CZ16" t="s">
        <v>20761</v>
      </c>
      <c r="DA16" t="s">
        <v>21227</v>
      </c>
      <c r="DB16" t="s">
        <v>20762</v>
      </c>
      <c r="DC16" t="s">
        <v>20346</v>
      </c>
      <c r="DD16" t="s">
        <v>21228</v>
      </c>
      <c r="DE16" t="s">
        <v>21229</v>
      </c>
      <c r="DF16" t="s">
        <v>20816</v>
      </c>
      <c r="DG16" t="s">
        <v>20752</v>
      </c>
      <c r="DH16" t="s">
        <v>20373</v>
      </c>
      <c r="DI16" t="s">
        <v>20688</v>
      </c>
      <c r="DJ16" t="s">
        <v>20628</v>
      </c>
      <c r="DK16" t="s">
        <v>20516</v>
      </c>
      <c r="DL16" t="s">
        <v>21230</v>
      </c>
      <c r="DM16" t="s">
        <v>21231</v>
      </c>
      <c r="DN16" t="s">
        <v>20504</v>
      </c>
      <c r="DO16" t="s">
        <v>21232</v>
      </c>
      <c r="DP16" t="s">
        <v>20857</v>
      </c>
      <c r="DQ16" t="s">
        <v>21233</v>
      </c>
      <c r="DR16" t="s">
        <v>20556</v>
      </c>
      <c r="DS16" t="s">
        <v>21234</v>
      </c>
      <c r="DT16" t="s">
        <v>21234</v>
      </c>
      <c r="DU16" t="s">
        <v>21234</v>
      </c>
      <c r="EI16" t="s">
        <v>20432</v>
      </c>
      <c r="EJ16" t="s">
        <v>20156</v>
      </c>
      <c r="EK16" t="s">
        <v>20158</v>
      </c>
      <c r="EL16" t="s">
        <v>20273</v>
      </c>
      <c r="EM16" t="s">
        <v>20303</v>
      </c>
      <c r="EN16" t="s">
        <v>20164</v>
      </c>
      <c r="EO16" t="s">
        <v>20356</v>
      </c>
      <c r="EP16" t="s">
        <v>20274</v>
      </c>
      <c r="EQ16" t="s">
        <v>20305</v>
      </c>
      <c r="ER16" t="s">
        <v>20203</v>
      </c>
      <c r="ES16" t="s">
        <v>20206</v>
      </c>
      <c r="ET16" t="s">
        <v>20332</v>
      </c>
      <c r="EU16" t="s">
        <v>20985</v>
      </c>
      <c r="EV16" t="s">
        <v>20253</v>
      </c>
      <c r="EW16" t="s">
        <v>21069</v>
      </c>
      <c r="EX16" t="s">
        <v>20307</v>
      </c>
      <c r="EY16" t="s">
        <v>21118</v>
      </c>
      <c r="EZ16" t="s">
        <v>20427</v>
      </c>
      <c r="FA16" t="s">
        <v>21162</v>
      </c>
      <c r="FB16" t="s">
        <v>20851</v>
      </c>
      <c r="FC16" t="s">
        <v>20561</v>
      </c>
      <c r="FD16" t="s">
        <v>20679</v>
      </c>
      <c r="FE16" t="s">
        <v>20510</v>
      </c>
      <c r="FF16" t="s">
        <v>20341</v>
      </c>
      <c r="FG16" t="s">
        <v>21235</v>
      </c>
      <c r="FH16" t="s">
        <v>20393</v>
      </c>
      <c r="FI16" t="s">
        <v>20393</v>
      </c>
      <c r="FJ16" t="s">
        <v>20393</v>
      </c>
      <c r="FT16" t="s">
        <v>20166</v>
      </c>
      <c r="FU16" t="s">
        <v>20758</v>
      </c>
      <c r="FV16" t="s">
        <v>20759</v>
      </c>
      <c r="FW16" t="s">
        <v>20178</v>
      </c>
      <c r="FX16" t="s">
        <v>20734</v>
      </c>
      <c r="FY16" t="s">
        <v>20558</v>
      </c>
      <c r="FZ16" t="s">
        <v>20268</v>
      </c>
      <c r="GA16" t="s">
        <v>20975</v>
      </c>
      <c r="GB16" t="s">
        <v>20338</v>
      </c>
      <c r="GC16" t="s">
        <v>21197</v>
      </c>
      <c r="GD16" t="s">
        <v>20240</v>
      </c>
      <c r="GE16" t="s">
        <v>20809</v>
      </c>
      <c r="GF16" t="s">
        <v>20980</v>
      </c>
      <c r="GG16" t="s">
        <v>21003</v>
      </c>
      <c r="GH16" t="s">
        <v>20544</v>
      </c>
      <c r="GI16" t="s">
        <v>21236</v>
      </c>
      <c r="GJ16" t="s">
        <v>21237</v>
      </c>
      <c r="GK16" t="s">
        <v>20706</v>
      </c>
      <c r="GL16" t="s">
        <v>20500</v>
      </c>
      <c r="GM16" t="s">
        <v>20501</v>
      </c>
      <c r="GN16" t="s">
        <v>20656</v>
      </c>
      <c r="GO16" t="s">
        <v>20882</v>
      </c>
      <c r="GP16" t="s">
        <v>20603</v>
      </c>
      <c r="GQ16" t="s">
        <v>21238</v>
      </c>
      <c r="GR16" t="s">
        <v>21239</v>
      </c>
      <c r="GS16" t="s">
        <v>20883</v>
      </c>
      <c r="GT16" t="s">
        <v>20518</v>
      </c>
      <c r="GU16" t="s">
        <v>20505</v>
      </c>
      <c r="GV16" t="s">
        <v>21240</v>
      </c>
      <c r="GW16" t="s">
        <v>21189</v>
      </c>
      <c r="GX16" t="s">
        <v>21189</v>
      </c>
      <c r="GY16" t="s">
        <v>21189</v>
      </c>
      <c r="HI16" t="s">
        <v>20158</v>
      </c>
      <c r="HJ16" t="s">
        <v>20162</v>
      </c>
      <c r="HK16" t="s">
        <v>20167</v>
      </c>
      <c r="HL16" t="s">
        <v>20196</v>
      </c>
      <c r="HM16" t="s">
        <v>20780</v>
      </c>
      <c r="HN16" t="s">
        <v>20330</v>
      </c>
      <c r="HO16" t="s">
        <v>20203</v>
      </c>
      <c r="HP16" t="s">
        <v>20875</v>
      </c>
      <c r="HQ16" t="s">
        <v>20415</v>
      </c>
      <c r="HR16" t="s">
        <v>20306</v>
      </c>
      <c r="HS16" t="s">
        <v>20189</v>
      </c>
      <c r="HT16" t="s">
        <v>20256</v>
      </c>
      <c r="HU16" t="s">
        <v>20264</v>
      </c>
      <c r="HV16" t="s">
        <v>20676</v>
      </c>
      <c r="HW16" t="s">
        <v>20428</v>
      </c>
      <c r="HX16" t="s">
        <v>20279</v>
      </c>
      <c r="HY16" t="s">
        <v>20229</v>
      </c>
      <c r="HZ16" t="s">
        <v>21000</v>
      </c>
      <c r="IA16" t="s">
        <v>21241</v>
      </c>
      <c r="IB16" t="s">
        <v>21055</v>
      </c>
      <c r="IC16" t="s">
        <v>20343</v>
      </c>
      <c r="ID16" t="s">
        <v>21242</v>
      </c>
      <c r="IE16" t="s">
        <v>20967</v>
      </c>
      <c r="IF16" t="s">
        <v>20363</v>
      </c>
      <c r="IG16" t="s">
        <v>21094</v>
      </c>
      <c r="IH16" t="s">
        <v>20980</v>
      </c>
      <c r="II16" t="s">
        <v>21041</v>
      </c>
      <c r="IJ16" t="s">
        <v>21228</v>
      </c>
      <c r="IK16" t="s">
        <v>21243</v>
      </c>
      <c r="IL16" t="s">
        <v>20745</v>
      </c>
      <c r="IM16" t="s">
        <v>20745</v>
      </c>
      <c r="IN16" t="s">
        <v>20745</v>
      </c>
    </row>
    <row r="17" spans="2:248" x14ac:dyDescent="0.25">
      <c r="B17" t="s">
        <v>20958</v>
      </c>
      <c r="C17" t="s">
        <v>20433</v>
      </c>
      <c r="D17" t="s">
        <v>20433</v>
      </c>
      <c r="E17" t="s">
        <v>20433</v>
      </c>
      <c r="F17" t="s">
        <v>20433</v>
      </c>
      <c r="G17" t="s">
        <v>20433</v>
      </c>
      <c r="H17" t="s">
        <v>20433</v>
      </c>
      <c r="I17" t="s">
        <v>20433</v>
      </c>
      <c r="J17" t="s">
        <v>20433</v>
      </c>
      <c r="K17" t="s">
        <v>20433</v>
      </c>
      <c r="L17" t="s">
        <v>20433</v>
      </c>
      <c r="M17" t="s">
        <v>20433</v>
      </c>
      <c r="N17" t="s">
        <v>20433</v>
      </c>
      <c r="O17" t="s">
        <v>20433</v>
      </c>
      <c r="P17" t="s">
        <v>20433</v>
      </c>
      <c r="Q17" t="s">
        <v>20433</v>
      </c>
      <c r="R17" t="s">
        <v>20433</v>
      </c>
      <c r="S17" t="s">
        <v>20433</v>
      </c>
      <c r="T17" t="s">
        <v>20433</v>
      </c>
      <c r="U17" t="s">
        <v>20433</v>
      </c>
      <c r="V17" t="s">
        <v>20433</v>
      </c>
      <c r="W17" t="s">
        <v>20433</v>
      </c>
      <c r="X17" t="s">
        <v>20433</v>
      </c>
      <c r="Y17" t="s">
        <v>20433</v>
      </c>
      <c r="Z17" t="s">
        <v>20433</v>
      </c>
      <c r="AA17" t="s">
        <v>20433</v>
      </c>
      <c r="AB17" t="s">
        <v>20433</v>
      </c>
      <c r="AC17" t="s">
        <v>20434</v>
      </c>
      <c r="AD17" t="s">
        <v>20434</v>
      </c>
      <c r="AE17" t="s">
        <v>20434</v>
      </c>
      <c r="AF17" t="s">
        <v>20434</v>
      </c>
      <c r="AG17" t="s">
        <v>20434</v>
      </c>
      <c r="AH17" t="s">
        <v>20434</v>
      </c>
      <c r="AI17" t="s">
        <v>20434</v>
      </c>
      <c r="AJ17" t="s">
        <v>20434</v>
      </c>
      <c r="AK17" t="s">
        <v>20434</v>
      </c>
      <c r="AL17" t="s">
        <v>20434</v>
      </c>
      <c r="AM17" t="s">
        <v>20434</v>
      </c>
      <c r="AN17" t="s">
        <v>20434</v>
      </c>
      <c r="AO17" t="s">
        <v>20434</v>
      </c>
      <c r="AP17" t="s">
        <v>20434</v>
      </c>
      <c r="AQ17" t="s">
        <v>20434</v>
      </c>
      <c r="AR17" t="s">
        <v>20434</v>
      </c>
      <c r="AS17" t="s">
        <v>20434</v>
      </c>
      <c r="AT17" t="s">
        <v>20434</v>
      </c>
      <c r="AU17" t="s">
        <v>20155</v>
      </c>
      <c r="AV17" t="s">
        <v>20435</v>
      </c>
      <c r="AW17" t="s">
        <v>20158</v>
      </c>
      <c r="AX17" t="s">
        <v>20160</v>
      </c>
      <c r="AY17" t="s">
        <v>20246</v>
      </c>
      <c r="AZ17" t="s">
        <v>20167</v>
      </c>
      <c r="BA17" t="s">
        <v>20304</v>
      </c>
      <c r="BB17" t="s">
        <v>20728</v>
      </c>
      <c r="BC17" t="s">
        <v>20902</v>
      </c>
      <c r="BD17" t="s">
        <v>21005</v>
      </c>
      <c r="BE17" t="s">
        <v>20489</v>
      </c>
      <c r="BF17" t="s">
        <v>20175</v>
      </c>
      <c r="BG17" t="s">
        <v>20846</v>
      </c>
      <c r="BH17" t="s">
        <v>20960</v>
      </c>
      <c r="BI17" t="s">
        <v>20412</v>
      </c>
      <c r="BJ17" t="s">
        <v>20250</v>
      </c>
      <c r="BK17" t="s">
        <v>20207</v>
      </c>
      <c r="BL17" t="s">
        <v>20211</v>
      </c>
      <c r="BM17" t="s">
        <v>20275</v>
      </c>
      <c r="BN17" t="s">
        <v>20848</v>
      </c>
      <c r="BO17" t="s">
        <v>21063</v>
      </c>
      <c r="BP17" t="s">
        <v>20186</v>
      </c>
      <c r="BQ17" t="s">
        <v>20253</v>
      </c>
      <c r="BR17" t="s">
        <v>21050</v>
      </c>
      <c r="BS17" t="s">
        <v>20192</v>
      </c>
      <c r="BT17" t="s">
        <v>21195</v>
      </c>
      <c r="BU17" t="s">
        <v>20257</v>
      </c>
      <c r="BV17" t="s">
        <v>21008</v>
      </c>
      <c r="BW17" t="s">
        <v>20263</v>
      </c>
      <c r="BX17" t="s">
        <v>20223</v>
      </c>
      <c r="BY17" t="s">
        <v>20425</v>
      </c>
      <c r="BZ17" t="s">
        <v>20986</v>
      </c>
      <c r="CA17" t="s">
        <v>20308</v>
      </c>
      <c r="CB17" t="s">
        <v>20736</v>
      </c>
      <c r="CC17" t="s">
        <v>21100</v>
      </c>
      <c r="CD17" t="s">
        <v>21100</v>
      </c>
      <c r="CE17" t="s">
        <v>21100</v>
      </c>
      <c r="CF17" t="s">
        <v>21100</v>
      </c>
      <c r="CG17" t="s">
        <v>20434</v>
      </c>
      <c r="CH17" t="s">
        <v>20434</v>
      </c>
      <c r="CI17" t="s">
        <v>20434</v>
      </c>
      <c r="CJ17" t="s">
        <v>20156</v>
      </c>
      <c r="CK17" t="s">
        <v>20435</v>
      </c>
      <c r="CL17" t="s">
        <v>20158</v>
      </c>
      <c r="CM17" t="s">
        <v>20160</v>
      </c>
      <c r="CN17" t="s">
        <v>20246</v>
      </c>
      <c r="CO17" t="s">
        <v>20166</v>
      </c>
      <c r="CP17" t="s">
        <v>20171</v>
      </c>
      <c r="CQ17" t="s">
        <v>20901</v>
      </c>
      <c r="CR17" t="s">
        <v>20173</v>
      </c>
      <c r="CS17" t="s">
        <v>21005</v>
      </c>
      <c r="CT17" t="s">
        <v>20489</v>
      </c>
      <c r="CU17" t="s">
        <v>20175</v>
      </c>
      <c r="CV17" t="s">
        <v>20846</v>
      </c>
      <c r="CW17" t="s">
        <v>20217</v>
      </c>
      <c r="CX17" t="s">
        <v>20412</v>
      </c>
      <c r="CY17" t="s">
        <v>20331</v>
      </c>
      <c r="CZ17" t="s">
        <v>20824</v>
      </c>
      <c r="DA17" t="s">
        <v>20386</v>
      </c>
      <c r="DB17" t="s">
        <v>20275</v>
      </c>
      <c r="DC17" t="s">
        <v>20439</v>
      </c>
      <c r="DD17" t="s">
        <v>20418</v>
      </c>
      <c r="DE17" t="s">
        <v>20961</v>
      </c>
      <c r="DF17" t="s">
        <v>20188</v>
      </c>
      <c r="DG17" t="s">
        <v>20558</v>
      </c>
      <c r="DH17" t="s">
        <v>20193</v>
      </c>
      <c r="DI17" t="s">
        <v>21086</v>
      </c>
      <c r="DJ17" t="s">
        <v>20259</v>
      </c>
      <c r="DK17" t="s">
        <v>21157</v>
      </c>
      <c r="DL17" t="s">
        <v>21067</v>
      </c>
      <c r="DM17" t="s">
        <v>20269</v>
      </c>
      <c r="DN17" t="s">
        <v>20464</v>
      </c>
      <c r="DO17" t="s">
        <v>20986</v>
      </c>
      <c r="DP17" t="s">
        <v>20308</v>
      </c>
      <c r="DQ17" t="s">
        <v>20736</v>
      </c>
      <c r="DR17" t="s">
        <v>21100</v>
      </c>
      <c r="DS17" t="s">
        <v>21100</v>
      </c>
      <c r="DT17" t="s">
        <v>21100</v>
      </c>
      <c r="DU17" t="s">
        <v>21100</v>
      </c>
      <c r="DV17" t="s">
        <v>20434</v>
      </c>
      <c r="DW17" t="s">
        <v>20434</v>
      </c>
      <c r="DX17" t="s">
        <v>20155</v>
      </c>
      <c r="DY17" t="s">
        <v>20156</v>
      </c>
      <c r="DZ17" t="s">
        <v>20157</v>
      </c>
      <c r="EA17" t="s">
        <v>20159</v>
      </c>
      <c r="EB17" t="s">
        <v>20162</v>
      </c>
      <c r="EC17" t="s">
        <v>20166</v>
      </c>
      <c r="ED17" t="s">
        <v>20172</v>
      </c>
      <c r="EE17" t="s">
        <v>20408</v>
      </c>
      <c r="EF17" t="s">
        <v>20199</v>
      </c>
      <c r="EG17" t="s">
        <v>21017</v>
      </c>
      <c r="EH17" t="s">
        <v>20759</v>
      </c>
      <c r="EI17" t="s">
        <v>20176</v>
      </c>
      <c r="EJ17" t="s">
        <v>20903</v>
      </c>
      <c r="EK17" t="s">
        <v>20250</v>
      </c>
      <c r="EL17" t="s">
        <v>20207</v>
      </c>
      <c r="EM17" t="s">
        <v>20211</v>
      </c>
      <c r="EN17" t="s">
        <v>20182</v>
      </c>
      <c r="EO17" t="s">
        <v>20215</v>
      </c>
      <c r="EP17" t="s">
        <v>20985</v>
      </c>
      <c r="EQ17" t="s">
        <v>20876</v>
      </c>
      <c r="ER17" t="s">
        <v>21064</v>
      </c>
      <c r="ES17" t="s">
        <v>21105</v>
      </c>
      <c r="ET17" t="s">
        <v>20192</v>
      </c>
      <c r="EU17" t="s">
        <v>21022</v>
      </c>
      <c r="EV17" t="s">
        <v>20260</v>
      </c>
      <c r="EW17" t="s">
        <v>21157</v>
      </c>
      <c r="EX17" t="s">
        <v>20422</v>
      </c>
      <c r="EY17" t="s">
        <v>20423</v>
      </c>
      <c r="EZ17" t="s">
        <v>20271</v>
      </c>
      <c r="FA17" t="s">
        <v>20536</v>
      </c>
      <c r="FB17" t="s">
        <v>20850</v>
      </c>
      <c r="FC17" t="s">
        <v>20278</v>
      </c>
      <c r="FD17" t="s">
        <v>20537</v>
      </c>
      <c r="FE17" t="s">
        <v>20621</v>
      </c>
      <c r="FF17" t="s">
        <v>20878</v>
      </c>
      <c r="FG17" t="s">
        <v>20336</v>
      </c>
      <c r="FH17" t="s">
        <v>20336</v>
      </c>
      <c r="FI17" t="s">
        <v>20336</v>
      </c>
      <c r="FJ17" t="s">
        <v>20336</v>
      </c>
      <c r="FK17" t="s">
        <v>20434</v>
      </c>
      <c r="FL17" t="s">
        <v>20155</v>
      </c>
      <c r="FM17" t="s">
        <v>20155</v>
      </c>
      <c r="FN17" t="s">
        <v>20156</v>
      </c>
      <c r="FO17" t="s">
        <v>20157</v>
      </c>
      <c r="FP17" t="s">
        <v>20272</v>
      </c>
      <c r="FQ17" t="s">
        <v>20160</v>
      </c>
      <c r="FR17" t="s">
        <v>20163</v>
      </c>
      <c r="FS17" t="s">
        <v>20167</v>
      </c>
      <c r="FT17" t="s">
        <v>20843</v>
      </c>
      <c r="FU17" t="s">
        <v>20383</v>
      </c>
      <c r="FV17" t="s">
        <v>20729</v>
      </c>
      <c r="FW17" t="s">
        <v>20781</v>
      </c>
      <c r="FX17" t="s">
        <v>20305</v>
      </c>
      <c r="FY17" t="s">
        <v>20782</v>
      </c>
      <c r="FZ17" t="s">
        <v>20203</v>
      </c>
      <c r="GA17" t="s">
        <v>20509</v>
      </c>
      <c r="GB17" t="s">
        <v>20206</v>
      </c>
      <c r="GC17" t="s">
        <v>20413</v>
      </c>
      <c r="GD17" t="s">
        <v>20414</v>
      </c>
      <c r="GE17" t="s">
        <v>20533</v>
      </c>
      <c r="GF17" t="s">
        <v>20183</v>
      </c>
      <c r="GG17" t="s">
        <v>20985</v>
      </c>
      <c r="GH17" t="s">
        <v>21019</v>
      </c>
      <c r="GI17" t="s">
        <v>20187</v>
      </c>
      <c r="GJ17" t="s">
        <v>21065</v>
      </c>
      <c r="GK17" t="s">
        <v>21066</v>
      </c>
      <c r="GL17" t="s">
        <v>20194</v>
      </c>
      <c r="GM17" t="s">
        <v>21195</v>
      </c>
      <c r="GN17" t="s">
        <v>20256</v>
      </c>
      <c r="GO17" t="s">
        <v>21070</v>
      </c>
      <c r="GP17" t="s">
        <v>20535</v>
      </c>
      <c r="GQ17" t="s">
        <v>20266</v>
      </c>
      <c r="GR17" t="s">
        <v>20271</v>
      </c>
      <c r="GS17" t="s">
        <v>20426</v>
      </c>
      <c r="GT17" t="s">
        <v>20904</v>
      </c>
      <c r="GU17" t="s">
        <v>20427</v>
      </c>
      <c r="GV17" t="s">
        <v>20736</v>
      </c>
      <c r="GW17" t="s">
        <v>20736</v>
      </c>
      <c r="GX17" t="s">
        <v>20736</v>
      </c>
      <c r="GY17" t="s">
        <v>20736</v>
      </c>
      <c r="GZ17" t="s">
        <v>20434</v>
      </c>
      <c r="HA17" t="s">
        <v>20155</v>
      </c>
      <c r="HB17" t="s">
        <v>20156</v>
      </c>
      <c r="HC17" t="s">
        <v>20435</v>
      </c>
      <c r="HD17" t="s">
        <v>20157</v>
      </c>
      <c r="HE17" t="s">
        <v>20158</v>
      </c>
      <c r="HF17" t="s">
        <v>20159</v>
      </c>
      <c r="HG17" t="s">
        <v>20245</v>
      </c>
      <c r="HH17" t="s">
        <v>20246</v>
      </c>
      <c r="HI17" t="s">
        <v>20165</v>
      </c>
      <c r="HJ17" t="s">
        <v>20167</v>
      </c>
      <c r="HK17" t="s">
        <v>20171</v>
      </c>
      <c r="HL17" t="s">
        <v>20196</v>
      </c>
      <c r="HM17" t="s">
        <v>20197</v>
      </c>
      <c r="HN17" t="s">
        <v>20198</v>
      </c>
      <c r="HO17" t="s">
        <v>20902</v>
      </c>
      <c r="HP17" t="s">
        <v>20199</v>
      </c>
      <c r="HQ17" t="s">
        <v>20532</v>
      </c>
      <c r="HR17" t="s">
        <v>20200</v>
      </c>
      <c r="HS17" t="s">
        <v>20437</v>
      </c>
      <c r="HT17" t="s">
        <v>20175</v>
      </c>
      <c r="HU17" t="s">
        <v>20782</v>
      </c>
      <c r="HV17" t="s">
        <v>20176</v>
      </c>
      <c r="HW17" t="s">
        <v>20732</v>
      </c>
      <c r="HX17" t="s">
        <v>20412</v>
      </c>
      <c r="HY17" t="s">
        <v>20438</v>
      </c>
      <c r="HZ17" t="s">
        <v>20875</v>
      </c>
      <c r="IA17" t="s">
        <v>20413</v>
      </c>
      <c r="IB17" t="s">
        <v>20208</v>
      </c>
      <c r="IC17" t="s">
        <v>20210</v>
      </c>
      <c r="ID17" t="s">
        <v>20332</v>
      </c>
      <c r="IE17" t="s">
        <v>20182</v>
      </c>
      <c r="IF17" t="s">
        <v>20416</v>
      </c>
      <c r="IG17" t="s">
        <v>20417</v>
      </c>
      <c r="IH17" t="s">
        <v>20985</v>
      </c>
      <c r="II17" t="s">
        <v>21063</v>
      </c>
      <c r="IJ17" t="s">
        <v>20185</v>
      </c>
      <c r="IK17" t="s">
        <v>20735</v>
      </c>
      <c r="IL17" t="s">
        <v>20735</v>
      </c>
      <c r="IM17" t="s">
        <v>20735</v>
      </c>
      <c r="IN17" t="s">
        <v>20735</v>
      </c>
    </row>
  </sheetData>
  <pageMargins left="0.7" right="0.7" top="0.75" bottom="0.75" header="0.3" footer="0.3"/>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B2:IN14"/>
  <sheetViews>
    <sheetView workbookViewId="0"/>
  </sheetViews>
  <sheetFormatPr defaultColWidth="11.42578125" defaultRowHeight="15" x14ac:dyDescent="0.25"/>
  <sheetData>
    <row r="2" spans="2:248" x14ac:dyDescent="0.25">
      <c r="B2" t="s">
        <v>1</v>
      </c>
      <c r="C2" t="s">
        <v>90</v>
      </c>
    </row>
    <row r="3" spans="2:248" x14ac:dyDescent="0.25">
      <c r="B3" t="s">
        <v>2</v>
      </c>
      <c r="C3" t="s">
        <v>111</v>
      </c>
    </row>
    <row r="4" spans="2:248" x14ac:dyDescent="0.25">
      <c r="B4" t="s">
        <v>3</v>
      </c>
      <c r="C4" t="s">
        <v>108</v>
      </c>
    </row>
    <row r="5" spans="2:248" x14ac:dyDescent="0.25">
      <c r="B5" s="4" t="str">
        <f>HYPERLINK("[NZAu_Publiclaunch_20231116.xlsx]'TOC'!A1","(Click to return to TOC)")</f>
        <v>(Click to return to TOC)</v>
      </c>
    </row>
    <row r="7" spans="2:248" x14ac:dyDescent="0.25">
      <c r="C7" t="s">
        <v>152</v>
      </c>
      <c r="D7" t="s">
        <v>152</v>
      </c>
      <c r="E7" t="s">
        <v>152</v>
      </c>
      <c r="F7" t="s">
        <v>152</v>
      </c>
      <c r="G7" t="s">
        <v>152</v>
      </c>
      <c r="H7" t="s">
        <v>152</v>
      </c>
      <c r="I7" t="s">
        <v>152</v>
      </c>
      <c r="J7" t="s">
        <v>152</v>
      </c>
      <c r="K7" t="s">
        <v>152</v>
      </c>
      <c r="L7" t="s">
        <v>152</v>
      </c>
      <c r="M7" t="s">
        <v>152</v>
      </c>
      <c r="N7" t="s">
        <v>152</v>
      </c>
      <c r="O7" t="s">
        <v>152</v>
      </c>
      <c r="P7" t="s">
        <v>152</v>
      </c>
      <c r="Q7" t="s">
        <v>152</v>
      </c>
      <c r="R7" t="s">
        <v>152</v>
      </c>
      <c r="S7" t="s">
        <v>152</v>
      </c>
      <c r="T7" t="s">
        <v>152</v>
      </c>
      <c r="U7" t="s">
        <v>152</v>
      </c>
      <c r="V7" t="s">
        <v>152</v>
      </c>
      <c r="W7" t="s">
        <v>152</v>
      </c>
      <c r="X7" t="s">
        <v>152</v>
      </c>
      <c r="Y7" t="s">
        <v>152</v>
      </c>
      <c r="Z7" t="s">
        <v>152</v>
      </c>
      <c r="AA7" t="s">
        <v>152</v>
      </c>
      <c r="AB7" t="s">
        <v>152</v>
      </c>
      <c r="AC7" t="s">
        <v>152</v>
      </c>
      <c r="AD7" t="s">
        <v>152</v>
      </c>
      <c r="AE7" t="s">
        <v>152</v>
      </c>
      <c r="AF7" t="s">
        <v>152</v>
      </c>
      <c r="AG7" t="s">
        <v>152</v>
      </c>
      <c r="AH7" t="s">
        <v>152</v>
      </c>
      <c r="AI7" t="s">
        <v>152</v>
      </c>
      <c r="AJ7" t="s">
        <v>152</v>
      </c>
      <c r="AK7" t="s">
        <v>152</v>
      </c>
      <c r="AL7" t="s">
        <v>152</v>
      </c>
      <c r="AM7" t="s">
        <v>152</v>
      </c>
      <c r="AN7" t="s">
        <v>152</v>
      </c>
      <c r="AO7" t="s">
        <v>152</v>
      </c>
      <c r="AP7" t="s">
        <v>152</v>
      </c>
      <c r="AQ7" t="s">
        <v>152</v>
      </c>
      <c r="AR7" t="s">
        <v>153</v>
      </c>
      <c r="AS7" t="s">
        <v>153</v>
      </c>
      <c r="AT7" t="s">
        <v>153</v>
      </c>
      <c r="AU7" t="s">
        <v>153</v>
      </c>
      <c r="AV7" t="s">
        <v>153</v>
      </c>
      <c r="AW7" t="s">
        <v>153</v>
      </c>
      <c r="AX7" t="s">
        <v>153</v>
      </c>
      <c r="AY7" t="s">
        <v>153</v>
      </c>
      <c r="AZ7" t="s">
        <v>153</v>
      </c>
      <c r="BA7" t="s">
        <v>153</v>
      </c>
      <c r="BB7" t="s">
        <v>153</v>
      </c>
      <c r="BC7" t="s">
        <v>153</v>
      </c>
      <c r="BD7" t="s">
        <v>153</v>
      </c>
      <c r="BE7" t="s">
        <v>153</v>
      </c>
      <c r="BF7" t="s">
        <v>153</v>
      </c>
      <c r="BG7" t="s">
        <v>153</v>
      </c>
      <c r="BH7" t="s">
        <v>153</v>
      </c>
      <c r="BI7" t="s">
        <v>153</v>
      </c>
      <c r="BJ7" t="s">
        <v>153</v>
      </c>
      <c r="BK7" t="s">
        <v>153</v>
      </c>
      <c r="BL7" t="s">
        <v>153</v>
      </c>
      <c r="BM7" t="s">
        <v>153</v>
      </c>
      <c r="BN7" t="s">
        <v>153</v>
      </c>
      <c r="BO7" t="s">
        <v>153</v>
      </c>
      <c r="BP7" t="s">
        <v>153</v>
      </c>
      <c r="BQ7" t="s">
        <v>153</v>
      </c>
      <c r="BR7" t="s">
        <v>153</v>
      </c>
      <c r="BS7" t="s">
        <v>153</v>
      </c>
      <c r="BT7" t="s">
        <v>153</v>
      </c>
      <c r="BU7" t="s">
        <v>153</v>
      </c>
      <c r="BV7" t="s">
        <v>153</v>
      </c>
      <c r="BW7" t="s">
        <v>153</v>
      </c>
      <c r="BX7" t="s">
        <v>153</v>
      </c>
      <c r="BY7" t="s">
        <v>153</v>
      </c>
      <c r="BZ7" t="s">
        <v>153</v>
      </c>
      <c r="CA7" t="s">
        <v>153</v>
      </c>
      <c r="CB7" t="s">
        <v>153</v>
      </c>
      <c r="CC7" t="s">
        <v>153</v>
      </c>
      <c r="CD7" t="s">
        <v>153</v>
      </c>
      <c r="CE7" t="s">
        <v>153</v>
      </c>
      <c r="CF7" t="s">
        <v>153</v>
      </c>
      <c r="CG7" t="s">
        <v>154</v>
      </c>
      <c r="CH7" t="s">
        <v>154</v>
      </c>
      <c r="CI7" t="s">
        <v>154</v>
      </c>
      <c r="CJ7" t="s">
        <v>154</v>
      </c>
      <c r="CK7" t="s">
        <v>154</v>
      </c>
      <c r="CL7" t="s">
        <v>154</v>
      </c>
      <c r="CM7" t="s">
        <v>154</v>
      </c>
      <c r="CN7" t="s">
        <v>154</v>
      </c>
      <c r="CO7" t="s">
        <v>154</v>
      </c>
      <c r="CP7" t="s">
        <v>154</v>
      </c>
      <c r="CQ7" t="s">
        <v>154</v>
      </c>
      <c r="CR7" t="s">
        <v>154</v>
      </c>
      <c r="CS7" t="s">
        <v>154</v>
      </c>
      <c r="CT7" t="s">
        <v>154</v>
      </c>
      <c r="CU7" t="s">
        <v>154</v>
      </c>
      <c r="CV7" t="s">
        <v>154</v>
      </c>
      <c r="CW7" t="s">
        <v>154</v>
      </c>
      <c r="CX7" t="s">
        <v>154</v>
      </c>
      <c r="CY7" t="s">
        <v>154</v>
      </c>
      <c r="CZ7" t="s">
        <v>154</v>
      </c>
      <c r="DA7" t="s">
        <v>154</v>
      </c>
      <c r="DB7" t="s">
        <v>154</v>
      </c>
      <c r="DC7" t="s">
        <v>154</v>
      </c>
      <c r="DD7" t="s">
        <v>154</v>
      </c>
      <c r="DE7" t="s">
        <v>154</v>
      </c>
      <c r="DF7" t="s">
        <v>154</v>
      </c>
      <c r="DG7" t="s">
        <v>154</v>
      </c>
      <c r="DH7" t="s">
        <v>154</v>
      </c>
      <c r="DI7" t="s">
        <v>154</v>
      </c>
      <c r="DJ7" t="s">
        <v>154</v>
      </c>
      <c r="DK7" t="s">
        <v>154</v>
      </c>
      <c r="DL7" t="s">
        <v>154</v>
      </c>
      <c r="DM7" t="s">
        <v>154</v>
      </c>
      <c r="DN7" t="s">
        <v>154</v>
      </c>
      <c r="DO7" t="s">
        <v>154</v>
      </c>
      <c r="DP7" t="s">
        <v>154</v>
      </c>
      <c r="DQ7" t="s">
        <v>154</v>
      </c>
      <c r="DR7" t="s">
        <v>154</v>
      </c>
      <c r="DS7" t="s">
        <v>154</v>
      </c>
      <c r="DT7" t="s">
        <v>154</v>
      </c>
      <c r="DU7" t="s">
        <v>154</v>
      </c>
      <c r="DV7" t="s">
        <v>155</v>
      </c>
      <c r="DW7" t="s">
        <v>155</v>
      </c>
      <c r="DX7" t="s">
        <v>155</v>
      </c>
      <c r="DY7" t="s">
        <v>155</v>
      </c>
      <c r="DZ7" t="s">
        <v>155</v>
      </c>
      <c r="EA7" t="s">
        <v>155</v>
      </c>
      <c r="EB7" t="s">
        <v>155</v>
      </c>
      <c r="EC7" t="s">
        <v>155</v>
      </c>
      <c r="ED7" t="s">
        <v>155</v>
      </c>
      <c r="EE7" t="s">
        <v>155</v>
      </c>
      <c r="EF7" t="s">
        <v>155</v>
      </c>
      <c r="EG7" t="s">
        <v>155</v>
      </c>
      <c r="EH7" t="s">
        <v>155</v>
      </c>
      <c r="EI7" t="s">
        <v>155</v>
      </c>
      <c r="EJ7" t="s">
        <v>155</v>
      </c>
      <c r="EK7" t="s">
        <v>155</v>
      </c>
      <c r="EL7" t="s">
        <v>155</v>
      </c>
      <c r="EM7" t="s">
        <v>155</v>
      </c>
      <c r="EN7" t="s">
        <v>155</v>
      </c>
      <c r="EO7" t="s">
        <v>155</v>
      </c>
      <c r="EP7" t="s">
        <v>155</v>
      </c>
      <c r="EQ7" t="s">
        <v>155</v>
      </c>
      <c r="ER7" t="s">
        <v>155</v>
      </c>
      <c r="ES7" t="s">
        <v>155</v>
      </c>
      <c r="ET7" t="s">
        <v>155</v>
      </c>
      <c r="EU7" t="s">
        <v>155</v>
      </c>
      <c r="EV7" t="s">
        <v>155</v>
      </c>
      <c r="EW7" t="s">
        <v>155</v>
      </c>
      <c r="EX7" t="s">
        <v>155</v>
      </c>
      <c r="EY7" t="s">
        <v>155</v>
      </c>
      <c r="EZ7" t="s">
        <v>155</v>
      </c>
      <c r="FA7" t="s">
        <v>155</v>
      </c>
      <c r="FB7" t="s">
        <v>155</v>
      </c>
      <c r="FC7" t="s">
        <v>155</v>
      </c>
      <c r="FD7" t="s">
        <v>155</v>
      </c>
      <c r="FE7" t="s">
        <v>155</v>
      </c>
      <c r="FF7" t="s">
        <v>155</v>
      </c>
      <c r="FG7" t="s">
        <v>155</v>
      </c>
      <c r="FH7" t="s">
        <v>155</v>
      </c>
      <c r="FI7" t="s">
        <v>155</v>
      </c>
      <c r="FJ7" t="s">
        <v>155</v>
      </c>
      <c r="FK7" t="s">
        <v>156</v>
      </c>
      <c r="FL7" t="s">
        <v>156</v>
      </c>
      <c r="FM7" t="s">
        <v>156</v>
      </c>
      <c r="FN7" t="s">
        <v>156</v>
      </c>
      <c r="FO7" t="s">
        <v>156</v>
      </c>
      <c r="FP7" t="s">
        <v>156</v>
      </c>
      <c r="FQ7" t="s">
        <v>156</v>
      </c>
      <c r="FR7" t="s">
        <v>156</v>
      </c>
      <c r="FS7" t="s">
        <v>156</v>
      </c>
      <c r="FT7" t="s">
        <v>156</v>
      </c>
      <c r="FU7" t="s">
        <v>156</v>
      </c>
      <c r="FV7" t="s">
        <v>156</v>
      </c>
      <c r="FW7" t="s">
        <v>156</v>
      </c>
      <c r="FX7" t="s">
        <v>156</v>
      </c>
      <c r="FY7" t="s">
        <v>156</v>
      </c>
      <c r="FZ7" t="s">
        <v>156</v>
      </c>
      <c r="GA7" t="s">
        <v>156</v>
      </c>
      <c r="GB7" t="s">
        <v>156</v>
      </c>
      <c r="GC7" t="s">
        <v>156</v>
      </c>
      <c r="GD7" t="s">
        <v>156</v>
      </c>
      <c r="GE7" t="s">
        <v>156</v>
      </c>
      <c r="GF7" t="s">
        <v>156</v>
      </c>
      <c r="GG7" t="s">
        <v>156</v>
      </c>
      <c r="GH7" t="s">
        <v>156</v>
      </c>
      <c r="GI7" t="s">
        <v>156</v>
      </c>
      <c r="GJ7" t="s">
        <v>156</v>
      </c>
      <c r="GK7" t="s">
        <v>156</v>
      </c>
      <c r="GL7" t="s">
        <v>156</v>
      </c>
      <c r="GM7" t="s">
        <v>156</v>
      </c>
      <c r="GN7" t="s">
        <v>156</v>
      </c>
      <c r="GO7" t="s">
        <v>156</v>
      </c>
      <c r="GP7" t="s">
        <v>156</v>
      </c>
      <c r="GQ7" t="s">
        <v>156</v>
      </c>
      <c r="GR7" t="s">
        <v>156</v>
      </c>
      <c r="GS7" t="s">
        <v>156</v>
      </c>
      <c r="GT7" t="s">
        <v>156</v>
      </c>
      <c r="GU7" t="s">
        <v>156</v>
      </c>
      <c r="GV7" t="s">
        <v>156</v>
      </c>
      <c r="GW7" t="s">
        <v>156</v>
      </c>
      <c r="GX7" t="s">
        <v>156</v>
      </c>
      <c r="GY7" t="s">
        <v>156</v>
      </c>
      <c r="GZ7" t="s">
        <v>157</v>
      </c>
      <c r="HA7" t="s">
        <v>157</v>
      </c>
      <c r="HB7" t="s">
        <v>157</v>
      </c>
      <c r="HC7" t="s">
        <v>157</v>
      </c>
      <c r="HD7" t="s">
        <v>157</v>
      </c>
      <c r="HE7" t="s">
        <v>157</v>
      </c>
      <c r="HF7" t="s">
        <v>157</v>
      </c>
      <c r="HG7" t="s">
        <v>157</v>
      </c>
      <c r="HH7" t="s">
        <v>157</v>
      </c>
      <c r="HI7" t="s">
        <v>157</v>
      </c>
      <c r="HJ7" t="s">
        <v>157</v>
      </c>
      <c r="HK7" t="s">
        <v>157</v>
      </c>
      <c r="HL7" t="s">
        <v>157</v>
      </c>
      <c r="HM7" t="s">
        <v>157</v>
      </c>
      <c r="HN7" t="s">
        <v>157</v>
      </c>
      <c r="HO7" t="s">
        <v>157</v>
      </c>
      <c r="HP7" t="s">
        <v>157</v>
      </c>
      <c r="HQ7" t="s">
        <v>157</v>
      </c>
      <c r="HR7" t="s">
        <v>157</v>
      </c>
      <c r="HS7" t="s">
        <v>157</v>
      </c>
      <c r="HT7" t="s">
        <v>157</v>
      </c>
      <c r="HU7" t="s">
        <v>157</v>
      </c>
      <c r="HV7" t="s">
        <v>157</v>
      </c>
      <c r="HW7" t="s">
        <v>157</v>
      </c>
      <c r="HX7" t="s">
        <v>157</v>
      </c>
      <c r="HY7" t="s">
        <v>157</v>
      </c>
      <c r="HZ7" t="s">
        <v>157</v>
      </c>
      <c r="IA7" t="s">
        <v>157</v>
      </c>
      <c r="IB7" t="s">
        <v>157</v>
      </c>
      <c r="IC7" t="s">
        <v>157</v>
      </c>
      <c r="ID7" t="s">
        <v>157</v>
      </c>
      <c r="IE7" t="s">
        <v>157</v>
      </c>
      <c r="IF7" t="s">
        <v>157</v>
      </c>
      <c r="IG7" t="s">
        <v>157</v>
      </c>
      <c r="IH7" t="s">
        <v>157</v>
      </c>
      <c r="II7" t="s">
        <v>157</v>
      </c>
      <c r="IJ7" t="s">
        <v>157</v>
      </c>
      <c r="IK7" t="s">
        <v>157</v>
      </c>
      <c r="IL7" t="s">
        <v>157</v>
      </c>
      <c r="IM7" t="s">
        <v>157</v>
      </c>
      <c r="IN7" t="s">
        <v>157</v>
      </c>
    </row>
    <row r="8" spans="2:248" x14ac:dyDescent="0.25">
      <c r="C8" t="s">
        <v>158</v>
      </c>
      <c r="D8" t="s">
        <v>2182</v>
      </c>
      <c r="E8" t="s">
        <v>2183</v>
      </c>
      <c r="F8" t="s">
        <v>2184</v>
      </c>
      <c r="G8" t="s">
        <v>2185</v>
      </c>
      <c r="H8" t="s">
        <v>159</v>
      </c>
      <c r="I8" t="s">
        <v>2186</v>
      </c>
      <c r="J8" t="s">
        <v>2187</v>
      </c>
      <c r="K8" t="s">
        <v>2188</v>
      </c>
      <c r="L8" t="s">
        <v>2189</v>
      </c>
      <c r="M8" t="s">
        <v>160</v>
      </c>
      <c r="N8" t="s">
        <v>2190</v>
      </c>
      <c r="O8" t="s">
        <v>2191</v>
      </c>
      <c r="P8" t="s">
        <v>2192</v>
      </c>
      <c r="Q8" t="s">
        <v>2193</v>
      </c>
      <c r="R8" t="s">
        <v>161</v>
      </c>
      <c r="S8" t="s">
        <v>2194</v>
      </c>
      <c r="T8" t="s">
        <v>2195</v>
      </c>
      <c r="U8" t="s">
        <v>2196</v>
      </c>
      <c r="V8" t="s">
        <v>2197</v>
      </c>
      <c r="W8" t="s">
        <v>162</v>
      </c>
      <c r="X8" t="s">
        <v>2198</v>
      </c>
      <c r="Y8" t="s">
        <v>2199</v>
      </c>
      <c r="Z8" t="s">
        <v>2200</v>
      </c>
      <c r="AA8" t="s">
        <v>2201</v>
      </c>
      <c r="AB8" t="s">
        <v>163</v>
      </c>
      <c r="AC8" t="s">
        <v>2202</v>
      </c>
      <c r="AD8" t="s">
        <v>2203</v>
      </c>
      <c r="AE8" t="s">
        <v>2204</v>
      </c>
      <c r="AF8" t="s">
        <v>2205</v>
      </c>
      <c r="AG8" t="s">
        <v>164</v>
      </c>
      <c r="AH8" t="s">
        <v>2206</v>
      </c>
      <c r="AI8" t="s">
        <v>2207</v>
      </c>
      <c r="AJ8" t="s">
        <v>2208</v>
      </c>
      <c r="AK8" t="s">
        <v>2209</v>
      </c>
      <c r="AL8" t="s">
        <v>165</v>
      </c>
      <c r="AM8" t="s">
        <v>2210</v>
      </c>
      <c r="AN8" t="s">
        <v>2211</v>
      </c>
      <c r="AO8" t="s">
        <v>2212</v>
      </c>
      <c r="AP8" t="s">
        <v>2213</v>
      </c>
      <c r="AQ8" t="s">
        <v>166</v>
      </c>
      <c r="AR8" t="s">
        <v>158</v>
      </c>
      <c r="AS8" t="s">
        <v>2182</v>
      </c>
      <c r="AT8" t="s">
        <v>2183</v>
      </c>
      <c r="AU8" t="s">
        <v>2184</v>
      </c>
      <c r="AV8" t="s">
        <v>2185</v>
      </c>
      <c r="AW8" t="s">
        <v>159</v>
      </c>
      <c r="AX8" t="s">
        <v>2186</v>
      </c>
      <c r="AY8" t="s">
        <v>2187</v>
      </c>
      <c r="AZ8" t="s">
        <v>2188</v>
      </c>
      <c r="BA8" t="s">
        <v>2189</v>
      </c>
      <c r="BB8" t="s">
        <v>160</v>
      </c>
      <c r="BC8" t="s">
        <v>2190</v>
      </c>
      <c r="BD8" t="s">
        <v>2191</v>
      </c>
      <c r="BE8" t="s">
        <v>2192</v>
      </c>
      <c r="BF8" t="s">
        <v>2193</v>
      </c>
      <c r="BG8" t="s">
        <v>161</v>
      </c>
      <c r="BH8" t="s">
        <v>2194</v>
      </c>
      <c r="BI8" t="s">
        <v>2195</v>
      </c>
      <c r="BJ8" t="s">
        <v>2196</v>
      </c>
      <c r="BK8" t="s">
        <v>2197</v>
      </c>
      <c r="BL8" t="s">
        <v>162</v>
      </c>
      <c r="BM8" t="s">
        <v>2198</v>
      </c>
      <c r="BN8" t="s">
        <v>2199</v>
      </c>
      <c r="BO8" t="s">
        <v>2200</v>
      </c>
      <c r="BP8" t="s">
        <v>2201</v>
      </c>
      <c r="BQ8" t="s">
        <v>163</v>
      </c>
      <c r="BR8" t="s">
        <v>2202</v>
      </c>
      <c r="BS8" t="s">
        <v>2203</v>
      </c>
      <c r="BT8" t="s">
        <v>2204</v>
      </c>
      <c r="BU8" t="s">
        <v>2205</v>
      </c>
      <c r="BV8" t="s">
        <v>164</v>
      </c>
      <c r="BW8" t="s">
        <v>2206</v>
      </c>
      <c r="BX8" t="s">
        <v>2207</v>
      </c>
      <c r="BY8" t="s">
        <v>2208</v>
      </c>
      <c r="BZ8" t="s">
        <v>2209</v>
      </c>
      <c r="CA8" t="s">
        <v>165</v>
      </c>
      <c r="CB8" t="s">
        <v>2210</v>
      </c>
      <c r="CC8" t="s">
        <v>2211</v>
      </c>
      <c r="CD8" t="s">
        <v>2212</v>
      </c>
      <c r="CE8" t="s">
        <v>2213</v>
      </c>
      <c r="CF8" t="s">
        <v>166</v>
      </c>
      <c r="CG8" t="s">
        <v>158</v>
      </c>
      <c r="CH8" t="s">
        <v>2182</v>
      </c>
      <c r="CI8" t="s">
        <v>2183</v>
      </c>
      <c r="CJ8" t="s">
        <v>2184</v>
      </c>
      <c r="CK8" t="s">
        <v>2185</v>
      </c>
      <c r="CL8" t="s">
        <v>159</v>
      </c>
      <c r="CM8" t="s">
        <v>2186</v>
      </c>
      <c r="CN8" t="s">
        <v>2187</v>
      </c>
      <c r="CO8" t="s">
        <v>2188</v>
      </c>
      <c r="CP8" t="s">
        <v>2189</v>
      </c>
      <c r="CQ8" t="s">
        <v>160</v>
      </c>
      <c r="CR8" t="s">
        <v>2190</v>
      </c>
      <c r="CS8" t="s">
        <v>2191</v>
      </c>
      <c r="CT8" t="s">
        <v>2192</v>
      </c>
      <c r="CU8" t="s">
        <v>2193</v>
      </c>
      <c r="CV8" t="s">
        <v>161</v>
      </c>
      <c r="CW8" t="s">
        <v>2194</v>
      </c>
      <c r="CX8" t="s">
        <v>2195</v>
      </c>
      <c r="CY8" t="s">
        <v>2196</v>
      </c>
      <c r="CZ8" t="s">
        <v>2197</v>
      </c>
      <c r="DA8" t="s">
        <v>162</v>
      </c>
      <c r="DB8" t="s">
        <v>2198</v>
      </c>
      <c r="DC8" t="s">
        <v>2199</v>
      </c>
      <c r="DD8" t="s">
        <v>2200</v>
      </c>
      <c r="DE8" t="s">
        <v>2201</v>
      </c>
      <c r="DF8" t="s">
        <v>163</v>
      </c>
      <c r="DG8" t="s">
        <v>2202</v>
      </c>
      <c r="DH8" t="s">
        <v>2203</v>
      </c>
      <c r="DI8" t="s">
        <v>2204</v>
      </c>
      <c r="DJ8" t="s">
        <v>2205</v>
      </c>
      <c r="DK8" t="s">
        <v>164</v>
      </c>
      <c r="DL8" t="s">
        <v>2206</v>
      </c>
      <c r="DM8" t="s">
        <v>2207</v>
      </c>
      <c r="DN8" t="s">
        <v>2208</v>
      </c>
      <c r="DO8" t="s">
        <v>2209</v>
      </c>
      <c r="DP8" t="s">
        <v>165</v>
      </c>
      <c r="DQ8" t="s">
        <v>2210</v>
      </c>
      <c r="DR8" t="s">
        <v>2211</v>
      </c>
      <c r="DS8" t="s">
        <v>2212</v>
      </c>
      <c r="DT8" t="s">
        <v>2213</v>
      </c>
      <c r="DU8" t="s">
        <v>166</v>
      </c>
      <c r="DV8" t="s">
        <v>158</v>
      </c>
      <c r="DW8" t="s">
        <v>2182</v>
      </c>
      <c r="DX8" t="s">
        <v>2183</v>
      </c>
      <c r="DY8" t="s">
        <v>2184</v>
      </c>
      <c r="DZ8" t="s">
        <v>2185</v>
      </c>
      <c r="EA8" t="s">
        <v>159</v>
      </c>
      <c r="EB8" t="s">
        <v>2186</v>
      </c>
      <c r="EC8" t="s">
        <v>2187</v>
      </c>
      <c r="ED8" t="s">
        <v>2188</v>
      </c>
      <c r="EE8" t="s">
        <v>2189</v>
      </c>
      <c r="EF8" t="s">
        <v>160</v>
      </c>
      <c r="EG8" t="s">
        <v>2190</v>
      </c>
      <c r="EH8" t="s">
        <v>2191</v>
      </c>
      <c r="EI8" t="s">
        <v>2192</v>
      </c>
      <c r="EJ8" t="s">
        <v>2193</v>
      </c>
      <c r="EK8" t="s">
        <v>161</v>
      </c>
      <c r="EL8" t="s">
        <v>2194</v>
      </c>
      <c r="EM8" t="s">
        <v>2195</v>
      </c>
      <c r="EN8" t="s">
        <v>2196</v>
      </c>
      <c r="EO8" t="s">
        <v>2197</v>
      </c>
      <c r="EP8" t="s">
        <v>162</v>
      </c>
      <c r="EQ8" t="s">
        <v>2198</v>
      </c>
      <c r="ER8" t="s">
        <v>2199</v>
      </c>
      <c r="ES8" t="s">
        <v>2200</v>
      </c>
      <c r="ET8" t="s">
        <v>2201</v>
      </c>
      <c r="EU8" t="s">
        <v>163</v>
      </c>
      <c r="EV8" t="s">
        <v>2202</v>
      </c>
      <c r="EW8" t="s">
        <v>2203</v>
      </c>
      <c r="EX8" t="s">
        <v>2204</v>
      </c>
      <c r="EY8" t="s">
        <v>2205</v>
      </c>
      <c r="EZ8" t="s">
        <v>164</v>
      </c>
      <c r="FA8" t="s">
        <v>2206</v>
      </c>
      <c r="FB8" t="s">
        <v>2207</v>
      </c>
      <c r="FC8" t="s">
        <v>2208</v>
      </c>
      <c r="FD8" t="s">
        <v>2209</v>
      </c>
      <c r="FE8" t="s">
        <v>165</v>
      </c>
      <c r="FF8" t="s">
        <v>2210</v>
      </c>
      <c r="FG8" t="s">
        <v>2211</v>
      </c>
      <c r="FH8" t="s">
        <v>2212</v>
      </c>
      <c r="FI8" t="s">
        <v>2213</v>
      </c>
      <c r="FJ8" t="s">
        <v>166</v>
      </c>
      <c r="FK8" t="s">
        <v>158</v>
      </c>
      <c r="FL8" t="s">
        <v>2182</v>
      </c>
      <c r="FM8" t="s">
        <v>2183</v>
      </c>
      <c r="FN8" t="s">
        <v>2184</v>
      </c>
      <c r="FO8" t="s">
        <v>2185</v>
      </c>
      <c r="FP8" t="s">
        <v>159</v>
      </c>
      <c r="FQ8" t="s">
        <v>2186</v>
      </c>
      <c r="FR8" t="s">
        <v>2187</v>
      </c>
      <c r="FS8" t="s">
        <v>2188</v>
      </c>
      <c r="FT8" t="s">
        <v>2189</v>
      </c>
      <c r="FU8" t="s">
        <v>160</v>
      </c>
      <c r="FV8" t="s">
        <v>2190</v>
      </c>
      <c r="FW8" t="s">
        <v>2191</v>
      </c>
      <c r="FX8" t="s">
        <v>2192</v>
      </c>
      <c r="FY8" t="s">
        <v>2193</v>
      </c>
      <c r="FZ8" t="s">
        <v>161</v>
      </c>
      <c r="GA8" t="s">
        <v>2194</v>
      </c>
      <c r="GB8" t="s">
        <v>2195</v>
      </c>
      <c r="GC8" t="s">
        <v>2196</v>
      </c>
      <c r="GD8" t="s">
        <v>2197</v>
      </c>
      <c r="GE8" t="s">
        <v>162</v>
      </c>
      <c r="GF8" t="s">
        <v>2198</v>
      </c>
      <c r="GG8" t="s">
        <v>2199</v>
      </c>
      <c r="GH8" t="s">
        <v>2200</v>
      </c>
      <c r="GI8" t="s">
        <v>2201</v>
      </c>
      <c r="GJ8" t="s">
        <v>163</v>
      </c>
      <c r="GK8" t="s">
        <v>2202</v>
      </c>
      <c r="GL8" t="s">
        <v>2203</v>
      </c>
      <c r="GM8" t="s">
        <v>2204</v>
      </c>
      <c r="GN8" t="s">
        <v>2205</v>
      </c>
      <c r="GO8" t="s">
        <v>164</v>
      </c>
      <c r="GP8" t="s">
        <v>2206</v>
      </c>
      <c r="GQ8" t="s">
        <v>2207</v>
      </c>
      <c r="GR8" t="s">
        <v>2208</v>
      </c>
      <c r="GS8" t="s">
        <v>2209</v>
      </c>
      <c r="GT8" t="s">
        <v>165</v>
      </c>
      <c r="GU8" t="s">
        <v>2210</v>
      </c>
      <c r="GV8" t="s">
        <v>2211</v>
      </c>
      <c r="GW8" t="s">
        <v>2212</v>
      </c>
      <c r="GX8" t="s">
        <v>2213</v>
      </c>
      <c r="GY8" t="s">
        <v>166</v>
      </c>
      <c r="GZ8" t="s">
        <v>158</v>
      </c>
      <c r="HA8" t="s">
        <v>2182</v>
      </c>
      <c r="HB8" t="s">
        <v>2183</v>
      </c>
      <c r="HC8" t="s">
        <v>2184</v>
      </c>
      <c r="HD8" t="s">
        <v>2185</v>
      </c>
      <c r="HE8" t="s">
        <v>159</v>
      </c>
      <c r="HF8" t="s">
        <v>2186</v>
      </c>
      <c r="HG8" t="s">
        <v>2187</v>
      </c>
      <c r="HH8" t="s">
        <v>2188</v>
      </c>
      <c r="HI8" t="s">
        <v>2189</v>
      </c>
      <c r="HJ8" t="s">
        <v>160</v>
      </c>
      <c r="HK8" t="s">
        <v>2190</v>
      </c>
      <c r="HL8" t="s">
        <v>2191</v>
      </c>
      <c r="HM8" t="s">
        <v>2192</v>
      </c>
      <c r="HN8" t="s">
        <v>2193</v>
      </c>
      <c r="HO8" t="s">
        <v>161</v>
      </c>
      <c r="HP8" t="s">
        <v>2194</v>
      </c>
      <c r="HQ8" t="s">
        <v>2195</v>
      </c>
      <c r="HR8" t="s">
        <v>2196</v>
      </c>
      <c r="HS8" t="s">
        <v>2197</v>
      </c>
      <c r="HT8" t="s">
        <v>162</v>
      </c>
      <c r="HU8" t="s">
        <v>2198</v>
      </c>
      <c r="HV8" t="s">
        <v>2199</v>
      </c>
      <c r="HW8" t="s">
        <v>2200</v>
      </c>
      <c r="HX8" t="s">
        <v>2201</v>
      </c>
      <c r="HY8" t="s">
        <v>163</v>
      </c>
      <c r="HZ8" t="s">
        <v>2202</v>
      </c>
      <c r="IA8" t="s">
        <v>2203</v>
      </c>
      <c r="IB8" t="s">
        <v>2204</v>
      </c>
      <c r="IC8" t="s">
        <v>2205</v>
      </c>
      <c r="ID8" t="s">
        <v>164</v>
      </c>
      <c r="IE8" t="s">
        <v>2206</v>
      </c>
      <c r="IF8" t="s">
        <v>2207</v>
      </c>
      <c r="IG8" t="s">
        <v>2208</v>
      </c>
      <c r="IH8" t="s">
        <v>2209</v>
      </c>
      <c r="II8" t="s">
        <v>165</v>
      </c>
      <c r="IJ8" t="s">
        <v>2210</v>
      </c>
      <c r="IK8" t="s">
        <v>2211</v>
      </c>
      <c r="IL8" t="s">
        <v>2212</v>
      </c>
      <c r="IM8" t="s">
        <v>2213</v>
      </c>
      <c r="IN8" t="s">
        <v>166</v>
      </c>
    </row>
    <row r="9" spans="2:248" x14ac:dyDescent="0.25">
      <c r="B9" t="s">
        <v>21244</v>
      </c>
      <c r="BA9" t="s">
        <v>20272</v>
      </c>
      <c r="BB9" t="s">
        <v>20163</v>
      </c>
      <c r="BC9" t="s">
        <v>20171</v>
      </c>
      <c r="BD9" t="s">
        <v>20383</v>
      </c>
      <c r="BE9" t="s">
        <v>20729</v>
      </c>
      <c r="BF9" t="s">
        <v>20532</v>
      </c>
      <c r="BG9" t="s">
        <v>20489</v>
      </c>
      <c r="BH9" t="s">
        <v>20201</v>
      </c>
      <c r="BI9" t="s">
        <v>20845</v>
      </c>
      <c r="BJ9" t="s">
        <v>20731</v>
      </c>
      <c r="BK9" t="s">
        <v>20217</v>
      </c>
      <c r="BL9" t="s">
        <v>20509</v>
      </c>
      <c r="BM9" t="s">
        <v>20438</v>
      </c>
      <c r="BN9" t="s">
        <v>20179</v>
      </c>
      <c r="BO9" t="s">
        <v>20208</v>
      </c>
      <c r="BP9" t="s">
        <v>21020</v>
      </c>
      <c r="BQ9" t="s">
        <v>20386</v>
      </c>
      <c r="BR9" t="s">
        <v>20734</v>
      </c>
      <c r="BS9" t="s">
        <v>20182</v>
      </c>
      <c r="BT9" t="s">
        <v>20219</v>
      </c>
      <c r="BU9" t="s">
        <v>20219</v>
      </c>
      <c r="BV9" t="s">
        <v>20219</v>
      </c>
      <c r="BW9" t="s">
        <v>20219</v>
      </c>
      <c r="BX9" t="s">
        <v>20219</v>
      </c>
      <c r="BY9" t="s">
        <v>20219</v>
      </c>
      <c r="BZ9" t="s">
        <v>20219</v>
      </c>
      <c r="CA9" t="s">
        <v>20219</v>
      </c>
      <c r="CB9" t="s">
        <v>20219</v>
      </c>
      <c r="CC9" t="s">
        <v>20219</v>
      </c>
      <c r="CD9" t="s">
        <v>20219</v>
      </c>
      <c r="CE9" t="s">
        <v>20219</v>
      </c>
      <c r="CF9" t="s">
        <v>20219</v>
      </c>
      <c r="CP9" t="s">
        <v>20433</v>
      </c>
      <c r="CQ9" t="s">
        <v>20156</v>
      </c>
      <c r="CR9" t="s">
        <v>20157</v>
      </c>
      <c r="CS9" t="s">
        <v>20158</v>
      </c>
      <c r="CT9" t="s">
        <v>20159</v>
      </c>
      <c r="CU9" t="s">
        <v>20246</v>
      </c>
      <c r="CV9" t="s">
        <v>20167</v>
      </c>
      <c r="CW9" t="s">
        <v>20843</v>
      </c>
      <c r="CX9" t="s">
        <v>20728</v>
      </c>
      <c r="CY9" t="s">
        <v>20902</v>
      </c>
      <c r="CZ9" t="s">
        <v>20199</v>
      </c>
      <c r="DA9" t="s">
        <v>21005</v>
      </c>
      <c r="DB9" t="s">
        <v>20781</v>
      </c>
      <c r="DC9" t="s">
        <v>20216</v>
      </c>
      <c r="DD9" t="s">
        <v>20201</v>
      </c>
      <c r="DE9" t="s">
        <v>20730</v>
      </c>
      <c r="DF9" t="s">
        <v>20845</v>
      </c>
      <c r="DG9" t="s">
        <v>20202</v>
      </c>
      <c r="DH9" t="s">
        <v>20731</v>
      </c>
      <c r="DI9" t="s">
        <v>20463</v>
      </c>
      <c r="DJ9" t="s">
        <v>20463</v>
      </c>
      <c r="DK9" t="s">
        <v>20463</v>
      </c>
      <c r="DL9" t="s">
        <v>20463</v>
      </c>
      <c r="DM9" t="s">
        <v>20463</v>
      </c>
      <c r="DN9" t="s">
        <v>20463</v>
      </c>
      <c r="DO9" t="s">
        <v>20463</v>
      </c>
      <c r="DP9" t="s">
        <v>20463</v>
      </c>
      <c r="DQ9" t="s">
        <v>20463</v>
      </c>
      <c r="DR9" t="s">
        <v>20463</v>
      </c>
      <c r="DS9" t="s">
        <v>20463</v>
      </c>
      <c r="DT9" t="s">
        <v>20463</v>
      </c>
      <c r="DU9" t="s">
        <v>20463</v>
      </c>
      <c r="EE9" t="s">
        <v>20246</v>
      </c>
      <c r="EF9" t="s">
        <v>20901</v>
      </c>
      <c r="EG9" t="s">
        <v>20532</v>
      </c>
      <c r="EH9" t="s">
        <v>20411</v>
      </c>
      <c r="EI9" t="s">
        <v>20509</v>
      </c>
      <c r="EJ9" t="s">
        <v>21020</v>
      </c>
      <c r="EK9" t="s">
        <v>20848</v>
      </c>
      <c r="EL9" t="s">
        <v>21102</v>
      </c>
      <c r="EM9" t="s">
        <v>20192</v>
      </c>
      <c r="EN9" t="s">
        <v>20222</v>
      </c>
      <c r="EO9" t="s">
        <v>20849</v>
      </c>
      <c r="EP9" t="s">
        <v>20877</v>
      </c>
      <c r="EQ9" t="s">
        <v>20334</v>
      </c>
      <c r="ER9" t="s">
        <v>21023</v>
      </c>
      <c r="ES9" t="s">
        <v>20537</v>
      </c>
      <c r="ET9" t="s">
        <v>21101</v>
      </c>
      <c r="EU9" t="s">
        <v>20311</v>
      </c>
      <c r="EV9" t="s">
        <v>21245</v>
      </c>
      <c r="EW9" t="s">
        <v>21011</v>
      </c>
      <c r="EX9" t="s">
        <v>20281</v>
      </c>
      <c r="EY9" t="s">
        <v>20593</v>
      </c>
      <c r="EZ9" t="s">
        <v>21000</v>
      </c>
      <c r="FA9" t="s">
        <v>20623</v>
      </c>
      <c r="FB9" t="s">
        <v>20510</v>
      </c>
      <c r="FC9" t="s">
        <v>20231</v>
      </c>
      <c r="FD9" t="s">
        <v>20340</v>
      </c>
      <c r="FE9" t="s">
        <v>20340</v>
      </c>
      <c r="FF9" t="s">
        <v>20738</v>
      </c>
      <c r="FG9" t="s">
        <v>21082</v>
      </c>
      <c r="FH9" t="s">
        <v>21082</v>
      </c>
      <c r="FI9" t="s">
        <v>21082</v>
      </c>
      <c r="FJ9" t="s">
        <v>21082</v>
      </c>
      <c r="FO9" t="s">
        <v>20434</v>
      </c>
      <c r="FP9" t="s">
        <v>20156</v>
      </c>
      <c r="FQ9" t="s">
        <v>20436</v>
      </c>
      <c r="FR9" t="s">
        <v>20159</v>
      </c>
      <c r="FS9" t="s">
        <v>20160</v>
      </c>
      <c r="FT9" t="s">
        <v>20843</v>
      </c>
      <c r="FU9" t="s">
        <v>20274</v>
      </c>
      <c r="FV9" t="s">
        <v>20175</v>
      </c>
      <c r="FW9" t="s">
        <v>20204</v>
      </c>
      <c r="FX9" t="s">
        <v>20413</v>
      </c>
      <c r="FY9" t="s">
        <v>20414</v>
      </c>
      <c r="FZ9" t="s">
        <v>20533</v>
      </c>
      <c r="GA9" t="s">
        <v>20183</v>
      </c>
      <c r="GB9" t="s">
        <v>21018</v>
      </c>
      <c r="GC9" t="s">
        <v>20735</v>
      </c>
      <c r="GD9" t="s">
        <v>20937</v>
      </c>
      <c r="GE9" t="s">
        <v>20937</v>
      </c>
      <c r="GF9" t="s">
        <v>20937</v>
      </c>
      <c r="GG9" t="s">
        <v>20937</v>
      </c>
      <c r="GH9" t="s">
        <v>20937</v>
      </c>
      <c r="GI9" t="s">
        <v>20220</v>
      </c>
      <c r="GJ9" t="s">
        <v>20961</v>
      </c>
      <c r="GK9" t="s">
        <v>20187</v>
      </c>
      <c r="GL9" t="s">
        <v>20419</v>
      </c>
      <c r="GM9" t="s">
        <v>20188</v>
      </c>
      <c r="GN9" t="s">
        <v>20188</v>
      </c>
      <c r="GO9" t="s">
        <v>20188</v>
      </c>
      <c r="GP9" t="s">
        <v>20188</v>
      </c>
      <c r="GQ9" t="s">
        <v>20188</v>
      </c>
      <c r="GR9" t="s">
        <v>20188</v>
      </c>
      <c r="GS9" t="s">
        <v>20420</v>
      </c>
      <c r="GT9" t="s">
        <v>20189</v>
      </c>
      <c r="GU9" t="s">
        <v>21105</v>
      </c>
      <c r="GV9" t="s">
        <v>21050</v>
      </c>
      <c r="GW9" t="s">
        <v>20190</v>
      </c>
      <c r="GX9" t="s">
        <v>20190</v>
      </c>
      <c r="GY9" t="s">
        <v>20190</v>
      </c>
      <c r="HI9" t="s">
        <v>20436</v>
      </c>
      <c r="HJ9" t="s">
        <v>20303</v>
      </c>
      <c r="HK9" t="s">
        <v>20167</v>
      </c>
      <c r="HL9" t="s">
        <v>20196</v>
      </c>
      <c r="HM9" t="s">
        <v>20198</v>
      </c>
      <c r="HN9" t="s">
        <v>20409</v>
      </c>
      <c r="HO9" t="s">
        <v>20384</v>
      </c>
      <c r="HP9" t="s">
        <v>20781</v>
      </c>
      <c r="HQ9" t="s">
        <v>20216</v>
      </c>
      <c r="HR9" t="s">
        <v>20823</v>
      </c>
      <c r="HS9" t="s">
        <v>20782</v>
      </c>
      <c r="HT9" t="s">
        <v>20959</v>
      </c>
      <c r="HU9" t="s">
        <v>20217</v>
      </c>
      <c r="HV9" t="s">
        <v>20903</v>
      </c>
      <c r="HW9" t="s">
        <v>20733</v>
      </c>
      <c r="HX9" t="s">
        <v>20331</v>
      </c>
      <c r="HY9" t="s">
        <v>20218</v>
      </c>
      <c r="HZ9" t="s">
        <v>20180</v>
      </c>
      <c r="IA9" t="s">
        <v>20414</v>
      </c>
      <c r="IB9" t="s">
        <v>20734</v>
      </c>
      <c r="IC9" t="s">
        <v>20734</v>
      </c>
      <c r="ID9" t="s">
        <v>20734</v>
      </c>
      <c r="IE9" t="s">
        <v>20734</v>
      </c>
      <c r="IF9" t="s">
        <v>20734</v>
      </c>
      <c r="IG9" t="s">
        <v>20734</v>
      </c>
      <c r="IH9" t="s">
        <v>20734</v>
      </c>
      <c r="II9" t="s">
        <v>20734</v>
      </c>
      <c r="IJ9" t="s">
        <v>20734</v>
      </c>
      <c r="IK9" t="s">
        <v>20734</v>
      </c>
      <c r="IL9" t="s">
        <v>20734</v>
      </c>
      <c r="IM9" t="s">
        <v>20734</v>
      </c>
      <c r="IN9" t="s">
        <v>20734</v>
      </c>
    </row>
    <row r="10" spans="2:248" x14ac:dyDescent="0.25">
      <c r="B10" t="s">
        <v>21246</v>
      </c>
      <c r="HC10" t="s">
        <v>20432</v>
      </c>
      <c r="HD10" t="s">
        <v>20433</v>
      </c>
      <c r="HE10" t="s">
        <v>20433</v>
      </c>
      <c r="HF10" t="s">
        <v>20434</v>
      </c>
      <c r="HG10" t="s">
        <v>20156</v>
      </c>
      <c r="HH10" t="s">
        <v>20436</v>
      </c>
      <c r="HI10" t="s">
        <v>20272</v>
      </c>
      <c r="HJ10" t="s">
        <v>20160</v>
      </c>
      <c r="HK10" t="s">
        <v>20161</v>
      </c>
      <c r="HL10" t="s">
        <v>20246</v>
      </c>
      <c r="HM10" t="s">
        <v>20164</v>
      </c>
      <c r="HN10" t="s">
        <v>20247</v>
      </c>
      <c r="HO10" t="s">
        <v>20167</v>
      </c>
      <c r="HP10" t="s">
        <v>20170</v>
      </c>
      <c r="HQ10" t="s">
        <v>20843</v>
      </c>
      <c r="HR10" t="s">
        <v>20196</v>
      </c>
      <c r="HS10" t="s">
        <v>20901</v>
      </c>
      <c r="HT10" t="s">
        <v>20728</v>
      </c>
      <c r="HU10" t="s">
        <v>20198</v>
      </c>
      <c r="HV10" t="s">
        <v>20329</v>
      </c>
      <c r="HW10" t="s">
        <v>20409</v>
      </c>
      <c r="HX10" t="s">
        <v>20729</v>
      </c>
      <c r="HY10" t="s">
        <v>20844</v>
      </c>
      <c r="HZ10" t="s">
        <v>21005</v>
      </c>
      <c r="IA10" t="s">
        <v>20174</v>
      </c>
      <c r="IB10" t="s">
        <v>21017</v>
      </c>
      <c r="IC10" t="s">
        <v>20330</v>
      </c>
      <c r="ID10" t="s">
        <v>20410</v>
      </c>
      <c r="IE10" t="s">
        <v>20201</v>
      </c>
      <c r="IF10" t="s">
        <v>20730</v>
      </c>
      <c r="IG10" t="s">
        <v>20845</v>
      </c>
      <c r="IH10" t="s">
        <v>20202</v>
      </c>
      <c r="II10" t="s">
        <v>20249</v>
      </c>
      <c r="IJ10" t="s">
        <v>20176</v>
      </c>
      <c r="IK10" t="s">
        <v>20176</v>
      </c>
      <c r="IL10" t="s">
        <v>20176</v>
      </c>
      <c r="IM10" t="s">
        <v>20176</v>
      </c>
      <c r="IN10" t="s">
        <v>20176</v>
      </c>
    </row>
    <row r="11" spans="2:248" x14ac:dyDescent="0.25">
      <c r="B11" t="s">
        <v>21247</v>
      </c>
      <c r="HH11" t="s">
        <v>20166</v>
      </c>
      <c r="HI11" t="s">
        <v>20758</v>
      </c>
      <c r="HJ11" t="s">
        <v>20845</v>
      </c>
      <c r="HK11" t="s">
        <v>20178</v>
      </c>
      <c r="HL11" t="s">
        <v>20212</v>
      </c>
      <c r="HM11" t="s">
        <v>20985</v>
      </c>
      <c r="HN11" t="s">
        <v>20419</v>
      </c>
      <c r="HO11" t="s">
        <v>20195</v>
      </c>
      <c r="HP11" t="s">
        <v>21008</v>
      </c>
      <c r="HQ11" t="s">
        <v>20268</v>
      </c>
      <c r="HR11" t="s">
        <v>20536</v>
      </c>
      <c r="HS11" t="s">
        <v>20998</v>
      </c>
      <c r="HT11" t="s">
        <v>20429</v>
      </c>
      <c r="HU11" t="s">
        <v>20851</v>
      </c>
      <c r="HV11" t="s">
        <v>20390</v>
      </c>
      <c r="HW11" t="s">
        <v>20987</v>
      </c>
      <c r="HX11" t="s">
        <v>21205</v>
      </c>
      <c r="HY11" t="s">
        <v>21248</v>
      </c>
      <c r="HZ11" t="s">
        <v>21025</v>
      </c>
      <c r="IA11" t="s">
        <v>21026</v>
      </c>
      <c r="IB11" t="s">
        <v>21091</v>
      </c>
      <c r="IC11" t="s">
        <v>21242</v>
      </c>
      <c r="ID11" t="s">
        <v>20541</v>
      </c>
      <c r="IE11" t="s">
        <v>21249</v>
      </c>
      <c r="IF11" t="s">
        <v>21250</v>
      </c>
      <c r="IG11" t="s">
        <v>20568</v>
      </c>
      <c r="IH11" t="s">
        <v>20906</v>
      </c>
      <c r="II11" t="s">
        <v>21057</v>
      </c>
      <c r="IJ11" t="s">
        <v>21202</v>
      </c>
      <c r="IK11" t="s">
        <v>20983</v>
      </c>
      <c r="IL11" t="s">
        <v>20983</v>
      </c>
      <c r="IM11" t="s">
        <v>20983</v>
      </c>
      <c r="IN11" t="s">
        <v>20983</v>
      </c>
    </row>
    <row r="12" spans="2:248" x14ac:dyDescent="0.25">
      <c r="B12" t="s">
        <v>21251</v>
      </c>
      <c r="BA12" t="s">
        <v>20432</v>
      </c>
      <c r="BB12" t="s">
        <v>20433</v>
      </c>
      <c r="BC12" t="s">
        <v>20434</v>
      </c>
      <c r="BD12" t="s">
        <v>20155</v>
      </c>
      <c r="BE12" t="s">
        <v>20155</v>
      </c>
      <c r="BF12" t="s">
        <v>20156</v>
      </c>
      <c r="BG12" t="s">
        <v>20435</v>
      </c>
      <c r="BH12" t="s">
        <v>20157</v>
      </c>
      <c r="BI12" t="s">
        <v>20157</v>
      </c>
      <c r="BJ12" t="s">
        <v>20436</v>
      </c>
      <c r="BK12" t="s">
        <v>20158</v>
      </c>
      <c r="BL12" t="s">
        <v>20272</v>
      </c>
      <c r="BM12" t="s">
        <v>20159</v>
      </c>
      <c r="BN12" t="s">
        <v>20273</v>
      </c>
      <c r="BO12" t="s">
        <v>20160</v>
      </c>
      <c r="BP12" t="s">
        <v>20245</v>
      </c>
      <c r="BQ12" t="s">
        <v>20161</v>
      </c>
      <c r="BR12" t="s">
        <v>20303</v>
      </c>
      <c r="BS12" t="s">
        <v>20162</v>
      </c>
      <c r="BT12" t="s">
        <v>20162</v>
      </c>
      <c r="BU12" t="s">
        <v>20246</v>
      </c>
      <c r="BV12" t="s">
        <v>20246</v>
      </c>
      <c r="BW12" t="s">
        <v>20163</v>
      </c>
      <c r="BX12" t="s">
        <v>20163</v>
      </c>
      <c r="BY12" t="s">
        <v>20164</v>
      </c>
      <c r="BZ12" t="s">
        <v>20164</v>
      </c>
      <c r="CA12" t="s">
        <v>20355</v>
      </c>
      <c r="CB12" t="s">
        <v>20355</v>
      </c>
      <c r="CC12" t="s">
        <v>20165</v>
      </c>
      <c r="CD12" t="s">
        <v>20165</v>
      </c>
      <c r="CE12" t="s">
        <v>20165</v>
      </c>
      <c r="CF12" t="s">
        <v>20165</v>
      </c>
      <c r="CQ12" t="s">
        <v>20432</v>
      </c>
      <c r="CR12" t="s">
        <v>20433</v>
      </c>
      <c r="CS12" t="s">
        <v>20433</v>
      </c>
      <c r="CT12" t="s">
        <v>20434</v>
      </c>
      <c r="CU12" t="s">
        <v>20155</v>
      </c>
      <c r="CV12" t="s">
        <v>20156</v>
      </c>
      <c r="CW12" t="s">
        <v>20435</v>
      </c>
      <c r="CX12" t="s">
        <v>20157</v>
      </c>
      <c r="CY12" t="s">
        <v>20157</v>
      </c>
      <c r="CZ12" t="s">
        <v>20436</v>
      </c>
      <c r="DA12" t="s">
        <v>20158</v>
      </c>
      <c r="DB12" t="s">
        <v>20272</v>
      </c>
      <c r="DC12" t="s">
        <v>20272</v>
      </c>
      <c r="DD12" t="s">
        <v>20272</v>
      </c>
      <c r="DE12" t="s">
        <v>20158</v>
      </c>
      <c r="DF12" t="s">
        <v>20436</v>
      </c>
      <c r="DG12" t="s">
        <v>20157</v>
      </c>
      <c r="DH12" t="s">
        <v>20157</v>
      </c>
      <c r="DI12" t="s">
        <v>20158</v>
      </c>
      <c r="DJ12" t="s">
        <v>20273</v>
      </c>
      <c r="DK12" t="s">
        <v>20245</v>
      </c>
      <c r="DL12" t="s">
        <v>20162</v>
      </c>
      <c r="DM12" t="s">
        <v>20163</v>
      </c>
      <c r="DN12" t="s">
        <v>20163</v>
      </c>
      <c r="DO12" t="s">
        <v>20164</v>
      </c>
      <c r="DP12" t="s">
        <v>20164</v>
      </c>
      <c r="DQ12" t="s">
        <v>20164</v>
      </c>
      <c r="DR12" t="s">
        <v>20164</v>
      </c>
      <c r="DS12" t="s">
        <v>20164</v>
      </c>
      <c r="DT12" t="s">
        <v>20164</v>
      </c>
      <c r="DU12" t="s">
        <v>20164</v>
      </c>
      <c r="ED12" t="s">
        <v>20432</v>
      </c>
      <c r="EE12" t="s">
        <v>20434</v>
      </c>
      <c r="EF12" t="s">
        <v>20155</v>
      </c>
      <c r="EG12" t="s">
        <v>20156</v>
      </c>
      <c r="EH12" t="s">
        <v>20435</v>
      </c>
      <c r="EI12" t="s">
        <v>20436</v>
      </c>
      <c r="EJ12" t="s">
        <v>20158</v>
      </c>
      <c r="EK12" t="s">
        <v>20159</v>
      </c>
      <c r="EL12" t="s">
        <v>20273</v>
      </c>
      <c r="EM12" t="s">
        <v>20245</v>
      </c>
      <c r="EN12" t="s">
        <v>20161</v>
      </c>
      <c r="EO12" t="s">
        <v>20303</v>
      </c>
      <c r="EP12" t="s">
        <v>20162</v>
      </c>
      <c r="EQ12" t="s">
        <v>20246</v>
      </c>
      <c r="ER12" t="s">
        <v>20163</v>
      </c>
      <c r="ES12" t="s">
        <v>20164</v>
      </c>
      <c r="ET12" t="s">
        <v>20165</v>
      </c>
      <c r="EU12" t="s">
        <v>20247</v>
      </c>
      <c r="EV12" t="s">
        <v>20167</v>
      </c>
      <c r="EW12" t="s">
        <v>20168</v>
      </c>
      <c r="EX12" t="s">
        <v>20168</v>
      </c>
      <c r="EY12" t="s">
        <v>20169</v>
      </c>
      <c r="EZ12" t="s">
        <v>20170</v>
      </c>
      <c r="FA12" t="s">
        <v>20170</v>
      </c>
      <c r="FB12" t="s">
        <v>20171</v>
      </c>
      <c r="FC12" t="s">
        <v>20304</v>
      </c>
      <c r="FD12" t="s">
        <v>20843</v>
      </c>
      <c r="FE12" t="s">
        <v>20172</v>
      </c>
      <c r="FF12" t="s">
        <v>20196</v>
      </c>
      <c r="FG12" t="s">
        <v>20382</v>
      </c>
      <c r="FH12" t="s">
        <v>20382</v>
      </c>
      <c r="FI12" t="s">
        <v>20382</v>
      </c>
      <c r="FJ12" t="s">
        <v>20382</v>
      </c>
      <c r="FS12" t="s">
        <v>20433</v>
      </c>
      <c r="FT12" t="s">
        <v>20434</v>
      </c>
      <c r="FU12" t="s">
        <v>20155</v>
      </c>
      <c r="FV12" t="s">
        <v>20156</v>
      </c>
      <c r="FW12" t="s">
        <v>20157</v>
      </c>
      <c r="FX12" t="s">
        <v>20157</v>
      </c>
      <c r="FY12" t="s">
        <v>20436</v>
      </c>
      <c r="FZ12" t="s">
        <v>20158</v>
      </c>
      <c r="GA12" t="s">
        <v>20272</v>
      </c>
      <c r="GB12" t="s">
        <v>20159</v>
      </c>
      <c r="GC12" t="s">
        <v>20273</v>
      </c>
      <c r="GD12" t="s">
        <v>20273</v>
      </c>
      <c r="GE12" t="s">
        <v>20160</v>
      </c>
      <c r="GF12" t="s">
        <v>20245</v>
      </c>
      <c r="GG12" t="s">
        <v>20245</v>
      </c>
      <c r="GH12" t="s">
        <v>20161</v>
      </c>
      <c r="GI12" t="s">
        <v>20303</v>
      </c>
      <c r="GJ12" t="s">
        <v>20246</v>
      </c>
      <c r="GK12" t="s">
        <v>20163</v>
      </c>
      <c r="GL12" t="s">
        <v>20164</v>
      </c>
      <c r="GM12" t="s">
        <v>20164</v>
      </c>
      <c r="GN12" t="s">
        <v>20164</v>
      </c>
      <c r="GO12" t="s">
        <v>20355</v>
      </c>
      <c r="GP12" t="s">
        <v>20355</v>
      </c>
      <c r="GQ12" t="s">
        <v>20165</v>
      </c>
      <c r="GR12" t="s">
        <v>20165</v>
      </c>
      <c r="GS12" t="s">
        <v>20247</v>
      </c>
      <c r="GT12" t="s">
        <v>20247</v>
      </c>
      <c r="GU12" t="s">
        <v>20166</v>
      </c>
      <c r="GV12" t="s">
        <v>20166</v>
      </c>
      <c r="GW12" t="s">
        <v>20166</v>
      </c>
      <c r="GX12" t="s">
        <v>20166</v>
      </c>
      <c r="GY12" t="s">
        <v>20166</v>
      </c>
      <c r="HN12" t="s">
        <v>20433</v>
      </c>
      <c r="HO12" t="s">
        <v>20434</v>
      </c>
      <c r="HP12" t="s">
        <v>20155</v>
      </c>
      <c r="HQ12" t="s">
        <v>20156</v>
      </c>
      <c r="HR12" t="s">
        <v>20435</v>
      </c>
      <c r="HS12" t="s">
        <v>20435</v>
      </c>
      <c r="HT12" t="s">
        <v>20157</v>
      </c>
      <c r="HU12" t="s">
        <v>20157</v>
      </c>
      <c r="HV12" t="s">
        <v>20436</v>
      </c>
      <c r="HW12" t="s">
        <v>20157</v>
      </c>
      <c r="HX12" t="s">
        <v>20157</v>
      </c>
      <c r="HY12" t="s">
        <v>20435</v>
      </c>
      <c r="HZ12" t="s">
        <v>20435</v>
      </c>
      <c r="IA12" t="s">
        <v>20156</v>
      </c>
      <c r="IB12" t="s">
        <v>20157</v>
      </c>
      <c r="IC12" t="s">
        <v>20436</v>
      </c>
      <c r="ID12" t="s">
        <v>20272</v>
      </c>
      <c r="IE12" t="s">
        <v>20159</v>
      </c>
      <c r="IF12" t="s">
        <v>20160</v>
      </c>
      <c r="IG12" t="s">
        <v>20160</v>
      </c>
      <c r="IH12" t="s">
        <v>20160</v>
      </c>
      <c r="II12" t="s">
        <v>20160</v>
      </c>
      <c r="IJ12" t="s">
        <v>20160</v>
      </c>
      <c r="IK12" t="s">
        <v>20160</v>
      </c>
      <c r="IL12" t="s">
        <v>20160</v>
      </c>
      <c r="IM12" t="s">
        <v>20160</v>
      </c>
      <c r="IN12" t="s">
        <v>20160</v>
      </c>
    </row>
    <row r="13" spans="2:248" x14ac:dyDescent="0.25">
      <c r="B13" t="s">
        <v>21252</v>
      </c>
      <c r="C13" t="s">
        <v>20155</v>
      </c>
      <c r="D13" t="s">
        <v>20156</v>
      </c>
      <c r="E13" t="s">
        <v>20157</v>
      </c>
      <c r="F13" t="s">
        <v>20158</v>
      </c>
      <c r="G13" t="s">
        <v>20159</v>
      </c>
      <c r="H13" t="s">
        <v>20160</v>
      </c>
      <c r="I13" t="s">
        <v>20161</v>
      </c>
      <c r="J13" t="s">
        <v>20162</v>
      </c>
      <c r="K13" t="s">
        <v>20163</v>
      </c>
      <c r="L13" t="s">
        <v>20164</v>
      </c>
      <c r="M13" t="s">
        <v>20165</v>
      </c>
      <c r="N13" t="s">
        <v>20166</v>
      </c>
      <c r="O13" t="s">
        <v>20167</v>
      </c>
      <c r="P13" t="s">
        <v>20168</v>
      </c>
      <c r="Q13" t="s">
        <v>20169</v>
      </c>
      <c r="R13" t="s">
        <v>20170</v>
      </c>
      <c r="S13" t="s">
        <v>20171</v>
      </c>
      <c r="T13" t="s">
        <v>20171</v>
      </c>
      <c r="U13" t="s">
        <v>20171</v>
      </c>
      <c r="V13" t="s">
        <v>20171</v>
      </c>
      <c r="W13" t="s">
        <v>20171</v>
      </c>
      <c r="X13" t="s">
        <v>20171</v>
      </c>
      <c r="Y13" t="s">
        <v>20171</v>
      </c>
      <c r="Z13" t="s">
        <v>20171</v>
      </c>
      <c r="AA13" t="s">
        <v>20171</v>
      </c>
      <c r="AB13" t="s">
        <v>20171</v>
      </c>
      <c r="AC13" t="s">
        <v>20171</v>
      </c>
      <c r="AD13" t="s">
        <v>20171</v>
      </c>
      <c r="AE13" t="s">
        <v>20171</v>
      </c>
      <c r="AF13" t="s">
        <v>20171</v>
      </c>
      <c r="AG13" t="s">
        <v>20171</v>
      </c>
      <c r="AH13" t="s">
        <v>20171</v>
      </c>
      <c r="AI13" t="s">
        <v>20171</v>
      </c>
      <c r="AJ13" t="s">
        <v>20171</v>
      </c>
      <c r="AK13" t="s">
        <v>20171</v>
      </c>
      <c r="AL13" t="s">
        <v>20171</v>
      </c>
      <c r="AM13" t="s">
        <v>20171</v>
      </c>
      <c r="AN13" t="s">
        <v>20171</v>
      </c>
      <c r="AO13" t="s">
        <v>20171</v>
      </c>
      <c r="AP13" t="s">
        <v>20171</v>
      </c>
      <c r="AQ13" t="s">
        <v>20171</v>
      </c>
      <c r="AR13" t="s">
        <v>20155</v>
      </c>
      <c r="AS13" t="s">
        <v>20156</v>
      </c>
      <c r="AT13" t="s">
        <v>20157</v>
      </c>
      <c r="AU13" t="s">
        <v>20158</v>
      </c>
      <c r="AV13" t="s">
        <v>20159</v>
      </c>
      <c r="AW13" t="s">
        <v>20160</v>
      </c>
      <c r="AX13" t="s">
        <v>20161</v>
      </c>
      <c r="AY13" t="s">
        <v>20162</v>
      </c>
      <c r="AZ13" t="s">
        <v>20163</v>
      </c>
      <c r="BA13" t="s">
        <v>20164</v>
      </c>
      <c r="BB13" t="s">
        <v>20165</v>
      </c>
      <c r="BC13" t="s">
        <v>20166</v>
      </c>
      <c r="BD13" t="s">
        <v>20167</v>
      </c>
      <c r="BE13" t="s">
        <v>20168</v>
      </c>
      <c r="BF13" t="s">
        <v>20169</v>
      </c>
      <c r="BG13" t="s">
        <v>20170</v>
      </c>
      <c r="BH13" t="s">
        <v>20171</v>
      </c>
      <c r="BI13" t="s">
        <v>20171</v>
      </c>
      <c r="BJ13" t="s">
        <v>20171</v>
      </c>
      <c r="BK13" t="s">
        <v>20171</v>
      </c>
      <c r="BL13" t="s">
        <v>20171</v>
      </c>
      <c r="BM13" t="s">
        <v>20171</v>
      </c>
      <c r="BN13" t="s">
        <v>20171</v>
      </c>
      <c r="BO13" t="s">
        <v>20171</v>
      </c>
      <c r="BP13" t="s">
        <v>20171</v>
      </c>
      <c r="BQ13" t="s">
        <v>20171</v>
      </c>
      <c r="BR13" t="s">
        <v>20171</v>
      </c>
      <c r="BS13" t="s">
        <v>20171</v>
      </c>
      <c r="BT13" t="s">
        <v>20171</v>
      </c>
      <c r="BU13" t="s">
        <v>20171</v>
      </c>
      <c r="BV13" t="s">
        <v>20171</v>
      </c>
      <c r="BW13" t="s">
        <v>20171</v>
      </c>
      <c r="BX13" t="s">
        <v>20171</v>
      </c>
      <c r="BY13" t="s">
        <v>20171</v>
      </c>
      <c r="BZ13" t="s">
        <v>20171</v>
      </c>
      <c r="CA13" t="s">
        <v>20171</v>
      </c>
      <c r="CB13" t="s">
        <v>20171</v>
      </c>
      <c r="CC13" t="s">
        <v>20171</v>
      </c>
      <c r="CD13" t="s">
        <v>20171</v>
      </c>
      <c r="CE13" t="s">
        <v>20171</v>
      </c>
      <c r="CF13" t="s">
        <v>20171</v>
      </c>
      <c r="CG13" t="s">
        <v>20155</v>
      </c>
      <c r="CH13" t="s">
        <v>20156</v>
      </c>
      <c r="CI13" t="s">
        <v>20157</v>
      </c>
      <c r="CJ13" t="s">
        <v>20158</v>
      </c>
      <c r="CK13" t="s">
        <v>20159</v>
      </c>
      <c r="CL13" t="s">
        <v>20160</v>
      </c>
      <c r="CM13" t="s">
        <v>20161</v>
      </c>
      <c r="CN13" t="s">
        <v>20162</v>
      </c>
      <c r="CO13" t="s">
        <v>20163</v>
      </c>
      <c r="CP13" t="s">
        <v>20164</v>
      </c>
      <c r="CQ13" t="s">
        <v>20165</v>
      </c>
      <c r="CR13" t="s">
        <v>20166</v>
      </c>
      <c r="CS13" t="s">
        <v>20167</v>
      </c>
      <c r="CT13" t="s">
        <v>20168</v>
      </c>
      <c r="CU13" t="s">
        <v>20169</v>
      </c>
      <c r="CV13" t="s">
        <v>20170</v>
      </c>
      <c r="CW13" t="s">
        <v>20171</v>
      </c>
      <c r="CX13" t="s">
        <v>20171</v>
      </c>
      <c r="CY13" t="s">
        <v>20171</v>
      </c>
      <c r="CZ13" t="s">
        <v>20171</v>
      </c>
      <c r="DA13" t="s">
        <v>20171</v>
      </c>
      <c r="DB13" t="s">
        <v>20171</v>
      </c>
      <c r="DC13" t="s">
        <v>20171</v>
      </c>
      <c r="DD13" t="s">
        <v>20171</v>
      </c>
      <c r="DE13" t="s">
        <v>20171</v>
      </c>
      <c r="DF13" t="s">
        <v>20171</v>
      </c>
      <c r="DG13" t="s">
        <v>20171</v>
      </c>
      <c r="DH13" t="s">
        <v>20171</v>
      </c>
      <c r="DI13" t="s">
        <v>20171</v>
      </c>
      <c r="DJ13" t="s">
        <v>20171</v>
      </c>
      <c r="DK13" t="s">
        <v>20171</v>
      </c>
      <c r="DL13" t="s">
        <v>20171</v>
      </c>
      <c r="DM13" t="s">
        <v>20171</v>
      </c>
      <c r="DN13" t="s">
        <v>20171</v>
      </c>
      <c r="DO13" t="s">
        <v>20171</v>
      </c>
      <c r="DP13" t="s">
        <v>20171</v>
      </c>
      <c r="DQ13" t="s">
        <v>20171</v>
      </c>
      <c r="DR13" t="s">
        <v>20171</v>
      </c>
      <c r="DS13" t="s">
        <v>20171</v>
      </c>
      <c r="DT13" t="s">
        <v>20171</v>
      </c>
      <c r="DU13" t="s">
        <v>20171</v>
      </c>
      <c r="DV13" t="s">
        <v>20155</v>
      </c>
      <c r="DW13" t="s">
        <v>20156</v>
      </c>
      <c r="DX13" t="s">
        <v>20157</v>
      </c>
      <c r="DY13" t="s">
        <v>20158</v>
      </c>
      <c r="DZ13" t="s">
        <v>20159</v>
      </c>
      <c r="EA13" t="s">
        <v>20160</v>
      </c>
      <c r="EB13" t="s">
        <v>20161</v>
      </c>
      <c r="EC13" t="s">
        <v>20162</v>
      </c>
      <c r="ED13" t="s">
        <v>20163</v>
      </c>
      <c r="EE13" t="s">
        <v>20164</v>
      </c>
      <c r="EF13" t="s">
        <v>20165</v>
      </c>
      <c r="EG13" t="s">
        <v>20166</v>
      </c>
      <c r="EH13" t="s">
        <v>20167</v>
      </c>
      <c r="EI13" t="s">
        <v>20168</v>
      </c>
      <c r="EJ13" t="s">
        <v>20169</v>
      </c>
      <c r="EK13" t="s">
        <v>20170</v>
      </c>
      <c r="EL13" t="s">
        <v>20171</v>
      </c>
      <c r="EM13" t="s">
        <v>20171</v>
      </c>
      <c r="EN13" t="s">
        <v>20171</v>
      </c>
      <c r="EO13" t="s">
        <v>20171</v>
      </c>
      <c r="EP13" t="s">
        <v>20171</v>
      </c>
      <c r="EQ13" t="s">
        <v>20171</v>
      </c>
      <c r="ER13" t="s">
        <v>20171</v>
      </c>
      <c r="ES13" t="s">
        <v>20171</v>
      </c>
      <c r="ET13" t="s">
        <v>20171</v>
      </c>
      <c r="EU13" t="s">
        <v>20171</v>
      </c>
      <c r="EV13" t="s">
        <v>20171</v>
      </c>
      <c r="EW13" t="s">
        <v>20171</v>
      </c>
      <c r="EX13" t="s">
        <v>20171</v>
      </c>
      <c r="EY13" t="s">
        <v>20171</v>
      </c>
      <c r="EZ13" t="s">
        <v>20171</v>
      </c>
      <c r="FA13" t="s">
        <v>20171</v>
      </c>
      <c r="FB13" t="s">
        <v>20171</v>
      </c>
      <c r="FC13" t="s">
        <v>20171</v>
      </c>
      <c r="FD13" t="s">
        <v>20171</v>
      </c>
      <c r="FE13" t="s">
        <v>20171</v>
      </c>
      <c r="FF13" t="s">
        <v>20171</v>
      </c>
      <c r="FG13" t="s">
        <v>20171</v>
      </c>
      <c r="FH13" t="s">
        <v>20171</v>
      </c>
      <c r="FI13" t="s">
        <v>20171</v>
      </c>
      <c r="FJ13" t="s">
        <v>20171</v>
      </c>
      <c r="FK13" t="s">
        <v>20155</v>
      </c>
      <c r="FL13" t="s">
        <v>20156</v>
      </c>
      <c r="FM13" t="s">
        <v>20157</v>
      </c>
      <c r="FN13" t="s">
        <v>20158</v>
      </c>
      <c r="FO13" t="s">
        <v>20159</v>
      </c>
      <c r="FP13" t="s">
        <v>20160</v>
      </c>
      <c r="FQ13" t="s">
        <v>20161</v>
      </c>
      <c r="FR13" t="s">
        <v>20162</v>
      </c>
      <c r="FS13" t="s">
        <v>20163</v>
      </c>
      <c r="FT13" t="s">
        <v>20164</v>
      </c>
      <c r="FU13" t="s">
        <v>20165</v>
      </c>
      <c r="FV13" t="s">
        <v>20166</v>
      </c>
      <c r="FW13" t="s">
        <v>20167</v>
      </c>
      <c r="FX13" t="s">
        <v>20168</v>
      </c>
      <c r="FY13" t="s">
        <v>20169</v>
      </c>
      <c r="FZ13" t="s">
        <v>20170</v>
      </c>
      <c r="GA13" t="s">
        <v>20171</v>
      </c>
      <c r="GB13" t="s">
        <v>20171</v>
      </c>
      <c r="GC13" t="s">
        <v>20171</v>
      </c>
      <c r="GD13" t="s">
        <v>20171</v>
      </c>
      <c r="GE13" t="s">
        <v>20171</v>
      </c>
      <c r="GF13" t="s">
        <v>20171</v>
      </c>
      <c r="GG13" t="s">
        <v>20171</v>
      </c>
      <c r="GH13" t="s">
        <v>20171</v>
      </c>
      <c r="GI13" t="s">
        <v>20171</v>
      </c>
      <c r="GJ13" t="s">
        <v>20171</v>
      </c>
      <c r="GK13" t="s">
        <v>20171</v>
      </c>
      <c r="GL13" t="s">
        <v>20171</v>
      </c>
      <c r="GM13" t="s">
        <v>20171</v>
      </c>
      <c r="GN13" t="s">
        <v>20171</v>
      </c>
      <c r="GO13" t="s">
        <v>20171</v>
      </c>
      <c r="GP13" t="s">
        <v>20171</v>
      </c>
      <c r="GQ13" t="s">
        <v>20171</v>
      </c>
      <c r="GR13" t="s">
        <v>20171</v>
      </c>
      <c r="GS13" t="s">
        <v>20171</v>
      </c>
      <c r="GT13" t="s">
        <v>20171</v>
      </c>
      <c r="GU13" t="s">
        <v>20171</v>
      </c>
      <c r="GV13" t="s">
        <v>20171</v>
      </c>
      <c r="GW13" t="s">
        <v>20171</v>
      </c>
      <c r="GX13" t="s">
        <v>20171</v>
      </c>
      <c r="GY13" t="s">
        <v>20171</v>
      </c>
      <c r="GZ13" t="s">
        <v>20155</v>
      </c>
      <c r="HA13" t="s">
        <v>20156</v>
      </c>
      <c r="HB13" t="s">
        <v>20157</v>
      </c>
      <c r="HC13" t="s">
        <v>20158</v>
      </c>
      <c r="HD13" t="s">
        <v>20159</v>
      </c>
      <c r="HE13" t="s">
        <v>20160</v>
      </c>
      <c r="HF13" t="s">
        <v>20161</v>
      </c>
      <c r="HG13" t="s">
        <v>20162</v>
      </c>
      <c r="HH13" t="s">
        <v>20163</v>
      </c>
      <c r="HI13" t="s">
        <v>20164</v>
      </c>
      <c r="HJ13" t="s">
        <v>20165</v>
      </c>
      <c r="HK13" t="s">
        <v>20166</v>
      </c>
      <c r="HL13" t="s">
        <v>20167</v>
      </c>
      <c r="HM13" t="s">
        <v>20168</v>
      </c>
      <c r="HN13" t="s">
        <v>20169</v>
      </c>
      <c r="HO13" t="s">
        <v>20170</v>
      </c>
      <c r="HP13" t="s">
        <v>20171</v>
      </c>
      <c r="HQ13" t="s">
        <v>20171</v>
      </c>
      <c r="HR13" t="s">
        <v>20171</v>
      </c>
      <c r="HS13" t="s">
        <v>20171</v>
      </c>
      <c r="HT13" t="s">
        <v>20171</v>
      </c>
      <c r="HU13" t="s">
        <v>20171</v>
      </c>
      <c r="HV13" t="s">
        <v>20171</v>
      </c>
      <c r="HW13" t="s">
        <v>20171</v>
      </c>
      <c r="HX13" t="s">
        <v>20171</v>
      </c>
      <c r="HY13" t="s">
        <v>20171</v>
      </c>
      <c r="HZ13" t="s">
        <v>20171</v>
      </c>
      <c r="IA13" t="s">
        <v>20171</v>
      </c>
      <c r="IB13" t="s">
        <v>20171</v>
      </c>
      <c r="IC13" t="s">
        <v>20171</v>
      </c>
      <c r="ID13" t="s">
        <v>20171</v>
      </c>
      <c r="IE13" t="s">
        <v>20171</v>
      </c>
      <c r="IF13" t="s">
        <v>20171</v>
      </c>
      <c r="IG13" t="s">
        <v>20171</v>
      </c>
      <c r="IH13" t="s">
        <v>20171</v>
      </c>
      <c r="II13" t="s">
        <v>20171</v>
      </c>
      <c r="IJ13" t="s">
        <v>20171</v>
      </c>
      <c r="IK13" t="s">
        <v>20171</v>
      </c>
      <c r="IL13" t="s">
        <v>20171</v>
      </c>
      <c r="IM13" t="s">
        <v>20171</v>
      </c>
      <c r="IN13" t="s">
        <v>20171</v>
      </c>
    </row>
    <row r="14" spans="2:248" x14ac:dyDescent="0.25">
      <c r="B14" t="s">
        <v>20958</v>
      </c>
      <c r="J14" t="s">
        <v>20432</v>
      </c>
      <c r="K14" t="s">
        <v>20432</v>
      </c>
      <c r="L14" t="s">
        <v>20432</v>
      </c>
      <c r="M14" t="s">
        <v>20432</v>
      </c>
      <c r="N14" t="s">
        <v>20432</v>
      </c>
      <c r="O14" t="s">
        <v>20432</v>
      </c>
      <c r="P14" t="s">
        <v>20432</v>
      </c>
      <c r="Q14" t="s">
        <v>20432</v>
      </c>
      <c r="R14" t="s">
        <v>20433</v>
      </c>
      <c r="S14" t="s">
        <v>20433</v>
      </c>
      <c r="T14" t="s">
        <v>20433</v>
      </c>
      <c r="U14" t="s">
        <v>20433</v>
      </c>
      <c r="V14" t="s">
        <v>20433</v>
      </c>
      <c r="W14" t="s">
        <v>20433</v>
      </c>
      <c r="X14" t="s">
        <v>20433</v>
      </c>
      <c r="Y14" t="s">
        <v>20433</v>
      </c>
      <c r="Z14" t="s">
        <v>20433</v>
      </c>
      <c r="AA14" t="s">
        <v>20433</v>
      </c>
      <c r="AB14" t="s">
        <v>20433</v>
      </c>
      <c r="AC14" t="s">
        <v>20433</v>
      </c>
      <c r="AD14" t="s">
        <v>20433</v>
      </c>
      <c r="AE14" t="s">
        <v>20433</v>
      </c>
      <c r="AF14" t="s">
        <v>20433</v>
      </c>
      <c r="AG14" t="s">
        <v>20433</v>
      </c>
      <c r="AH14" t="s">
        <v>20433</v>
      </c>
      <c r="AI14" t="s">
        <v>20433</v>
      </c>
      <c r="AJ14" t="s">
        <v>20433</v>
      </c>
      <c r="AK14" t="s">
        <v>20433</v>
      </c>
      <c r="AL14" t="s">
        <v>20433</v>
      </c>
      <c r="AM14" t="s">
        <v>20433</v>
      </c>
      <c r="AN14" t="s">
        <v>20433</v>
      </c>
      <c r="AO14" t="s">
        <v>20433</v>
      </c>
      <c r="AP14" t="s">
        <v>20433</v>
      </c>
      <c r="AQ14" t="s">
        <v>20433</v>
      </c>
      <c r="AX14" t="s">
        <v>20432</v>
      </c>
      <c r="AY14" t="s">
        <v>20433</v>
      </c>
      <c r="AZ14" t="s">
        <v>20434</v>
      </c>
      <c r="BA14" t="s">
        <v>20155</v>
      </c>
      <c r="BB14" t="s">
        <v>20156</v>
      </c>
      <c r="BC14" t="s">
        <v>20435</v>
      </c>
      <c r="BD14" t="s">
        <v>20157</v>
      </c>
      <c r="BE14" t="s">
        <v>20436</v>
      </c>
      <c r="BF14" t="s">
        <v>20436</v>
      </c>
      <c r="BG14" t="s">
        <v>20158</v>
      </c>
      <c r="BH14" t="s">
        <v>20272</v>
      </c>
      <c r="BI14" t="s">
        <v>20272</v>
      </c>
      <c r="BJ14" t="s">
        <v>20159</v>
      </c>
      <c r="BK14" t="s">
        <v>20273</v>
      </c>
      <c r="BL14" t="s">
        <v>20273</v>
      </c>
      <c r="BM14" t="s">
        <v>20160</v>
      </c>
      <c r="BN14" t="s">
        <v>20160</v>
      </c>
      <c r="BO14" t="s">
        <v>20245</v>
      </c>
      <c r="BP14" t="s">
        <v>20245</v>
      </c>
      <c r="BQ14" t="s">
        <v>20245</v>
      </c>
      <c r="BR14" t="s">
        <v>20161</v>
      </c>
      <c r="BS14" t="s">
        <v>20161</v>
      </c>
      <c r="BT14" t="s">
        <v>20161</v>
      </c>
      <c r="BU14" t="s">
        <v>20161</v>
      </c>
      <c r="BV14" t="s">
        <v>20161</v>
      </c>
      <c r="BW14" t="s">
        <v>20161</v>
      </c>
      <c r="BX14" t="s">
        <v>20161</v>
      </c>
      <c r="BY14" t="s">
        <v>20161</v>
      </c>
      <c r="BZ14" t="s">
        <v>20161</v>
      </c>
      <c r="CA14" t="s">
        <v>20161</v>
      </c>
      <c r="CB14" t="s">
        <v>20161</v>
      </c>
      <c r="CC14" t="s">
        <v>20161</v>
      </c>
      <c r="CD14" t="s">
        <v>20161</v>
      </c>
      <c r="CE14" t="s">
        <v>20161</v>
      </c>
      <c r="CF14" t="s">
        <v>20161</v>
      </c>
      <c r="CM14" t="s">
        <v>20432</v>
      </c>
      <c r="CN14" t="s">
        <v>20432</v>
      </c>
      <c r="CO14" t="s">
        <v>20433</v>
      </c>
      <c r="CP14" t="s">
        <v>20433</v>
      </c>
      <c r="CQ14" t="s">
        <v>20433</v>
      </c>
      <c r="CR14" t="s">
        <v>20434</v>
      </c>
      <c r="CS14" t="s">
        <v>20434</v>
      </c>
      <c r="CT14" t="s">
        <v>20155</v>
      </c>
      <c r="CU14" t="s">
        <v>20156</v>
      </c>
      <c r="CV14" t="s">
        <v>20435</v>
      </c>
      <c r="CW14" t="s">
        <v>20435</v>
      </c>
      <c r="CX14" t="s">
        <v>20157</v>
      </c>
      <c r="CY14" t="s">
        <v>20157</v>
      </c>
      <c r="CZ14" t="s">
        <v>20436</v>
      </c>
      <c r="DA14" t="s">
        <v>20436</v>
      </c>
      <c r="DB14" t="s">
        <v>20158</v>
      </c>
      <c r="DC14" t="s">
        <v>20158</v>
      </c>
      <c r="DD14" t="s">
        <v>20158</v>
      </c>
      <c r="DE14" t="s">
        <v>20158</v>
      </c>
      <c r="DF14" t="s">
        <v>20272</v>
      </c>
      <c r="DG14" t="s">
        <v>20272</v>
      </c>
      <c r="DH14" t="s">
        <v>20272</v>
      </c>
      <c r="DI14" t="s">
        <v>20272</v>
      </c>
      <c r="DJ14" t="s">
        <v>20272</v>
      </c>
      <c r="DK14" t="s">
        <v>20272</v>
      </c>
      <c r="DL14" t="s">
        <v>20159</v>
      </c>
      <c r="DM14" t="s">
        <v>20159</v>
      </c>
      <c r="DN14" t="s">
        <v>20159</v>
      </c>
      <c r="DO14" t="s">
        <v>20159</v>
      </c>
      <c r="DP14" t="s">
        <v>20159</v>
      </c>
      <c r="DQ14" t="s">
        <v>20159</v>
      </c>
      <c r="DR14" t="s">
        <v>20159</v>
      </c>
      <c r="DS14" t="s">
        <v>20159</v>
      </c>
      <c r="DT14" t="s">
        <v>20159</v>
      </c>
      <c r="DU14" t="s">
        <v>20159</v>
      </c>
      <c r="EB14" t="s">
        <v>20433</v>
      </c>
      <c r="EC14" t="s">
        <v>20434</v>
      </c>
      <c r="ED14" t="s">
        <v>20156</v>
      </c>
      <c r="EE14" t="s">
        <v>20157</v>
      </c>
      <c r="EF14" t="s">
        <v>20158</v>
      </c>
      <c r="EG14" t="s">
        <v>20159</v>
      </c>
      <c r="EH14" t="s">
        <v>20160</v>
      </c>
      <c r="EI14" t="s">
        <v>20161</v>
      </c>
      <c r="EJ14" t="s">
        <v>20162</v>
      </c>
      <c r="EK14" t="s">
        <v>20163</v>
      </c>
      <c r="EL14" t="s">
        <v>20355</v>
      </c>
      <c r="EM14" t="s">
        <v>20247</v>
      </c>
      <c r="EN14" t="s">
        <v>20167</v>
      </c>
      <c r="EO14" t="s">
        <v>20168</v>
      </c>
      <c r="EP14" t="s">
        <v>20170</v>
      </c>
      <c r="EQ14" t="s">
        <v>20171</v>
      </c>
      <c r="ER14" t="s">
        <v>20843</v>
      </c>
      <c r="ES14" t="s">
        <v>20172</v>
      </c>
      <c r="ET14" t="s">
        <v>20382</v>
      </c>
      <c r="EU14" t="s">
        <v>20901</v>
      </c>
      <c r="EV14" t="s">
        <v>20197</v>
      </c>
      <c r="EW14" t="s">
        <v>20197</v>
      </c>
      <c r="EX14" t="s">
        <v>20197</v>
      </c>
      <c r="EY14" t="s">
        <v>20728</v>
      </c>
      <c r="EZ14" t="s">
        <v>20728</v>
      </c>
      <c r="FA14" t="s">
        <v>20728</v>
      </c>
      <c r="FB14" t="s">
        <v>20728</v>
      </c>
      <c r="FC14" t="s">
        <v>20728</v>
      </c>
      <c r="FD14" t="s">
        <v>20728</v>
      </c>
      <c r="FE14" t="s">
        <v>20728</v>
      </c>
      <c r="FF14" t="s">
        <v>20728</v>
      </c>
      <c r="FG14" t="s">
        <v>20728</v>
      </c>
      <c r="FH14" t="s">
        <v>20728</v>
      </c>
      <c r="FI14" t="s">
        <v>20728</v>
      </c>
      <c r="FJ14" t="s">
        <v>20728</v>
      </c>
      <c r="FN14" t="s">
        <v>20432</v>
      </c>
      <c r="FO14" t="s">
        <v>20433</v>
      </c>
      <c r="FP14" t="s">
        <v>20433</v>
      </c>
      <c r="FQ14" t="s">
        <v>20434</v>
      </c>
      <c r="FR14" t="s">
        <v>20155</v>
      </c>
      <c r="FS14" t="s">
        <v>20435</v>
      </c>
      <c r="FT14" t="s">
        <v>20436</v>
      </c>
      <c r="FU14" t="s">
        <v>20272</v>
      </c>
      <c r="FV14" t="s">
        <v>20273</v>
      </c>
      <c r="FW14" t="s">
        <v>20160</v>
      </c>
      <c r="FX14" t="s">
        <v>20245</v>
      </c>
      <c r="FY14" t="s">
        <v>20161</v>
      </c>
      <c r="FZ14" t="s">
        <v>20303</v>
      </c>
      <c r="GA14" t="s">
        <v>20303</v>
      </c>
      <c r="GB14" t="s">
        <v>20162</v>
      </c>
      <c r="GC14" t="s">
        <v>20162</v>
      </c>
      <c r="GD14" t="s">
        <v>20162</v>
      </c>
      <c r="GE14" t="s">
        <v>20162</v>
      </c>
      <c r="GF14" t="s">
        <v>20162</v>
      </c>
      <c r="GG14" t="s">
        <v>20162</v>
      </c>
      <c r="GH14" t="s">
        <v>20162</v>
      </c>
      <c r="GI14" t="s">
        <v>20246</v>
      </c>
      <c r="GJ14" t="s">
        <v>20246</v>
      </c>
      <c r="GK14" t="s">
        <v>20246</v>
      </c>
      <c r="GL14" t="s">
        <v>20246</v>
      </c>
      <c r="GM14" t="s">
        <v>20246</v>
      </c>
      <c r="GN14" t="s">
        <v>20163</v>
      </c>
      <c r="GO14" t="s">
        <v>20163</v>
      </c>
      <c r="GP14" t="s">
        <v>20163</v>
      </c>
      <c r="GQ14" t="s">
        <v>20163</v>
      </c>
      <c r="GR14" t="s">
        <v>20163</v>
      </c>
      <c r="GS14" t="s">
        <v>20163</v>
      </c>
      <c r="GT14" t="s">
        <v>20163</v>
      </c>
      <c r="GU14" t="s">
        <v>20163</v>
      </c>
      <c r="GV14" t="s">
        <v>20163</v>
      </c>
      <c r="GW14" t="s">
        <v>20163</v>
      </c>
      <c r="GX14" t="s">
        <v>20163</v>
      </c>
      <c r="GY14" t="s">
        <v>20163</v>
      </c>
      <c r="HE14" t="s">
        <v>20433</v>
      </c>
      <c r="HF14" t="s">
        <v>20434</v>
      </c>
      <c r="HG14" t="s">
        <v>20156</v>
      </c>
      <c r="HH14" t="s">
        <v>20157</v>
      </c>
      <c r="HI14" t="s">
        <v>20158</v>
      </c>
      <c r="HJ14" t="s">
        <v>20273</v>
      </c>
      <c r="HK14" t="s">
        <v>20245</v>
      </c>
      <c r="HL14" t="s">
        <v>20161</v>
      </c>
      <c r="HM14" t="s">
        <v>20162</v>
      </c>
      <c r="HN14" t="s">
        <v>20163</v>
      </c>
      <c r="HO14" t="s">
        <v>20355</v>
      </c>
      <c r="HP14" t="s">
        <v>20165</v>
      </c>
      <c r="HQ14" t="s">
        <v>20166</v>
      </c>
      <c r="HR14" t="s">
        <v>20167</v>
      </c>
      <c r="HS14" t="s">
        <v>20169</v>
      </c>
      <c r="HT14" t="s">
        <v>20171</v>
      </c>
      <c r="HU14" t="s">
        <v>20304</v>
      </c>
      <c r="HV14" t="s">
        <v>20172</v>
      </c>
      <c r="HW14" t="s">
        <v>20196</v>
      </c>
      <c r="HX14" t="s">
        <v>20356</v>
      </c>
      <c r="HY14" t="s">
        <v>20901</v>
      </c>
      <c r="HZ14" t="s">
        <v>20728</v>
      </c>
      <c r="IA14" t="s">
        <v>20383</v>
      </c>
      <c r="IB14" t="s">
        <v>20198</v>
      </c>
      <c r="IC14" t="s">
        <v>20780</v>
      </c>
      <c r="ID14" t="s">
        <v>20329</v>
      </c>
      <c r="IE14" t="s">
        <v>20173</v>
      </c>
      <c r="IF14" t="s">
        <v>20902</v>
      </c>
      <c r="IG14" t="s">
        <v>20409</v>
      </c>
      <c r="IH14" t="s">
        <v>20758</v>
      </c>
      <c r="II14" t="s">
        <v>20729</v>
      </c>
      <c r="IJ14" t="s">
        <v>20729</v>
      </c>
      <c r="IK14" t="s">
        <v>20729</v>
      </c>
      <c r="IL14" t="s">
        <v>20729</v>
      </c>
      <c r="IM14" t="s">
        <v>20729</v>
      </c>
      <c r="IN14" t="s">
        <v>20729</v>
      </c>
    </row>
  </sheetData>
  <pageMargins left="0.7" right="0.7" top="0.75" bottom="0.75" header="0.3" footer="0.3"/>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B2:L19"/>
  <sheetViews>
    <sheetView workbookViewId="0"/>
  </sheetViews>
  <sheetFormatPr defaultColWidth="11.42578125" defaultRowHeight="15" x14ac:dyDescent="0.25"/>
  <sheetData>
    <row r="2" spans="2:12" x14ac:dyDescent="0.25">
      <c r="B2" t="s">
        <v>1</v>
      </c>
      <c r="C2" t="s">
        <v>112</v>
      </c>
    </row>
    <row r="3" spans="2:12" x14ac:dyDescent="0.25">
      <c r="B3" t="s">
        <v>2</v>
      </c>
      <c r="C3" t="s">
        <v>113</v>
      </c>
    </row>
    <row r="4" spans="2:12" x14ac:dyDescent="0.25">
      <c r="B4" t="s">
        <v>3</v>
      </c>
      <c r="C4" t="s">
        <v>114</v>
      </c>
    </row>
    <row r="5" spans="2:12" x14ac:dyDescent="0.25">
      <c r="B5" s="4" t="str">
        <f>HYPERLINK("[NZAu_Publiclaunch_20231116.xlsx]'TOC'!A1","(Click to return to TOC)")</f>
        <v>(Click to return to TOC)</v>
      </c>
    </row>
    <row r="7" spans="2:12" x14ac:dyDescent="0.25">
      <c r="D7" t="s">
        <v>158</v>
      </c>
      <c r="E7" t="s">
        <v>159</v>
      </c>
      <c r="F7" t="s">
        <v>160</v>
      </c>
      <c r="G7" t="s">
        <v>161</v>
      </c>
      <c r="H7" t="s">
        <v>162</v>
      </c>
      <c r="I7" t="s">
        <v>163</v>
      </c>
      <c r="J7" t="s">
        <v>164</v>
      </c>
      <c r="K7" t="s">
        <v>165</v>
      </c>
      <c r="L7" t="s">
        <v>166</v>
      </c>
    </row>
    <row r="8" spans="2:12" x14ac:dyDescent="0.25">
      <c r="B8" t="s">
        <v>167</v>
      </c>
      <c r="C8" t="s">
        <v>152</v>
      </c>
      <c r="D8" t="s">
        <v>21253</v>
      </c>
      <c r="E8" t="s">
        <v>21254</v>
      </c>
      <c r="F8" t="s">
        <v>21255</v>
      </c>
      <c r="G8" t="s">
        <v>21256</v>
      </c>
      <c r="H8" t="s">
        <v>21257</v>
      </c>
      <c r="I8" t="s">
        <v>21258</v>
      </c>
      <c r="J8" t="s">
        <v>21259</v>
      </c>
      <c r="K8" t="s">
        <v>21260</v>
      </c>
      <c r="L8" t="s">
        <v>21261</v>
      </c>
    </row>
    <row r="9" spans="2:12" x14ac:dyDescent="0.25">
      <c r="C9" t="s">
        <v>153</v>
      </c>
      <c r="D9" t="s">
        <v>21262</v>
      </c>
      <c r="E9" t="s">
        <v>21263</v>
      </c>
      <c r="F9" t="s">
        <v>21264</v>
      </c>
      <c r="G9" t="s">
        <v>21265</v>
      </c>
      <c r="H9" t="s">
        <v>21266</v>
      </c>
      <c r="I9" t="s">
        <v>21267</v>
      </c>
      <c r="J9" t="s">
        <v>21268</v>
      </c>
      <c r="K9" t="s">
        <v>21269</v>
      </c>
      <c r="L9" t="s">
        <v>21270</v>
      </c>
    </row>
    <row r="10" spans="2:12" x14ac:dyDescent="0.25">
      <c r="C10" t="s">
        <v>154</v>
      </c>
      <c r="D10" t="s">
        <v>21271</v>
      </c>
      <c r="E10" t="s">
        <v>21272</v>
      </c>
      <c r="F10" t="s">
        <v>21273</v>
      </c>
      <c r="G10" t="s">
        <v>21274</v>
      </c>
      <c r="H10" t="s">
        <v>21275</v>
      </c>
      <c r="I10" t="s">
        <v>21276</v>
      </c>
      <c r="J10" t="s">
        <v>21277</v>
      </c>
      <c r="K10" t="s">
        <v>21278</v>
      </c>
      <c r="L10" t="s">
        <v>21279</v>
      </c>
    </row>
    <row r="11" spans="2:12" x14ac:dyDescent="0.25">
      <c r="C11" t="s">
        <v>155</v>
      </c>
      <c r="D11" t="s">
        <v>21280</v>
      </c>
      <c r="E11" t="s">
        <v>21281</v>
      </c>
      <c r="F11" t="s">
        <v>21282</v>
      </c>
      <c r="G11" t="s">
        <v>21283</v>
      </c>
      <c r="H11" t="s">
        <v>21284</v>
      </c>
      <c r="I11" t="s">
        <v>21285</v>
      </c>
      <c r="J11" t="s">
        <v>21286</v>
      </c>
      <c r="K11" t="s">
        <v>21287</v>
      </c>
      <c r="L11" t="s">
        <v>21288</v>
      </c>
    </row>
    <row r="12" spans="2:12" x14ac:dyDescent="0.25">
      <c r="C12" t="s">
        <v>156</v>
      </c>
      <c r="D12" t="s">
        <v>21289</v>
      </c>
      <c r="E12" t="s">
        <v>21290</v>
      </c>
      <c r="F12" t="s">
        <v>21291</v>
      </c>
      <c r="G12" t="s">
        <v>21292</v>
      </c>
      <c r="H12" t="s">
        <v>21293</v>
      </c>
      <c r="I12" t="s">
        <v>21294</v>
      </c>
      <c r="J12" t="s">
        <v>21295</v>
      </c>
      <c r="K12" t="s">
        <v>21296</v>
      </c>
      <c r="L12" t="s">
        <v>21297</v>
      </c>
    </row>
    <row r="13" spans="2:12" x14ac:dyDescent="0.25">
      <c r="C13" t="s">
        <v>157</v>
      </c>
      <c r="D13" t="s">
        <v>21298</v>
      </c>
      <c r="E13" t="s">
        <v>21299</v>
      </c>
      <c r="F13" t="s">
        <v>21300</v>
      </c>
      <c r="G13" t="s">
        <v>21301</v>
      </c>
      <c r="H13" t="s">
        <v>21302</v>
      </c>
      <c r="I13" t="s">
        <v>21303</v>
      </c>
      <c r="J13" t="s">
        <v>21304</v>
      </c>
      <c r="K13" t="s">
        <v>21305</v>
      </c>
      <c r="L13" t="s">
        <v>21306</v>
      </c>
    </row>
    <row r="14" spans="2:12" x14ac:dyDescent="0.25">
      <c r="B14" t="s">
        <v>550</v>
      </c>
      <c r="C14" t="s">
        <v>152</v>
      </c>
      <c r="D14" t="s">
        <v>21307</v>
      </c>
      <c r="E14" t="s">
        <v>21308</v>
      </c>
      <c r="F14" t="s">
        <v>21309</v>
      </c>
      <c r="G14" t="s">
        <v>21310</v>
      </c>
      <c r="H14" t="s">
        <v>21311</v>
      </c>
      <c r="I14" t="s">
        <v>21312</v>
      </c>
      <c r="J14" t="s">
        <v>21313</v>
      </c>
      <c r="K14" t="s">
        <v>21314</v>
      </c>
      <c r="L14" t="s">
        <v>21315</v>
      </c>
    </row>
    <row r="15" spans="2:12" x14ac:dyDescent="0.25">
      <c r="C15" t="s">
        <v>153</v>
      </c>
      <c r="D15" t="s">
        <v>21316</v>
      </c>
      <c r="E15" t="s">
        <v>21317</v>
      </c>
      <c r="F15" t="s">
        <v>21318</v>
      </c>
      <c r="G15" t="s">
        <v>21319</v>
      </c>
      <c r="H15" t="s">
        <v>21320</v>
      </c>
      <c r="I15" t="s">
        <v>21321</v>
      </c>
      <c r="J15" t="s">
        <v>21322</v>
      </c>
      <c r="K15" t="s">
        <v>21323</v>
      </c>
      <c r="L15" t="s">
        <v>21324</v>
      </c>
    </row>
    <row r="16" spans="2:12" x14ac:dyDescent="0.25">
      <c r="C16" t="s">
        <v>154</v>
      </c>
      <c r="D16" t="s">
        <v>21325</v>
      </c>
      <c r="E16" t="s">
        <v>21326</v>
      </c>
      <c r="F16" t="s">
        <v>21327</v>
      </c>
      <c r="G16" t="s">
        <v>21328</v>
      </c>
      <c r="H16" t="s">
        <v>21329</v>
      </c>
      <c r="I16" t="s">
        <v>21330</v>
      </c>
      <c r="J16" t="s">
        <v>21331</v>
      </c>
      <c r="K16" t="s">
        <v>21332</v>
      </c>
      <c r="L16" t="s">
        <v>21333</v>
      </c>
    </row>
    <row r="17" spans="3:12" x14ac:dyDescent="0.25">
      <c r="C17" t="s">
        <v>155</v>
      </c>
      <c r="D17" t="s">
        <v>21334</v>
      </c>
      <c r="E17" t="s">
        <v>21335</v>
      </c>
      <c r="F17" t="s">
        <v>21336</v>
      </c>
      <c r="G17" t="s">
        <v>21337</v>
      </c>
      <c r="H17" t="s">
        <v>21338</v>
      </c>
      <c r="I17" t="s">
        <v>21339</v>
      </c>
      <c r="J17" t="s">
        <v>21340</v>
      </c>
      <c r="K17" t="s">
        <v>21341</v>
      </c>
      <c r="L17" t="s">
        <v>21342</v>
      </c>
    </row>
    <row r="18" spans="3:12" x14ac:dyDescent="0.25">
      <c r="C18" t="s">
        <v>156</v>
      </c>
      <c r="D18" t="s">
        <v>21343</v>
      </c>
      <c r="E18" t="s">
        <v>21344</v>
      </c>
      <c r="F18" t="s">
        <v>21345</v>
      </c>
      <c r="G18" t="s">
        <v>21346</v>
      </c>
      <c r="H18" t="s">
        <v>21347</v>
      </c>
      <c r="I18" t="s">
        <v>21348</v>
      </c>
      <c r="J18" t="s">
        <v>21349</v>
      </c>
      <c r="K18" t="s">
        <v>21350</v>
      </c>
      <c r="L18" t="s">
        <v>21351</v>
      </c>
    </row>
    <row r="19" spans="3:12" x14ac:dyDescent="0.25">
      <c r="C19" t="s">
        <v>157</v>
      </c>
      <c r="D19" t="s">
        <v>21352</v>
      </c>
      <c r="E19" t="s">
        <v>21353</v>
      </c>
      <c r="F19" t="s">
        <v>21354</v>
      </c>
      <c r="G19" t="s">
        <v>21355</v>
      </c>
      <c r="H19" t="s">
        <v>21356</v>
      </c>
      <c r="I19" t="s">
        <v>21357</v>
      </c>
      <c r="J19" t="s">
        <v>21358</v>
      </c>
      <c r="K19" t="s">
        <v>21359</v>
      </c>
      <c r="L19" t="s">
        <v>21360</v>
      </c>
    </row>
  </sheetData>
  <pageMargins left="0.7" right="0.7" top="0.75" bottom="0.75" header="0.3" footer="0.3"/>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B2:AV43"/>
  <sheetViews>
    <sheetView workbookViewId="0"/>
  </sheetViews>
  <sheetFormatPr defaultColWidth="11.42578125" defaultRowHeight="15" x14ac:dyDescent="0.25"/>
  <sheetData>
    <row r="2" spans="2:48" x14ac:dyDescent="0.25">
      <c r="B2" t="s">
        <v>1</v>
      </c>
      <c r="C2" t="s">
        <v>112</v>
      </c>
    </row>
    <row r="3" spans="2:48" x14ac:dyDescent="0.25">
      <c r="B3" t="s">
        <v>2</v>
      </c>
      <c r="C3" t="s">
        <v>115</v>
      </c>
    </row>
    <row r="4" spans="2:48" x14ac:dyDescent="0.25">
      <c r="B4" t="s">
        <v>3</v>
      </c>
      <c r="C4" t="s">
        <v>114</v>
      </c>
    </row>
    <row r="5" spans="2:48" x14ac:dyDescent="0.25">
      <c r="B5" s="4" t="str">
        <f>HYPERLINK("[NZAu_Publiclaunch_20231116.xlsx]'TOC'!A1","(Click to return to TOC)")</f>
        <v>(Click to return to TOC)</v>
      </c>
    </row>
    <row r="7" spans="2:48" x14ac:dyDescent="0.25">
      <c r="D7" t="s">
        <v>153</v>
      </c>
      <c r="M7" t="s">
        <v>154</v>
      </c>
      <c r="V7" t="s">
        <v>155</v>
      </c>
      <c r="AE7" t="s">
        <v>156</v>
      </c>
      <c r="AN7" t="s">
        <v>157</v>
      </c>
    </row>
    <row r="8" spans="2:48"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row>
    <row r="9" spans="2:48" x14ac:dyDescent="0.25">
      <c r="B9" t="s">
        <v>167</v>
      </c>
      <c r="C9" t="s">
        <v>21361</v>
      </c>
      <c r="D9" t="s">
        <v>21362</v>
      </c>
      <c r="E9" t="s">
        <v>21363</v>
      </c>
      <c r="F9" t="s">
        <v>21364</v>
      </c>
      <c r="G9" t="s">
        <v>21365</v>
      </c>
      <c r="H9" t="s">
        <v>21366</v>
      </c>
      <c r="I9" t="s">
        <v>21367</v>
      </c>
      <c r="J9" t="s">
        <v>21368</v>
      </c>
      <c r="K9" t="s">
        <v>21369</v>
      </c>
      <c r="L9" t="s">
        <v>21370</v>
      </c>
      <c r="M9" t="s">
        <v>21371</v>
      </c>
      <c r="N9" t="s">
        <v>21372</v>
      </c>
      <c r="O9" t="s">
        <v>21373</v>
      </c>
      <c r="P9" t="s">
        <v>21374</v>
      </c>
      <c r="Q9" t="s">
        <v>21375</v>
      </c>
      <c r="R9" t="s">
        <v>21376</v>
      </c>
      <c r="S9" t="s">
        <v>21377</v>
      </c>
      <c r="T9" t="s">
        <v>21378</v>
      </c>
      <c r="U9" t="s">
        <v>21379</v>
      </c>
      <c r="V9" t="s">
        <v>21380</v>
      </c>
      <c r="W9" t="s">
        <v>21381</v>
      </c>
      <c r="X9" t="s">
        <v>21382</v>
      </c>
      <c r="Y9" t="s">
        <v>21383</v>
      </c>
      <c r="Z9" t="s">
        <v>21384</v>
      </c>
      <c r="AA9" t="s">
        <v>21385</v>
      </c>
      <c r="AB9" t="s">
        <v>21386</v>
      </c>
      <c r="AC9" t="s">
        <v>21387</v>
      </c>
      <c r="AD9" t="s">
        <v>21388</v>
      </c>
      <c r="AE9" t="s">
        <v>21389</v>
      </c>
      <c r="AF9" t="s">
        <v>21390</v>
      </c>
      <c r="AG9" t="s">
        <v>21391</v>
      </c>
      <c r="AH9" t="s">
        <v>21392</v>
      </c>
      <c r="AI9" t="s">
        <v>21393</v>
      </c>
      <c r="AJ9" t="s">
        <v>21394</v>
      </c>
      <c r="AK9" t="s">
        <v>21395</v>
      </c>
      <c r="AL9" t="s">
        <v>21396</v>
      </c>
      <c r="AM9" t="s">
        <v>21397</v>
      </c>
      <c r="AN9" t="s">
        <v>21398</v>
      </c>
      <c r="AO9" t="s">
        <v>21399</v>
      </c>
      <c r="AP9" t="s">
        <v>21400</v>
      </c>
      <c r="AQ9" t="s">
        <v>21401</v>
      </c>
      <c r="AR9" t="s">
        <v>21402</v>
      </c>
      <c r="AS9" t="s">
        <v>21403</v>
      </c>
      <c r="AT9" t="s">
        <v>21404</v>
      </c>
      <c r="AU9" t="s">
        <v>21405</v>
      </c>
      <c r="AV9" t="s">
        <v>21406</v>
      </c>
    </row>
    <row r="10" spans="2:48" x14ac:dyDescent="0.25">
      <c r="C10" t="s">
        <v>21407</v>
      </c>
      <c r="D10" t="s">
        <v>21408</v>
      </c>
      <c r="E10" t="s">
        <v>21409</v>
      </c>
      <c r="F10" t="s">
        <v>21410</v>
      </c>
      <c r="G10" t="s">
        <v>21411</v>
      </c>
      <c r="H10" t="s">
        <v>21412</v>
      </c>
      <c r="I10" t="s">
        <v>21413</v>
      </c>
      <c r="J10" t="s">
        <v>21414</v>
      </c>
      <c r="K10" t="s">
        <v>21415</v>
      </c>
      <c r="L10" t="s">
        <v>21416</v>
      </c>
      <c r="M10" t="s">
        <v>21417</v>
      </c>
      <c r="N10" t="s">
        <v>21418</v>
      </c>
      <c r="O10" t="s">
        <v>21419</v>
      </c>
      <c r="P10" t="s">
        <v>21420</v>
      </c>
      <c r="Q10" t="s">
        <v>21421</v>
      </c>
      <c r="R10" t="s">
        <v>21422</v>
      </c>
      <c r="S10" t="s">
        <v>21423</v>
      </c>
      <c r="T10" t="s">
        <v>21424</v>
      </c>
      <c r="U10" t="s">
        <v>21425</v>
      </c>
      <c r="V10" t="s">
        <v>21426</v>
      </c>
      <c r="W10" t="s">
        <v>21427</v>
      </c>
      <c r="X10" t="s">
        <v>21428</v>
      </c>
      <c r="Y10" t="s">
        <v>21429</v>
      </c>
      <c r="Z10" t="s">
        <v>21430</v>
      </c>
      <c r="AA10" t="s">
        <v>21431</v>
      </c>
      <c r="AB10" t="s">
        <v>21432</v>
      </c>
      <c r="AC10" t="s">
        <v>21433</v>
      </c>
      <c r="AD10" t="s">
        <v>21434</v>
      </c>
      <c r="AE10" t="s">
        <v>21435</v>
      </c>
      <c r="AF10" t="s">
        <v>21436</v>
      </c>
      <c r="AG10" t="s">
        <v>21437</v>
      </c>
      <c r="AH10" t="s">
        <v>21438</v>
      </c>
      <c r="AI10" t="s">
        <v>21439</v>
      </c>
      <c r="AJ10" t="s">
        <v>21440</v>
      </c>
      <c r="AK10" t="s">
        <v>21441</v>
      </c>
      <c r="AL10" t="s">
        <v>21442</v>
      </c>
      <c r="AM10" t="s">
        <v>21443</v>
      </c>
      <c r="AN10" t="s">
        <v>21444</v>
      </c>
      <c r="AO10" t="s">
        <v>21445</v>
      </c>
      <c r="AP10" t="s">
        <v>21446</v>
      </c>
      <c r="AQ10" t="s">
        <v>21447</v>
      </c>
      <c r="AR10" t="s">
        <v>21448</v>
      </c>
      <c r="AS10" t="s">
        <v>21449</v>
      </c>
      <c r="AT10" t="s">
        <v>21450</v>
      </c>
      <c r="AU10" t="s">
        <v>21451</v>
      </c>
      <c r="AV10" t="s">
        <v>21452</v>
      </c>
    </row>
    <row r="11" spans="2:48" x14ac:dyDescent="0.25">
      <c r="C11" t="s">
        <v>21453</v>
      </c>
      <c r="D11" t="s">
        <v>21454</v>
      </c>
      <c r="E11" t="s">
        <v>21455</v>
      </c>
      <c r="F11" t="s">
        <v>21456</v>
      </c>
      <c r="G11" t="s">
        <v>21457</v>
      </c>
      <c r="H11" t="s">
        <v>21458</v>
      </c>
      <c r="I11" t="s">
        <v>21459</v>
      </c>
      <c r="J11" t="s">
        <v>21460</v>
      </c>
      <c r="K11" t="s">
        <v>21461</v>
      </c>
      <c r="L11" t="s">
        <v>21462</v>
      </c>
      <c r="M11" t="s">
        <v>21463</v>
      </c>
      <c r="N11" t="s">
        <v>21464</v>
      </c>
      <c r="O11" t="s">
        <v>21465</v>
      </c>
      <c r="P11" t="s">
        <v>21466</v>
      </c>
      <c r="Q11" t="s">
        <v>21467</v>
      </c>
      <c r="R11" t="s">
        <v>21468</v>
      </c>
      <c r="S11" t="s">
        <v>21469</v>
      </c>
      <c r="T11" t="s">
        <v>21470</v>
      </c>
      <c r="U11" t="s">
        <v>21471</v>
      </c>
      <c r="V11" t="s">
        <v>21472</v>
      </c>
      <c r="W11" t="s">
        <v>21473</v>
      </c>
      <c r="X11" t="s">
        <v>21474</v>
      </c>
      <c r="Y11" t="s">
        <v>21475</v>
      </c>
      <c r="Z11" t="s">
        <v>21476</v>
      </c>
      <c r="AA11" t="s">
        <v>21477</v>
      </c>
      <c r="AB11" t="s">
        <v>21478</v>
      </c>
      <c r="AC11" t="s">
        <v>21479</v>
      </c>
      <c r="AD11" t="s">
        <v>21480</v>
      </c>
      <c r="AE11" t="s">
        <v>21481</v>
      </c>
      <c r="AF11" t="s">
        <v>21482</v>
      </c>
      <c r="AG11" t="s">
        <v>21483</v>
      </c>
      <c r="AH11" t="s">
        <v>21484</v>
      </c>
      <c r="AI11" t="s">
        <v>21485</v>
      </c>
      <c r="AJ11" t="s">
        <v>21486</v>
      </c>
      <c r="AK11" t="s">
        <v>21487</v>
      </c>
      <c r="AL11" t="s">
        <v>21488</v>
      </c>
      <c r="AM11" t="s">
        <v>21489</v>
      </c>
      <c r="AN11" t="s">
        <v>21490</v>
      </c>
      <c r="AO11" t="s">
        <v>21491</v>
      </c>
      <c r="AP11" t="s">
        <v>21492</v>
      </c>
      <c r="AQ11" t="s">
        <v>21493</v>
      </c>
      <c r="AR11" t="s">
        <v>21494</v>
      </c>
      <c r="AS11" t="s">
        <v>21495</v>
      </c>
      <c r="AT11" t="s">
        <v>21496</v>
      </c>
      <c r="AU11" t="s">
        <v>21497</v>
      </c>
      <c r="AV11" t="s">
        <v>21498</v>
      </c>
    </row>
    <row r="12" spans="2:48" x14ac:dyDescent="0.25">
      <c r="C12" t="s">
        <v>10393</v>
      </c>
      <c r="D12" t="s">
        <v>21499</v>
      </c>
      <c r="E12" t="s">
        <v>21500</v>
      </c>
      <c r="F12" t="s">
        <v>21501</v>
      </c>
      <c r="G12" t="s">
        <v>21502</v>
      </c>
      <c r="H12" t="s">
        <v>21503</v>
      </c>
      <c r="I12" t="s">
        <v>21504</v>
      </c>
      <c r="J12" t="s">
        <v>21505</v>
      </c>
      <c r="K12" t="s">
        <v>21506</v>
      </c>
      <c r="L12" t="s">
        <v>21507</v>
      </c>
      <c r="M12" t="s">
        <v>21508</v>
      </c>
      <c r="N12" t="s">
        <v>21509</v>
      </c>
      <c r="O12" t="s">
        <v>21510</v>
      </c>
      <c r="P12" t="s">
        <v>21511</v>
      </c>
      <c r="Q12" t="s">
        <v>21512</v>
      </c>
      <c r="R12" t="s">
        <v>21513</v>
      </c>
      <c r="S12" t="s">
        <v>21514</v>
      </c>
      <c r="T12" t="s">
        <v>21515</v>
      </c>
      <c r="U12" t="s">
        <v>21516</v>
      </c>
      <c r="V12" t="s">
        <v>21517</v>
      </c>
      <c r="W12" t="s">
        <v>21518</v>
      </c>
      <c r="X12" t="s">
        <v>21519</v>
      </c>
      <c r="Y12" t="s">
        <v>21520</v>
      </c>
      <c r="Z12" t="s">
        <v>21521</v>
      </c>
      <c r="AA12" t="s">
        <v>21522</v>
      </c>
      <c r="AB12" t="s">
        <v>21523</v>
      </c>
      <c r="AC12" t="s">
        <v>21524</v>
      </c>
      <c r="AD12" t="s">
        <v>21525</v>
      </c>
      <c r="AE12" t="s">
        <v>21526</v>
      </c>
      <c r="AF12" t="s">
        <v>21527</v>
      </c>
      <c r="AG12" t="s">
        <v>21528</v>
      </c>
      <c r="AH12" t="s">
        <v>21529</v>
      </c>
      <c r="AI12" t="s">
        <v>21530</v>
      </c>
      <c r="AJ12" t="s">
        <v>21531</v>
      </c>
      <c r="AK12" t="s">
        <v>21532</v>
      </c>
      <c r="AL12" t="s">
        <v>21533</v>
      </c>
      <c r="AM12" t="s">
        <v>21534</v>
      </c>
      <c r="AN12" t="s">
        <v>21535</v>
      </c>
      <c r="AO12" t="s">
        <v>21536</v>
      </c>
      <c r="AP12" t="s">
        <v>21537</v>
      </c>
      <c r="AQ12" t="s">
        <v>21538</v>
      </c>
      <c r="AR12" t="s">
        <v>21539</v>
      </c>
      <c r="AS12" t="s">
        <v>21540</v>
      </c>
      <c r="AT12" t="s">
        <v>21541</v>
      </c>
      <c r="AU12" t="s">
        <v>21542</v>
      </c>
      <c r="AV12" t="s">
        <v>21543</v>
      </c>
    </row>
    <row r="13" spans="2:48" x14ac:dyDescent="0.25">
      <c r="C13" t="s">
        <v>21544</v>
      </c>
      <c r="D13" t="s">
        <v>21545</v>
      </c>
      <c r="E13" t="s">
        <v>21546</v>
      </c>
      <c r="F13" t="s">
        <v>21547</v>
      </c>
      <c r="G13" t="s">
        <v>21548</v>
      </c>
      <c r="H13" t="s">
        <v>21549</v>
      </c>
      <c r="I13" t="s">
        <v>21550</v>
      </c>
      <c r="J13" t="s">
        <v>21551</v>
      </c>
      <c r="K13" t="s">
        <v>21552</v>
      </c>
      <c r="L13" t="s">
        <v>21553</v>
      </c>
      <c r="M13" t="s">
        <v>21554</v>
      </c>
      <c r="N13" t="s">
        <v>21555</v>
      </c>
      <c r="O13" t="s">
        <v>21556</v>
      </c>
      <c r="P13" t="s">
        <v>21557</v>
      </c>
      <c r="Q13" t="s">
        <v>21558</v>
      </c>
      <c r="R13" t="s">
        <v>21559</v>
      </c>
      <c r="S13" t="s">
        <v>21560</v>
      </c>
      <c r="T13" t="s">
        <v>21561</v>
      </c>
      <c r="U13" t="s">
        <v>21562</v>
      </c>
      <c r="V13" t="s">
        <v>21563</v>
      </c>
      <c r="W13" t="s">
        <v>21564</v>
      </c>
      <c r="X13" t="s">
        <v>21565</v>
      </c>
      <c r="Y13" t="s">
        <v>21566</v>
      </c>
      <c r="Z13" t="s">
        <v>21567</v>
      </c>
      <c r="AA13" t="s">
        <v>21568</v>
      </c>
      <c r="AB13" t="s">
        <v>21569</v>
      </c>
      <c r="AC13" t="s">
        <v>21570</v>
      </c>
      <c r="AD13" t="s">
        <v>21571</v>
      </c>
      <c r="AE13" t="s">
        <v>21572</v>
      </c>
      <c r="AF13" t="s">
        <v>21573</v>
      </c>
      <c r="AG13" t="s">
        <v>21574</v>
      </c>
      <c r="AH13" t="s">
        <v>21575</v>
      </c>
      <c r="AI13" t="s">
        <v>21576</v>
      </c>
      <c r="AJ13" t="s">
        <v>21577</v>
      </c>
      <c r="AK13" t="s">
        <v>21578</v>
      </c>
      <c r="AL13" t="s">
        <v>21579</v>
      </c>
      <c r="AM13" t="s">
        <v>21580</v>
      </c>
      <c r="AN13" t="s">
        <v>21581</v>
      </c>
      <c r="AO13" t="s">
        <v>21582</v>
      </c>
      <c r="AP13" t="s">
        <v>21583</v>
      </c>
      <c r="AQ13" t="s">
        <v>21584</v>
      </c>
      <c r="AR13" t="s">
        <v>21585</v>
      </c>
      <c r="AS13" t="s">
        <v>21586</v>
      </c>
      <c r="AT13" t="s">
        <v>21587</v>
      </c>
      <c r="AU13" t="s">
        <v>21588</v>
      </c>
      <c r="AV13" t="s">
        <v>21589</v>
      </c>
    </row>
    <row r="14" spans="2:48" x14ac:dyDescent="0.25">
      <c r="C14" t="s">
        <v>833</v>
      </c>
      <c r="D14" t="s">
        <v>21590</v>
      </c>
      <c r="E14" t="s">
        <v>21591</v>
      </c>
      <c r="F14" t="s">
        <v>21592</v>
      </c>
      <c r="G14" t="s">
        <v>21593</v>
      </c>
      <c r="H14" t="s">
        <v>21594</v>
      </c>
      <c r="I14" t="s">
        <v>21595</v>
      </c>
      <c r="J14" t="s">
        <v>21596</v>
      </c>
      <c r="K14" t="s">
        <v>21597</v>
      </c>
      <c r="L14" t="s">
        <v>21598</v>
      </c>
      <c r="M14" t="s">
        <v>21599</v>
      </c>
      <c r="N14" t="s">
        <v>21600</v>
      </c>
      <c r="O14" t="s">
        <v>21601</v>
      </c>
      <c r="P14" t="s">
        <v>21602</v>
      </c>
      <c r="Q14" t="s">
        <v>21603</v>
      </c>
      <c r="R14" t="s">
        <v>21604</v>
      </c>
      <c r="S14" t="s">
        <v>21605</v>
      </c>
      <c r="T14" t="s">
        <v>21606</v>
      </c>
      <c r="U14" t="s">
        <v>21607</v>
      </c>
      <c r="V14" t="s">
        <v>21608</v>
      </c>
      <c r="W14" t="s">
        <v>21609</v>
      </c>
      <c r="X14" t="s">
        <v>21610</v>
      </c>
      <c r="Y14" t="s">
        <v>21611</v>
      </c>
      <c r="Z14" t="s">
        <v>21612</v>
      </c>
      <c r="AA14" t="s">
        <v>21613</v>
      </c>
      <c r="AB14" t="s">
        <v>21614</v>
      </c>
      <c r="AC14" t="s">
        <v>21615</v>
      </c>
      <c r="AD14" t="s">
        <v>21616</v>
      </c>
      <c r="AE14" t="s">
        <v>21617</v>
      </c>
      <c r="AF14" t="s">
        <v>21618</v>
      </c>
      <c r="AG14" t="s">
        <v>21619</v>
      </c>
      <c r="AH14" t="s">
        <v>21620</v>
      </c>
      <c r="AI14" t="s">
        <v>21621</v>
      </c>
      <c r="AJ14" t="s">
        <v>21622</v>
      </c>
      <c r="AK14" t="s">
        <v>21623</v>
      </c>
      <c r="AL14" t="s">
        <v>21624</v>
      </c>
      <c r="AM14" t="s">
        <v>21625</v>
      </c>
      <c r="AN14" t="s">
        <v>21626</v>
      </c>
      <c r="AO14" t="s">
        <v>21627</v>
      </c>
      <c r="AP14" t="s">
        <v>21628</v>
      </c>
      <c r="AQ14" t="s">
        <v>21629</v>
      </c>
      <c r="AR14" t="s">
        <v>21630</v>
      </c>
      <c r="AS14" t="s">
        <v>21631</v>
      </c>
      <c r="AT14" t="s">
        <v>21632</v>
      </c>
      <c r="AU14" t="s">
        <v>21633</v>
      </c>
      <c r="AV14" t="s">
        <v>21634</v>
      </c>
    </row>
    <row r="15" spans="2:48" x14ac:dyDescent="0.25">
      <c r="C15" t="s">
        <v>11196</v>
      </c>
      <c r="D15" t="s">
        <v>21635</v>
      </c>
      <c r="E15" t="s">
        <v>21636</v>
      </c>
      <c r="F15" t="s">
        <v>21637</v>
      </c>
      <c r="G15" t="s">
        <v>21638</v>
      </c>
      <c r="H15" t="s">
        <v>21639</v>
      </c>
      <c r="I15" t="s">
        <v>21640</v>
      </c>
      <c r="J15" t="s">
        <v>21641</v>
      </c>
      <c r="K15" t="s">
        <v>21642</v>
      </c>
      <c r="L15" t="s">
        <v>21643</v>
      </c>
      <c r="M15" t="s">
        <v>21644</v>
      </c>
      <c r="N15" t="s">
        <v>21645</v>
      </c>
      <c r="O15" t="s">
        <v>21646</v>
      </c>
      <c r="P15" t="s">
        <v>21647</v>
      </c>
      <c r="Q15" t="s">
        <v>21648</v>
      </c>
      <c r="R15" t="s">
        <v>21649</v>
      </c>
      <c r="S15" t="s">
        <v>21650</v>
      </c>
      <c r="T15" t="s">
        <v>21651</v>
      </c>
      <c r="U15" t="s">
        <v>21652</v>
      </c>
      <c r="V15" t="s">
        <v>21635</v>
      </c>
      <c r="W15" t="s">
        <v>21653</v>
      </c>
      <c r="X15" t="s">
        <v>21654</v>
      </c>
      <c r="Y15" t="s">
        <v>21655</v>
      </c>
      <c r="Z15" t="s">
        <v>21656</v>
      </c>
      <c r="AA15" t="s">
        <v>21657</v>
      </c>
      <c r="AB15" t="s">
        <v>21658</v>
      </c>
      <c r="AC15" t="s">
        <v>21659</v>
      </c>
      <c r="AD15" t="s">
        <v>21660</v>
      </c>
      <c r="AE15" t="s">
        <v>21661</v>
      </c>
      <c r="AF15" t="s">
        <v>21662</v>
      </c>
      <c r="AG15" t="s">
        <v>21663</v>
      </c>
      <c r="AH15" t="s">
        <v>21664</v>
      </c>
      <c r="AI15" t="s">
        <v>21665</v>
      </c>
      <c r="AJ15" t="s">
        <v>21666</v>
      </c>
      <c r="AK15" t="s">
        <v>21667</v>
      </c>
      <c r="AL15" t="s">
        <v>21668</v>
      </c>
      <c r="AM15" t="s">
        <v>21669</v>
      </c>
      <c r="AN15" t="s">
        <v>21670</v>
      </c>
      <c r="AO15" t="s">
        <v>21671</v>
      </c>
      <c r="AP15" t="s">
        <v>21672</v>
      </c>
      <c r="AQ15" t="s">
        <v>21673</v>
      </c>
      <c r="AR15" t="s">
        <v>21674</v>
      </c>
      <c r="AS15" t="s">
        <v>21675</v>
      </c>
      <c r="AT15" t="s">
        <v>21676</v>
      </c>
      <c r="AU15" t="s">
        <v>21677</v>
      </c>
      <c r="AV15" t="s">
        <v>21678</v>
      </c>
    </row>
    <row r="16" spans="2:48" x14ac:dyDescent="0.25">
      <c r="C16" t="s">
        <v>888</v>
      </c>
      <c r="D16" t="s">
        <v>21679</v>
      </c>
      <c r="E16" t="s">
        <v>21680</v>
      </c>
      <c r="F16" t="s">
        <v>21681</v>
      </c>
      <c r="G16" t="s">
        <v>21682</v>
      </c>
      <c r="H16" t="s">
        <v>21683</v>
      </c>
      <c r="I16" t="s">
        <v>21684</v>
      </c>
      <c r="J16" t="s">
        <v>21685</v>
      </c>
      <c r="K16" t="s">
        <v>21686</v>
      </c>
      <c r="L16" t="s">
        <v>21687</v>
      </c>
      <c r="M16" t="s">
        <v>21688</v>
      </c>
      <c r="N16" t="s">
        <v>21689</v>
      </c>
      <c r="O16" t="s">
        <v>21690</v>
      </c>
      <c r="P16" t="s">
        <v>21691</v>
      </c>
      <c r="Q16" t="s">
        <v>21692</v>
      </c>
      <c r="R16" t="s">
        <v>21693</v>
      </c>
      <c r="S16" t="s">
        <v>21694</v>
      </c>
      <c r="T16" t="s">
        <v>21695</v>
      </c>
      <c r="U16" t="s">
        <v>21696</v>
      </c>
      <c r="V16" t="s">
        <v>21697</v>
      </c>
      <c r="W16" t="s">
        <v>21698</v>
      </c>
      <c r="X16" t="s">
        <v>21699</v>
      </c>
      <c r="Y16" t="s">
        <v>21700</v>
      </c>
      <c r="Z16" t="s">
        <v>21701</v>
      </c>
      <c r="AA16" t="s">
        <v>21702</v>
      </c>
      <c r="AB16" t="s">
        <v>21703</v>
      </c>
      <c r="AC16" t="s">
        <v>21704</v>
      </c>
      <c r="AD16" t="s">
        <v>21705</v>
      </c>
      <c r="AE16" t="s">
        <v>21706</v>
      </c>
      <c r="AF16" t="s">
        <v>21707</v>
      </c>
      <c r="AG16" t="s">
        <v>21708</v>
      </c>
      <c r="AH16" t="s">
        <v>21709</v>
      </c>
      <c r="AI16" t="s">
        <v>21710</v>
      </c>
      <c r="AJ16" t="s">
        <v>21711</v>
      </c>
      <c r="AK16" t="s">
        <v>21712</v>
      </c>
      <c r="AL16" t="s">
        <v>21713</v>
      </c>
      <c r="AM16" t="s">
        <v>21714</v>
      </c>
      <c r="AN16" t="s">
        <v>21715</v>
      </c>
      <c r="AO16" t="s">
        <v>21716</v>
      </c>
      <c r="AP16" t="s">
        <v>21717</v>
      </c>
      <c r="AQ16" t="s">
        <v>21718</v>
      </c>
      <c r="AR16" t="s">
        <v>21719</v>
      </c>
      <c r="AS16" t="s">
        <v>21720</v>
      </c>
      <c r="AT16" t="s">
        <v>21721</v>
      </c>
      <c r="AU16" t="s">
        <v>21722</v>
      </c>
      <c r="AV16" t="s">
        <v>21723</v>
      </c>
    </row>
    <row r="17" spans="2:48" x14ac:dyDescent="0.25">
      <c r="C17" t="s">
        <v>790</v>
      </c>
      <c r="D17" t="s">
        <v>568</v>
      </c>
      <c r="E17" t="s">
        <v>568</v>
      </c>
      <c r="F17" t="s">
        <v>21724</v>
      </c>
      <c r="G17" t="s">
        <v>21725</v>
      </c>
      <c r="H17" t="s">
        <v>21726</v>
      </c>
      <c r="I17" t="s">
        <v>21727</v>
      </c>
      <c r="J17" t="s">
        <v>21728</v>
      </c>
      <c r="K17" t="s">
        <v>21729</v>
      </c>
      <c r="L17" t="s">
        <v>21730</v>
      </c>
      <c r="M17" t="s">
        <v>568</v>
      </c>
      <c r="N17" t="s">
        <v>568</v>
      </c>
      <c r="O17" t="s">
        <v>21731</v>
      </c>
      <c r="P17" t="s">
        <v>21732</v>
      </c>
      <c r="Q17" t="s">
        <v>21733</v>
      </c>
      <c r="R17" t="s">
        <v>21734</v>
      </c>
      <c r="S17" t="s">
        <v>21735</v>
      </c>
      <c r="T17" t="s">
        <v>21736</v>
      </c>
      <c r="U17" t="s">
        <v>21737</v>
      </c>
      <c r="V17" t="s">
        <v>568</v>
      </c>
      <c r="W17" t="s">
        <v>568</v>
      </c>
      <c r="X17" t="s">
        <v>21738</v>
      </c>
      <c r="Y17" t="s">
        <v>21739</v>
      </c>
      <c r="Z17" t="s">
        <v>21740</v>
      </c>
      <c r="AA17" t="s">
        <v>21741</v>
      </c>
      <c r="AB17" t="s">
        <v>21742</v>
      </c>
      <c r="AC17" t="s">
        <v>21743</v>
      </c>
      <c r="AD17" t="s">
        <v>21744</v>
      </c>
      <c r="AE17" t="s">
        <v>568</v>
      </c>
      <c r="AF17" t="s">
        <v>568</v>
      </c>
      <c r="AG17" t="s">
        <v>21745</v>
      </c>
      <c r="AH17" t="s">
        <v>21746</v>
      </c>
      <c r="AI17" t="s">
        <v>21747</v>
      </c>
      <c r="AJ17" t="s">
        <v>21748</v>
      </c>
      <c r="AK17" t="s">
        <v>21749</v>
      </c>
      <c r="AL17" t="s">
        <v>21750</v>
      </c>
      <c r="AM17" t="s">
        <v>21751</v>
      </c>
      <c r="AN17" t="s">
        <v>568</v>
      </c>
      <c r="AO17" t="s">
        <v>568</v>
      </c>
      <c r="AP17" t="s">
        <v>21752</v>
      </c>
      <c r="AQ17" t="s">
        <v>21753</v>
      </c>
      <c r="AR17" t="s">
        <v>21754</v>
      </c>
      <c r="AS17" t="s">
        <v>21755</v>
      </c>
      <c r="AT17" t="s">
        <v>21756</v>
      </c>
      <c r="AU17" t="s">
        <v>21757</v>
      </c>
      <c r="AV17" t="s">
        <v>21758</v>
      </c>
    </row>
    <row r="18" spans="2:48" x14ac:dyDescent="0.25">
      <c r="C18" t="s">
        <v>21759</v>
      </c>
      <c r="D18" t="s">
        <v>21760</v>
      </c>
      <c r="E18" t="s">
        <v>21761</v>
      </c>
      <c r="F18" t="s">
        <v>21762</v>
      </c>
      <c r="G18" t="s">
        <v>21763</v>
      </c>
      <c r="H18" t="s">
        <v>21764</v>
      </c>
      <c r="I18" t="s">
        <v>21765</v>
      </c>
      <c r="J18" t="s">
        <v>21766</v>
      </c>
      <c r="K18" t="s">
        <v>21767</v>
      </c>
      <c r="L18" t="s">
        <v>21768</v>
      </c>
      <c r="M18" t="s">
        <v>21769</v>
      </c>
      <c r="N18" t="s">
        <v>21770</v>
      </c>
      <c r="O18" t="s">
        <v>21771</v>
      </c>
      <c r="P18" t="s">
        <v>21772</v>
      </c>
      <c r="Q18" t="s">
        <v>21773</v>
      </c>
      <c r="R18" t="s">
        <v>21774</v>
      </c>
      <c r="S18" t="s">
        <v>21775</v>
      </c>
      <c r="T18" t="s">
        <v>21776</v>
      </c>
      <c r="U18" t="s">
        <v>21777</v>
      </c>
      <c r="V18" t="s">
        <v>21778</v>
      </c>
      <c r="W18" t="s">
        <v>21779</v>
      </c>
      <c r="X18" t="s">
        <v>21780</v>
      </c>
      <c r="Y18" t="s">
        <v>21781</v>
      </c>
      <c r="Z18" t="s">
        <v>21782</v>
      </c>
      <c r="AA18" t="s">
        <v>21783</v>
      </c>
      <c r="AB18" t="s">
        <v>21784</v>
      </c>
      <c r="AC18" t="s">
        <v>21785</v>
      </c>
      <c r="AD18" t="s">
        <v>21786</v>
      </c>
      <c r="AE18" t="s">
        <v>21787</v>
      </c>
      <c r="AF18" t="s">
        <v>21788</v>
      </c>
      <c r="AG18" t="s">
        <v>21789</v>
      </c>
      <c r="AH18" t="s">
        <v>21790</v>
      </c>
      <c r="AI18" t="s">
        <v>21791</v>
      </c>
      <c r="AJ18" t="s">
        <v>21792</v>
      </c>
      <c r="AK18" t="s">
        <v>21793</v>
      </c>
      <c r="AL18" t="s">
        <v>21794</v>
      </c>
      <c r="AM18" t="s">
        <v>21795</v>
      </c>
      <c r="AN18" t="s">
        <v>21796</v>
      </c>
      <c r="AO18" t="s">
        <v>21797</v>
      </c>
      <c r="AP18" t="s">
        <v>21798</v>
      </c>
      <c r="AQ18" t="s">
        <v>21799</v>
      </c>
      <c r="AR18" t="s">
        <v>21800</v>
      </c>
      <c r="AS18" t="s">
        <v>21801</v>
      </c>
      <c r="AT18" t="s">
        <v>21802</v>
      </c>
      <c r="AU18" t="s">
        <v>21803</v>
      </c>
      <c r="AV18" t="s">
        <v>21804</v>
      </c>
    </row>
    <row r="19" spans="2:48" x14ac:dyDescent="0.25">
      <c r="C19" t="s">
        <v>11199</v>
      </c>
      <c r="D19" t="s">
        <v>568</v>
      </c>
      <c r="E19" t="s">
        <v>21805</v>
      </c>
      <c r="F19" t="s">
        <v>21806</v>
      </c>
      <c r="G19" t="s">
        <v>21807</v>
      </c>
      <c r="H19" t="s">
        <v>21808</v>
      </c>
      <c r="I19" t="s">
        <v>21809</v>
      </c>
      <c r="J19" t="s">
        <v>21810</v>
      </c>
      <c r="K19" t="s">
        <v>21811</v>
      </c>
      <c r="L19" t="s">
        <v>21812</v>
      </c>
      <c r="M19" t="s">
        <v>568</v>
      </c>
      <c r="N19" t="s">
        <v>21813</v>
      </c>
      <c r="O19" t="s">
        <v>21814</v>
      </c>
      <c r="P19" t="s">
        <v>21815</v>
      </c>
      <c r="Q19" t="s">
        <v>21816</v>
      </c>
      <c r="R19" t="s">
        <v>21817</v>
      </c>
      <c r="S19" t="s">
        <v>21818</v>
      </c>
      <c r="T19" t="s">
        <v>21819</v>
      </c>
      <c r="U19" t="s">
        <v>21820</v>
      </c>
      <c r="V19" t="s">
        <v>568</v>
      </c>
      <c r="W19" t="s">
        <v>21821</v>
      </c>
      <c r="X19" t="s">
        <v>21822</v>
      </c>
      <c r="Y19" t="s">
        <v>21823</v>
      </c>
      <c r="Z19" t="s">
        <v>21824</v>
      </c>
      <c r="AA19" t="s">
        <v>21825</v>
      </c>
      <c r="AB19" t="s">
        <v>21826</v>
      </c>
      <c r="AC19" t="s">
        <v>21827</v>
      </c>
      <c r="AD19" t="s">
        <v>21828</v>
      </c>
      <c r="AE19" t="s">
        <v>568</v>
      </c>
      <c r="AF19" t="s">
        <v>21829</v>
      </c>
      <c r="AG19" t="s">
        <v>21830</v>
      </c>
      <c r="AH19" t="s">
        <v>21831</v>
      </c>
      <c r="AI19" t="s">
        <v>21832</v>
      </c>
      <c r="AJ19" t="s">
        <v>21833</v>
      </c>
      <c r="AK19" t="s">
        <v>21834</v>
      </c>
      <c r="AL19" t="s">
        <v>21835</v>
      </c>
      <c r="AM19" t="s">
        <v>21836</v>
      </c>
      <c r="AN19" t="s">
        <v>568</v>
      </c>
      <c r="AO19" t="s">
        <v>21837</v>
      </c>
      <c r="AP19" t="s">
        <v>21838</v>
      </c>
      <c r="AQ19" t="s">
        <v>21839</v>
      </c>
      <c r="AR19" t="s">
        <v>21840</v>
      </c>
      <c r="AS19" t="s">
        <v>21841</v>
      </c>
      <c r="AT19" t="s">
        <v>21842</v>
      </c>
      <c r="AU19" t="s">
        <v>21843</v>
      </c>
      <c r="AV19" t="s">
        <v>21844</v>
      </c>
    </row>
    <row r="20" spans="2:48" x14ac:dyDescent="0.25">
      <c r="C20" t="s">
        <v>21845</v>
      </c>
      <c r="D20" t="s">
        <v>21846</v>
      </c>
      <c r="E20" t="s">
        <v>21847</v>
      </c>
      <c r="F20" t="s">
        <v>21848</v>
      </c>
      <c r="G20" t="s">
        <v>21849</v>
      </c>
      <c r="H20" t="s">
        <v>21850</v>
      </c>
      <c r="I20" t="s">
        <v>21851</v>
      </c>
      <c r="J20" t="s">
        <v>21852</v>
      </c>
      <c r="K20" t="s">
        <v>21853</v>
      </c>
      <c r="L20" t="s">
        <v>21854</v>
      </c>
      <c r="M20" t="s">
        <v>21855</v>
      </c>
      <c r="N20" t="s">
        <v>21856</v>
      </c>
      <c r="O20" t="s">
        <v>21857</v>
      </c>
      <c r="P20" t="s">
        <v>21858</v>
      </c>
      <c r="Q20" t="s">
        <v>21859</v>
      </c>
      <c r="R20" t="s">
        <v>21860</v>
      </c>
      <c r="S20" t="s">
        <v>21861</v>
      </c>
      <c r="T20" t="s">
        <v>21862</v>
      </c>
      <c r="U20" t="s">
        <v>21863</v>
      </c>
      <c r="V20" t="s">
        <v>21864</v>
      </c>
      <c r="W20" t="s">
        <v>21865</v>
      </c>
      <c r="X20" t="s">
        <v>21866</v>
      </c>
      <c r="Y20" t="s">
        <v>21867</v>
      </c>
      <c r="Z20" t="s">
        <v>21868</v>
      </c>
      <c r="AA20" t="s">
        <v>21869</v>
      </c>
      <c r="AB20" t="s">
        <v>21870</v>
      </c>
      <c r="AC20" t="s">
        <v>21871</v>
      </c>
      <c r="AD20" t="s">
        <v>21872</v>
      </c>
      <c r="AE20" t="s">
        <v>21873</v>
      </c>
      <c r="AF20" t="s">
        <v>21874</v>
      </c>
      <c r="AG20" t="s">
        <v>21875</v>
      </c>
      <c r="AH20" t="s">
        <v>21876</v>
      </c>
      <c r="AI20" t="s">
        <v>21877</v>
      </c>
      <c r="AJ20" t="s">
        <v>21878</v>
      </c>
      <c r="AK20" t="s">
        <v>21879</v>
      </c>
      <c r="AL20" t="s">
        <v>21880</v>
      </c>
      <c r="AM20" t="s">
        <v>21881</v>
      </c>
      <c r="AN20" t="s">
        <v>21882</v>
      </c>
      <c r="AO20" t="s">
        <v>21883</v>
      </c>
      <c r="AP20" t="s">
        <v>21884</v>
      </c>
      <c r="AQ20" t="s">
        <v>21885</v>
      </c>
      <c r="AR20" t="s">
        <v>21886</v>
      </c>
      <c r="AS20" t="s">
        <v>21887</v>
      </c>
      <c r="AT20" t="s">
        <v>21888</v>
      </c>
      <c r="AU20" t="s">
        <v>21889</v>
      </c>
      <c r="AV20" t="s">
        <v>21890</v>
      </c>
    </row>
    <row r="21" spans="2:48" x14ac:dyDescent="0.25">
      <c r="C21" t="s">
        <v>21891</v>
      </c>
      <c r="AN21" t="s">
        <v>568</v>
      </c>
      <c r="AO21" t="s">
        <v>21892</v>
      </c>
      <c r="AP21" t="s">
        <v>21893</v>
      </c>
      <c r="AQ21" t="s">
        <v>21894</v>
      </c>
      <c r="AR21" t="s">
        <v>21895</v>
      </c>
      <c r="AS21" t="s">
        <v>21896</v>
      </c>
      <c r="AT21" t="s">
        <v>21897</v>
      </c>
      <c r="AU21" t="s">
        <v>21898</v>
      </c>
      <c r="AV21" t="s">
        <v>21899</v>
      </c>
    </row>
    <row r="22" spans="2:48" x14ac:dyDescent="0.25">
      <c r="C22" t="s">
        <v>18451</v>
      </c>
      <c r="D22" t="s">
        <v>21900</v>
      </c>
      <c r="E22" t="s">
        <v>21901</v>
      </c>
      <c r="F22" t="s">
        <v>21902</v>
      </c>
      <c r="G22" t="s">
        <v>21903</v>
      </c>
      <c r="H22" t="s">
        <v>21904</v>
      </c>
      <c r="I22" t="s">
        <v>21905</v>
      </c>
      <c r="J22" t="s">
        <v>21906</v>
      </c>
      <c r="K22" t="s">
        <v>21907</v>
      </c>
      <c r="L22" t="s">
        <v>21908</v>
      </c>
      <c r="M22" t="s">
        <v>21909</v>
      </c>
      <c r="N22" t="s">
        <v>21910</v>
      </c>
      <c r="O22" t="s">
        <v>21911</v>
      </c>
      <c r="P22" t="s">
        <v>21912</v>
      </c>
      <c r="Q22" t="s">
        <v>21913</v>
      </c>
      <c r="R22" t="s">
        <v>21914</v>
      </c>
      <c r="S22" t="s">
        <v>21915</v>
      </c>
      <c r="T22" t="s">
        <v>21916</v>
      </c>
      <c r="U22" t="s">
        <v>21917</v>
      </c>
      <c r="V22" t="s">
        <v>21918</v>
      </c>
      <c r="W22" t="s">
        <v>21919</v>
      </c>
      <c r="X22" t="s">
        <v>21920</v>
      </c>
      <c r="Y22" t="s">
        <v>21921</v>
      </c>
      <c r="Z22" t="s">
        <v>21922</v>
      </c>
      <c r="AA22" t="s">
        <v>21923</v>
      </c>
      <c r="AB22" t="s">
        <v>21924</v>
      </c>
      <c r="AC22" t="s">
        <v>21925</v>
      </c>
      <c r="AD22" t="s">
        <v>21926</v>
      </c>
      <c r="AE22" t="s">
        <v>21927</v>
      </c>
      <c r="AF22" t="s">
        <v>21928</v>
      </c>
      <c r="AG22" t="s">
        <v>21929</v>
      </c>
      <c r="AH22" t="s">
        <v>21930</v>
      </c>
      <c r="AI22" t="s">
        <v>21931</v>
      </c>
      <c r="AJ22" t="s">
        <v>21932</v>
      </c>
      <c r="AK22" t="s">
        <v>21933</v>
      </c>
      <c r="AL22" t="s">
        <v>21934</v>
      </c>
      <c r="AM22" t="s">
        <v>21935</v>
      </c>
      <c r="AN22" t="s">
        <v>21936</v>
      </c>
      <c r="AO22" t="s">
        <v>21937</v>
      </c>
      <c r="AP22" t="s">
        <v>21938</v>
      </c>
      <c r="AQ22" t="s">
        <v>21939</v>
      </c>
      <c r="AR22" t="s">
        <v>21940</v>
      </c>
      <c r="AS22" t="s">
        <v>21941</v>
      </c>
      <c r="AT22" t="s">
        <v>21942</v>
      </c>
      <c r="AU22" t="s">
        <v>21943</v>
      </c>
      <c r="AV22" t="s">
        <v>21944</v>
      </c>
    </row>
    <row r="23" spans="2:48" x14ac:dyDescent="0.25">
      <c r="C23" t="s">
        <v>19819</v>
      </c>
      <c r="D23" t="s">
        <v>21945</v>
      </c>
      <c r="E23" t="s">
        <v>21946</v>
      </c>
      <c r="F23" t="s">
        <v>21947</v>
      </c>
      <c r="G23" t="s">
        <v>21948</v>
      </c>
      <c r="H23" t="s">
        <v>21949</v>
      </c>
      <c r="I23" t="s">
        <v>21950</v>
      </c>
      <c r="J23" t="s">
        <v>21951</v>
      </c>
      <c r="K23" t="s">
        <v>21952</v>
      </c>
      <c r="L23" t="s">
        <v>21953</v>
      </c>
      <c r="M23" t="s">
        <v>21954</v>
      </c>
      <c r="N23" t="s">
        <v>21955</v>
      </c>
      <c r="O23" t="s">
        <v>21956</v>
      </c>
      <c r="P23" t="s">
        <v>21957</v>
      </c>
      <c r="Q23" t="s">
        <v>21958</v>
      </c>
      <c r="R23" t="s">
        <v>21959</v>
      </c>
      <c r="S23" t="s">
        <v>21960</v>
      </c>
      <c r="T23" t="s">
        <v>21961</v>
      </c>
      <c r="U23" t="s">
        <v>21962</v>
      </c>
      <c r="V23" t="s">
        <v>21963</v>
      </c>
      <c r="W23" t="s">
        <v>21964</v>
      </c>
      <c r="X23" t="s">
        <v>21965</v>
      </c>
      <c r="Y23" t="s">
        <v>21966</v>
      </c>
      <c r="Z23" t="s">
        <v>21967</v>
      </c>
      <c r="AA23" t="s">
        <v>21968</v>
      </c>
      <c r="AB23" t="s">
        <v>21969</v>
      </c>
      <c r="AC23" t="s">
        <v>21970</v>
      </c>
      <c r="AD23" t="s">
        <v>21971</v>
      </c>
      <c r="AE23" t="s">
        <v>21972</v>
      </c>
      <c r="AF23" t="s">
        <v>21973</v>
      </c>
      <c r="AG23" t="s">
        <v>21974</v>
      </c>
      <c r="AH23" t="s">
        <v>21975</v>
      </c>
      <c r="AI23" t="s">
        <v>21976</v>
      </c>
      <c r="AJ23" t="s">
        <v>21977</v>
      </c>
      <c r="AK23" t="s">
        <v>21978</v>
      </c>
      <c r="AL23" t="s">
        <v>21979</v>
      </c>
      <c r="AM23" t="s">
        <v>21980</v>
      </c>
      <c r="AN23" t="s">
        <v>21981</v>
      </c>
      <c r="AO23" t="s">
        <v>21982</v>
      </c>
      <c r="AP23" t="s">
        <v>21983</v>
      </c>
      <c r="AQ23" t="s">
        <v>21984</v>
      </c>
      <c r="AR23" t="s">
        <v>21985</v>
      </c>
      <c r="AS23" t="s">
        <v>21986</v>
      </c>
      <c r="AT23" t="s">
        <v>21987</v>
      </c>
      <c r="AU23" t="s">
        <v>21988</v>
      </c>
      <c r="AV23" t="s">
        <v>21989</v>
      </c>
    </row>
    <row r="24" spans="2:48" x14ac:dyDescent="0.25">
      <c r="C24" t="s">
        <v>21990</v>
      </c>
      <c r="D24" t="s">
        <v>21991</v>
      </c>
      <c r="E24" t="s">
        <v>21992</v>
      </c>
      <c r="F24" t="s">
        <v>21993</v>
      </c>
      <c r="G24" t="s">
        <v>21994</v>
      </c>
      <c r="H24" t="s">
        <v>21995</v>
      </c>
      <c r="I24" t="s">
        <v>21996</v>
      </c>
      <c r="J24" t="s">
        <v>21997</v>
      </c>
      <c r="K24" t="s">
        <v>21998</v>
      </c>
      <c r="L24" t="s">
        <v>21999</v>
      </c>
      <c r="M24" t="s">
        <v>22000</v>
      </c>
      <c r="N24" t="s">
        <v>22001</v>
      </c>
      <c r="O24" t="s">
        <v>22002</v>
      </c>
      <c r="P24" t="s">
        <v>22003</v>
      </c>
      <c r="Q24" t="s">
        <v>22004</v>
      </c>
      <c r="R24" t="s">
        <v>22005</v>
      </c>
      <c r="S24" t="s">
        <v>22006</v>
      </c>
      <c r="T24" t="s">
        <v>22007</v>
      </c>
      <c r="U24" t="s">
        <v>22008</v>
      </c>
      <c r="V24" t="s">
        <v>22009</v>
      </c>
      <c r="W24" t="s">
        <v>22010</v>
      </c>
      <c r="X24" t="s">
        <v>22011</v>
      </c>
      <c r="Y24" t="s">
        <v>22012</v>
      </c>
      <c r="Z24" t="s">
        <v>22013</v>
      </c>
      <c r="AA24" t="s">
        <v>22014</v>
      </c>
      <c r="AB24" t="s">
        <v>22015</v>
      </c>
      <c r="AC24" t="s">
        <v>22016</v>
      </c>
      <c r="AD24" t="s">
        <v>22017</v>
      </c>
      <c r="AE24" t="s">
        <v>22018</v>
      </c>
      <c r="AF24" t="s">
        <v>22019</v>
      </c>
      <c r="AG24" t="s">
        <v>22020</v>
      </c>
      <c r="AH24" t="s">
        <v>22021</v>
      </c>
      <c r="AI24" t="s">
        <v>22022</v>
      </c>
      <c r="AJ24" t="s">
        <v>22023</v>
      </c>
      <c r="AK24" t="s">
        <v>22024</v>
      </c>
      <c r="AL24" t="s">
        <v>22025</v>
      </c>
      <c r="AM24" t="s">
        <v>22026</v>
      </c>
      <c r="AN24" t="s">
        <v>22027</v>
      </c>
      <c r="AO24" t="s">
        <v>22028</v>
      </c>
      <c r="AP24" t="s">
        <v>22029</v>
      </c>
      <c r="AQ24" t="s">
        <v>22030</v>
      </c>
      <c r="AR24" t="s">
        <v>22031</v>
      </c>
      <c r="AS24" t="s">
        <v>22032</v>
      </c>
      <c r="AT24" t="s">
        <v>22033</v>
      </c>
      <c r="AU24" t="s">
        <v>22034</v>
      </c>
      <c r="AV24" t="s">
        <v>22035</v>
      </c>
    </row>
    <row r="25" spans="2:48" x14ac:dyDescent="0.25">
      <c r="C25" t="s">
        <v>680</v>
      </c>
      <c r="D25" t="s">
        <v>568</v>
      </c>
      <c r="E25" t="s">
        <v>22036</v>
      </c>
      <c r="F25" t="s">
        <v>22037</v>
      </c>
      <c r="G25" t="s">
        <v>22038</v>
      </c>
      <c r="H25" t="s">
        <v>22039</v>
      </c>
      <c r="I25" t="s">
        <v>22040</v>
      </c>
      <c r="J25" t="s">
        <v>22041</v>
      </c>
      <c r="K25" t="s">
        <v>22042</v>
      </c>
      <c r="L25" t="s">
        <v>22043</v>
      </c>
      <c r="M25" t="s">
        <v>568</v>
      </c>
      <c r="N25" t="s">
        <v>22044</v>
      </c>
      <c r="O25" t="s">
        <v>22045</v>
      </c>
      <c r="P25" t="s">
        <v>22046</v>
      </c>
      <c r="Q25" t="s">
        <v>22047</v>
      </c>
      <c r="R25" t="s">
        <v>22048</v>
      </c>
      <c r="S25" t="s">
        <v>22049</v>
      </c>
      <c r="T25" t="s">
        <v>22050</v>
      </c>
      <c r="U25" t="s">
        <v>22051</v>
      </c>
      <c r="V25" t="s">
        <v>568</v>
      </c>
      <c r="W25" t="s">
        <v>22052</v>
      </c>
      <c r="X25" t="s">
        <v>22053</v>
      </c>
      <c r="Y25" t="s">
        <v>22054</v>
      </c>
      <c r="Z25" t="s">
        <v>22055</v>
      </c>
      <c r="AA25" t="s">
        <v>22056</v>
      </c>
      <c r="AB25" t="s">
        <v>22057</v>
      </c>
      <c r="AC25" t="s">
        <v>22058</v>
      </c>
      <c r="AD25" t="s">
        <v>22059</v>
      </c>
      <c r="AE25" t="s">
        <v>568</v>
      </c>
      <c r="AF25" t="s">
        <v>22060</v>
      </c>
      <c r="AG25" t="s">
        <v>22061</v>
      </c>
      <c r="AH25" t="s">
        <v>22062</v>
      </c>
      <c r="AI25" t="s">
        <v>22063</v>
      </c>
      <c r="AJ25" t="s">
        <v>22064</v>
      </c>
      <c r="AK25" t="s">
        <v>22065</v>
      </c>
      <c r="AL25" t="s">
        <v>22066</v>
      </c>
      <c r="AM25" t="s">
        <v>22067</v>
      </c>
      <c r="AN25" t="s">
        <v>568</v>
      </c>
      <c r="AO25" t="s">
        <v>22068</v>
      </c>
      <c r="AP25" t="s">
        <v>22069</v>
      </c>
      <c r="AQ25" t="s">
        <v>22070</v>
      </c>
      <c r="AR25" t="s">
        <v>22071</v>
      </c>
      <c r="AS25" t="s">
        <v>22072</v>
      </c>
      <c r="AT25" t="s">
        <v>22073</v>
      </c>
      <c r="AU25" t="s">
        <v>22074</v>
      </c>
      <c r="AV25" t="s">
        <v>22075</v>
      </c>
    </row>
    <row r="26" spans="2:48" x14ac:dyDescent="0.25">
      <c r="B26" t="s">
        <v>550</v>
      </c>
      <c r="C26" t="s">
        <v>21361</v>
      </c>
      <c r="D26" t="s">
        <v>568</v>
      </c>
      <c r="E26" t="s">
        <v>22076</v>
      </c>
      <c r="F26" t="s">
        <v>22077</v>
      </c>
      <c r="G26" t="s">
        <v>22078</v>
      </c>
      <c r="H26" t="s">
        <v>22079</v>
      </c>
      <c r="I26" t="s">
        <v>22080</v>
      </c>
      <c r="J26" t="s">
        <v>22081</v>
      </c>
      <c r="K26" t="s">
        <v>22082</v>
      </c>
      <c r="L26" t="s">
        <v>22083</v>
      </c>
      <c r="M26" t="s">
        <v>568</v>
      </c>
      <c r="N26" t="s">
        <v>22084</v>
      </c>
      <c r="O26" t="s">
        <v>22085</v>
      </c>
      <c r="P26" t="s">
        <v>22086</v>
      </c>
      <c r="Q26" t="s">
        <v>22087</v>
      </c>
      <c r="R26" t="s">
        <v>22088</v>
      </c>
      <c r="S26" t="s">
        <v>22089</v>
      </c>
      <c r="T26" t="s">
        <v>22090</v>
      </c>
      <c r="U26" t="s">
        <v>22091</v>
      </c>
      <c r="V26" t="s">
        <v>568</v>
      </c>
      <c r="W26" t="s">
        <v>22092</v>
      </c>
      <c r="X26" t="s">
        <v>22093</v>
      </c>
      <c r="Y26" t="s">
        <v>22094</v>
      </c>
      <c r="Z26" t="s">
        <v>22095</v>
      </c>
      <c r="AA26" t="s">
        <v>22096</v>
      </c>
      <c r="AB26" t="s">
        <v>22097</v>
      </c>
      <c r="AC26" t="s">
        <v>22098</v>
      </c>
      <c r="AD26" t="s">
        <v>22099</v>
      </c>
      <c r="AE26" t="s">
        <v>568</v>
      </c>
      <c r="AF26" t="s">
        <v>22100</v>
      </c>
      <c r="AG26" t="s">
        <v>22101</v>
      </c>
      <c r="AH26" t="s">
        <v>22102</v>
      </c>
      <c r="AI26" t="s">
        <v>22103</v>
      </c>
      <c r="AJ26" t="s">
        <v>22104</v>
      </c>
      <c r="AK26" t="s">
        <v>22105</v>
      </c>
      <c r="AL26" t="s">
        <v>22106</v>
      </c>
      <c r="AM26" t="s">
        <v>22107</v>
      </c>
      <c r="AN26" t="s">
        <v>568</v>
      </c>
      <c r="AO26" t="s">
        <v>22108</v>
      </c>
      <c r="AP26" t="s">
        <v>22109</v>
      </c>
      <c r="AQ26" t="s">
        <v>22110</v>
      </c>
      <c r="AR26" t="s">
        <v>22111</v>
      </c>
      <c r="AS26" t="s">
        <v>22112</v>
      </c>
      <c r="AT26" t="s">
        <v>22113</v>
      </c>
      <c r="AU26" t="s">
        <v>22114</v>
      </c>
      <c r="AV26" t="s">
        <v>22115</v>
      </c>
    </row>
    <row r="27" spans="2:48" x14ac:dyDescent="0.25">
      <c r="C27" t="s">
        <v>21407</v>
      </c>
      <c r="D27" t="s">
        <v>568</v>
      </c>
      <c r="E27" t="s">
        <v>22116</v>
      </c>
      <c r="F27" t="s">
        <v>22117</v>
      </c>
      <c r="G27" t="s">
        <v>22118</v>
      </c>
      <c r="H27" t="s">
        <v>22119</v>
      </c>
      <c r="I27" t="s">
        <v>22120</v>
      </c>
      <c r="J27" t="s">
        <v>22121</v>
      </c>
      <c r="K27" t="s">
        <v>22122</v>
      </c>
      <c r="L27" t="s">
        <v>22123</v>
      </c>
      <c r="M27" t="s">
        <v>568</v>
      </c>
      <c r="N27" t="s">
        <v>22124</v>
      </c>
      <c r="O27" t="s">
        <v>22125</v>
      </c>
      <c r="P27" t="s">
        <v>22126</v>
      </c>
      <c r="Q27" t="s">
        <v>22127</v>
      </c>
      <c r="R27" t="s">
        <v>22128</v>
      </c>
      <c r="S27" t="s">
        <v>22129</v>
      </c>
      <c r="T27" t="s">
        <v>22130</v>
      </c>
      <c r="U27" t="s">
        <v>22131</v>
      </c>
      <c r="V27" t="s">
        <v>568</v>
      </c>
      <c r="W27" t="s">
        <v>22132</v>
      </c>
      <c r="X27" t="s">
        <v>22133</v>
      </c>
      <c r="Y27" t="s">
        <v>22134</v>
      </c>
      <c r="Z27" t="s">
        <v>22135</v>
      </c>
      <c r="AA27" t="s">
        <v>22136</v>
      </c>
      <c r="AB27" t="s">
        <v>22137</v>
      </c>
      <c r="AC27" t="s">
        <v>22138</v>
      </c>
      <c r="AD27" t="s">
        <v>22139</v>
      </c>
      <c r="AE27" t="s">
        <v>568</v>
      </c>
      <c r="AF27" t="s">
        <v>22140</v>
      </c>
      <c r="AG27" t="s">
        <v>22141</v>
      </c>
      <c r="AH27" t="s">
        <v>22142</v>
      </c>
      <c r="AI27" t="s">
        <v>22143</v>
      </c>
      <c r="AJ27" t="s">
        <v>22144</v>
      </c>
      <c r="AK27" t="s">
        <v>22145</v>
      </c>
      <c r="AL27" t="s">
        <v>22146</v>
      </c>
      <c r="AM27" t="s">
        <v>22147</v>
      </c>
      <c r="AN27" t="s">
        <v>568</v>
      </c>
      <c r="AO27" t="s">
        <v>22148</v>
      </c>
      <c r="AP27" t="s">
        <v>22149</v>
      </c>
      <c r="AQ27" t="s">
        <v>22150</v>
      </c>
      <c r="AR27" t="s">
        <v>22151</v>
      </c>
      <c r="AS27" t="s">
        <v>22152</v>
      </c>
      <c r="AT27" t="s">
        <v>22153</v>
      </c>
      <c r="AU27" t="s">
        <v>22154</v>
      </c>
      <c r="AV27" t="s">
        <v>22155</v>
      </c>
    </row>
    <row r="28" spans="2:48" x14ac:dyDescent="0.25">
      <c r="C28" t="s">
        <v>21453</v>
      </c>
      <c r="D28" t="s">
        <v>22156</v>
      </c>
      <c r="E28" t="s">
        <v>22157</v>
      </c>
      <c r="F28" t="s">
        <v>22158</v>
      </c>
      <c r="G28" t="s">
        <v>22159</v>
      </c>
      <c r="H28" t="s">
        <v>22160</v>
      </c>
      <c r="I28" t="s">
        <v>22161</v>
      </c>
      <c r="J28" t="s">
        <v>22162</v>
      </c>
      <c r="K28" t="s">
        <v>22163</v>
      </c>
      <c r="L28" t="s">
        <v>22164</v>
      </c>
      <c r="M28" t="s">
        <v>22165</v>
      </c>
      <c r="N28" t="s">
        <v>22166</v>
      </c>
      <c r="O28" t="s">
        <v>22167</v>
      </c>
      <c r="P28" t="s">
        <v>22168</v>
      </c>
      <c r="Q28" t="s">
        <v>22169</v>
      </c>
      <c r="R28" t="s">
        <v>22170</v>
      </c>
      <c r="S28" t="s">
        <v>22171</v>
      </c>
      <c r="T28" t="s">
        <v>22172</v>
      </c>
      <c r="U28" t="s">
        <v>22173</v>
      </c>
      <c r="V28" t="s">
        <v>22174</v>
      </c>
      <c r="W28" t="s">
        <v>22175</v>
      </c>
      <c r="X28" t="s">
        <v>22176</v>
      </c>
      <c r="Y28" t="s">
        <v>22177</v>
      </c>
      <c r="Z28" t="s">
        <v>22178</v>
      </c>
      <c r="AA28" t="s">
        <v>22179</v>
      </c>
      <c r="AB28" t="s">
        <v>22180</v>
      </c>
      <c r="AC28" t="s">
        <v>22181</v>
      </c>
      <c r="AD28" t="s">
        <v>22182</v>
      </c>
      <c r="AE28" t="s">
        <v>22183</v>
      </c>
      <c r="AF28" t="s">
        <v>22184</v>
      </c>
      <c r="AG28" t="s">
        <v>22185</v>
      </c>
      <c r="AH28" t="s">
        <v>22186</v>
      </c>
      <c r="AI28" t="s">
        <v>22187</v>
      </c>
      <c r="AJ28" t="s">
        <v>22188</v>
      </c>
      <c r="AK28" t="s">
        <v>22189</v>
      </c>
      <c r="AL28" t="s">
        <v>22190</v>
      </c>
      <c r="AM28" t="s">
        <v>22191</v>
      </c>
      <c r="AN28" t="s">
        <v>22192</v>
      </c>
      <c r="AO28" t="s">
        <v>22193</v>
      </c>
      <c r="AP28" t="s">
        <v>22194</v>
      </c>
      <c r="AQ28" t="s">
        <v>22195</v>
      </c>
      <c r="AR28" t="s">
        <v>22196</v>
      </c>
      <c r="AS28" t="s">
        <v>22197</v>
      </c>
      <c r="AT28" t="s">
        <v>22198</v>
      </c>
      <c r="AU28" t="s">
        <v>22199</v>
      </c>
      <c r="AV28" t="s">
        <v>22200</v>
      </c>
    </row>
    <row r="29" spans="2:48" x14ac:dyDescent="0.25">
      <c r="C29" t="s">
        <v>10393</v>
      </c>
      <c r="D29" t="s">
        <v>22201</v>
      </c>
      <c r="E29" t="s">
        <v>22202</v>
      </c>
      <c r="F29" t="s">
        <v>22203</v>
      </c>
      <c r="G29" t="s">
        <v>22204</v>
      </c>
      <c r="H29" t="s">
        <v>22205</v>
      </c>
      <c r="I29" t="s">
        <v>22206</v>
      </c>
      <c r="J29" t="s">
        <v>22207</v>
      </c>
      <c r="K29" t="s">
        <v>22208</v>
      </c>
      <c r="L29" t="s">
        <v>22209</v>
      </c>
      <c r="M29" t="s">
        <v>22210</v>
      </c>
      <c r="N29" t="s">
        <v>22211</v>
      </c>
      <c r="O29" t="s">
        <v>22212</v>
      </c>
      <c r="P29" t="s">
        <v>22213</v>
      </c>
      <c r="Q29" t="s">
        <v>22214</v>
      </c>
      <c r="R29" t="s">
        <v>22215</v>
      </c>
      <c r="S29" t="s">
        <v>22216</v>
      </c>
      <c r="T29" t="s">
        <v>22217</v>
      </c>
      <c r="U29" t="s">
        <v>22218</v>
      </c>
      <c r="V29" t="s">
        <v>22219</v>
      </c>
      <c r="W29" t="s">
        <v>22220</v>
      </c>
      <c r="X29" t="s">
        <v>22221</v>
      </c>
      <c r="Y29" t="s">
        <v>22222</v>
      </c>
      <c r="Z29" t="s">
        <v>22223</v>
      </c>
      <c r="AA29" t="s">
        <v>22224</v>
      </c>
      <c r="AB29" t="s">
        <v>22225</v>
      </c>
      <c r="AC29" t="s">
        <v>22226</v>
      </c>
      <c r="AD29" t="s">
        <v>22227</v>
      </c>
      <c r="AE29" t="s">
        <v>22228</v>
      </c>
      <c r="AF29" t="s">
        <v>22229</v>
      </c>
      <c r="AG29" t="s">
        <v>22230</v>
      </c>
      <c r="AH29" t="s">
        <v>22231</v>
      </c>
      <c r="AI29" t="s">
        <v>22232</v>
      </c>
      <c r="AJ29" t="s">
        <v>22233</v>
      </c>
      <c r="AK29" t="s">
        <v>22234</v>
      </c>
      <c r="AL29" t="s">
        <v>22235</v>
      </c>
      <c r="AM29" t="s">
        <v>22236</v>
      </c>
      <c r="AN29" t="s">
        <v>22237</v>
      </c>
      <c r="AO29" t="s">
        <v>22238</v>
      </c>
      <c r="AP29" t="s">
        <v>22239</v>
      </c>
      <c r="AQ29" t="s">
        <v>22240</v>
      </c>
      <c r="AR29" t="s">
        <v>22241</v>
      </c>
      <c r="AS29" t="s">
        <v>22242</v>
      </c>
      <c r="AT29" t="s">
        <v>22243</v>
      </c>
      <c r="AU29" t="s">
        <v>22244</v>
      </c>
      <c r="AV29" t="s">
        <v>22245</v>
      </c>
    </row>
    <row r="30" spans="2:48" x14ac:dyDescent="0.25">
      <c r="C30" t="s">
        <v>21544</v>
      </c>
      <c r="D30" t="s">
        <v>22246</v>
      </c>
      <c r="E30" t="s">
        <v>22247</v>
      </c>
      <c r="F30" t="s">
        <v>22248</v>
      </c>
      <c r="G30" t="s">
        <v>22249</v>
      </c>
      <c r="H30" t="s">
        <v>22250</v>
      </c>
      <c r="I30" t="s">
        <v>22251</v>
      </c>
      <c r="J30" t="s">
        <v>22252</v>
      </c>
      <c r="K30" t="s">
        <v>22253</v>
      </c>
      <c r="L30" t="s">
        <v>22254</v>
      </c>
      <c r="M30" t="s">
        <v>22255</v>
      </c>
      <c r="N30" t="s">
        <v>22256</v>
      </c>
      <c r="O30" t="s">
        <v>22257</v>
      </c>
      <c r="P30" t="s">
        <v>22258</v>
      </c>
      <c r="Q30" t="s">
        <v>22259</v>
      </c>
      <c r="R30" t="s">
        <v>22260</v>
      </c>
      <c r="S30" t="s">
        <v>22261</v>
      </c>
      <c r="T30" t="s">
        <v>22262</v>
      </c>
      <c r="U30" t="s">
        <v>22263</v>
      </c>
      <c r="V30" t="s">
        <v>22264</v>
      </c>
      <c r="W30" t="s">
        <v>22265</v>
      </c>
      <c r="X30" t="s">
        <v>22266</v>
      </c>
      <c r="Y30" t="s">
        <v>22267</v>
      </c>
      <c r="Z30" t="s">
        <v>22268</v>
      </c>
      <c r="AA30" t="s">
        <v>22269</v>
      </c>
      <c r="AB30" t="s">
        <v>22270</v>
      </c>
      <c r="AC30" t="s">
        <v>22271</v>
      </c>
      <c r="AD30" t="s">
        <v>22272</v>
      </c>
      <c r="AE30" t="s">
        <v>22273</v>
      </c>
      <c r="AF30" t="s">
        <v>22274</v>
      </c>
      <c r="AG30" t="s">
        <v>22275</v>
      </c>
      <c r="AH30" t="s">
        <v>22276</v>
      </c>
      <c r="AI30" t="s">
        <v>22277</v>
      </c>
      <c r="AJ30" t="s">
        <v>22278</v>
      </c>
      <c r="AK30" t="s">
        <v>22279</v>
      </c>
      <c r="AL30" t="s">
        <v>22280</v>
      </c>
      <c r="AM30" t="s">
        <v>22281</v>
      </c>
      <c r="AN30" t="s">
        <v>22282</v>
      </c>
      <c r="AO30" t="s">
        <v>22283</v>
      </c>
      <c r="AP30" t="s">
        <v>22284</v>
      </c>
      <c r="AQ30" t="s">
        <v>22285</v>
      </c>
      <c r="AR30" t="s">
        <v>22286</v>
      </c>
      <c r="AS30" t="s">
        <v>22287</v>
      </c>
      <c r="AT30" t="s">
        <v>22288</v>
      </c>
      <c r="AU30" t="s">
        <v>22289</v>
      </c>
      <c r="AV30" t="s">
        <v>22290</v>
      </c>
    </row>
    <row r="31" spans="2:48" x14ac:dyDescent="0.25">
      <c r="C31" t="s">
        <v>833</v>
      </c>
      <c r="D31" t="s">
        <v>568</v>
      </c>
      <c r="E31" t="s">
        <v>22291</v>
      </c>
      <c r="F31" t="s">
        <v>22292</v>
      </c>
      <c r="G31" t="s">
        <v>22293</v>
      </c>
      <c r="H31" t="s">
        <v>22294</v>
      </c>
      <c r="I31" t="s">
        <v>22295</v>
      </c>
      <c r="J31" t="s">
        <v>22296</v>
      </c>
      <c r="K31" t="s">
        <v>22297</v>
      </c>
      <c r="L31" t="s">
        <v>22298</v>
      </c>
      <c r="M31" t="s">
        <v>568</v>
      </c>
      <c r="N31" t="s">
        <v>22299</v>
      </c>
      <c r="O31" t="s">
        <v>22300</v>
      </c>
      <c r="P31" t="s">
        <v>22301</v>
      </c>
      <c r="Q31" t="s">
        <v>22302</v>
      </c>
      <c r="R31" t="s">
        <v>22303</v>
      </c>
      <c r="S31" t="s">
        <v>22304</v>
      </c>
      <c r="T31" t="s">
        <v>22305</v>
      </c>
      <c r="U31" t="s">
        <v>22306</v>
      </c>
      <c r="V31" t="s">
        <v>568</v>
      </c>
      <c r="W31" t="s">
        <v>22307</v>
      </c>
      <c r="X31" t="s">
        <v>22308</v>
      </c>
      <c r="Y31" t="s">
        <v>22309</v>
      </c>
      <c r="Z31" t="s">
        <v>22310</v>
      </c>
      <c r="AA31" t="s">
        <v>22311</v>
      </c>
      <c r="AB31" t="s">
        <v>22312</v>
      </c>
      <c r="AC31" t="s">
        <v>22313</v>
      </c>
      <c r="AD31" t="s">
        <v>22314</v>
      </c>
      <c r="AE31" t="s">
        <v>568</v>
      </c>
      <c r="AF31" t="s">
        <v>22315</v>
      </c>
      <c r="AG31" t="s">
        <v>22316</v>
      </c>
      <c r="AH31" t="s">
        <v>22317</v>
      </c>
      <c r="AI31" t="s">
        <v>22318</v>
      </c>
      <c r="AJ31" t="s">
        <v>22319</v>
      </c>
      <c r="AK31" t="s">
        <v>22320</v>
      </c>
      <c r="AL31" t="s">
        <v>22321</v>
      </c>
      <c r="AM31" t="s">
        <v>22322</v>
      </c>
      <c r="AN31" t="s">
        <v>568</v>
      </c>
      <c r="AO31" t="s">
        <v>22323</v>
      </c>
      <c r="AP31" t="s">
        <v>22324</v>
      </c>
      <c r="AQ31" t="s">
        <v>22325</v>
      </c>
      <c r="AR31" t="s">
        <v>22326</v>
      </c>
      <c r="AS31" t="s">
        <v>22327</v>
      </c>
      <c r="AT31" t="s">
        <v>22328</v>
      </c>
      <c r="AU31" t="s">
        <v>22329</v>
      </c>
      <c r="AV31" t="s">
        <v>22330</v>
      </c>
    </row>
    <row r="32" spans="2:48" x14ac:dyDescent="0.25">
      <c r="C32" t="s">
        <v>11196</v>
      </c>
      <c r="D32" t="s">
        <v>22331</v>
      </c>
      <c r="E32" t="s">
        <v>22332</v>
      </c>
      <c r="F32" t="s">
        <v>22333</v>
      </c>
      <c r="G32" t="s">
        <v>22334</v>
      </c>
      <c r="H32" t="s">
        <v>22335</v>
      </c>
      <c r="I32" t="s">
        <v>22336</v>
      </c>
      <c r="J32" t="s">
        <v>22337</v>
      </c>
      <c r="K32" t="s">
        <v>22338</v>
      </c>
      <c r="L32" t="s">
        <v>22339</v>
      </c>
      <c r="M32" t="s">
        <v>22331</v>
      </c>
      <c r="N32" t="s">
        <v>22340</v>
      </c>
      <c r="O32" t="s">
        <v>22341</v>
      </c>
      <c r="P32" t="s">
        <v>22342</v>
      </c>
      <c r="Q32" t="s">
        <v>22343</v>
      </c>
      <c r="R32" t="s">
        <v>22344</v>
      </c>
      <c r="S32" t="s">
        <v>22345</v>
      </c>
      <c r="T32" t="s">
        <v>22346</v>
      </c>
      <c r="U32" t="s">
        <v>22347</v>
      </c>
      <c r="V32" t="s">
        <v>22331</v>
      </c>
      <c r="W32" t="s">
        <v>22348</v>
      </c>
      <c r="X32" t="s">
        <v>22349</v>
      </c>
      <c r="Y32" t="s">
        <v>22350</v>
      </c>
      <c r="Z32" t="s">
        <v>22351</v>
      </c>
      <c r="AA32" t="s">
        <v>22352</v>
      </c>
      <c r="AB32" t="s">
        <v>22353</v>
      </c>
      <c r="AC32" t="s">
        <v>22354</v>
      </c>
      <c r="AD32" t="s">
        <v>22355</v>
      </c>
      <c r="AE32" t="s">
        <v>22356</v>
      </c>
      <c r="AF32" t="s">
        <v>22357</v>
      </c>
      <c r="AG32" t="s">
        <v>22358</v>
      </c>
      <c r="AH32" t="s">
        <v>22359</v>
      </c>
      <c r="AI32" t="s">
        <v>22360</v>
      </c>
      <c r="AJ32" t="s">
        <v>22361</v>
      </c>
      <c r="AK32" t="s">
        <v>22362</v>
      </c>
      <c r="AL32" t="s">
        <v>22363</v>
      </c>
      <c r="AM32" t="s">
        <v>22364</v>
      </c>
      <c r="AN32" t="s">
        <v>22365</v>
      </c>
      <c r="AO32" t="s">
        <v>22366</v>
      </c>
      <c r="AP32" t="s">
        <v>22367</v>
      </c>
      <c r="AQ32" t="s">
        <v>22368</v>
      </c>
      <c r="AR32" t="s">
        <v>22369</v>
      </c>
      <c r="AS32" t="s">
        <v>22370</v>
      </c>
      <c r="AT32" t="s">
        <v>22371</v>
      </c>
      <c r="AU32" t="s">
        <v>22372</v>
      </c>
      <c r="AV32" t="s">
        <v>22373</v>
      </c>
    </row>
    <row r="33" spans="3:48" x14ac:dyDescent="0.25">
      <c r="C33" t="s">
        <v>888</v>
      </c>
      <c r="D33" t="s">
        <v>568</v>
      </c>
      <c r="E33" t="s">
        <v>568</v>
      </c>
      <c r="F33" t="s">
        <v>22374</v>
      </c>
      <c r="G33" t="s">
        <v>22375</v>
      </c>
      <c r="H33" t="s">
        <v>22376</v>
      </c>
      <c r="I33" t="s">
        <v>22377</v>
      </c>
      <c r="J33" t="s">
        <v>22378</v>
      </c>
      <c r="K33" t="s">
        <v>22379</v>
      </c>
      <c r="L33" t="s">
        <v>22380</v>
      </c>
      <c r="M33" t="s">
        <v>568</v>
      </c>
      <c r="N33" t="s">
        <v>568</v>
      </c>
      <c r="O33" t="s">
        <v>22381</v>
      </c>
      <c r="P33" t="s">
        <v>22382</v>
      </c>
      <c r="Q33" t="s">
        <v>22383</v>
      </c>
      <c r="R33" t="s">
        <v>22384</v>
      </c>
      <c r="S33" t="s">
        <v>22385</v>
      </c>
      <c r="T33" t="s">
        <v>22386</v>
      </c>
      <c r="U33" t="s">
        <v>22387</v>
      </c>
      <c r="V33" t="s">
        <v>568</v>
      </c>
      <c r="W33" t="s">
        <v>568</v>
      </c>
      <c r="X33" t="s">
        <v>22388</v>
      </c>
      <c r="Y33" t="s">
        <v>22389</v>
      </c>
      <c r="Z33" t="s">
        <v>22390</v>
      </c>
      <c r="AA33" t="s">
        <v>22391</v>
      </c>
      <c r="AB33" t="s">
        <v>22392</v>
      </c>
      <c r="AC33" t="s">
        <v>22393</v>
      </c>
      <c r="AD33" t="s">
        <v>22394</v>
      </c>
      <c r="AE33" t="s">
        <v>568</v>
      </c>
      <c r="AF33" t="s">
        <v>568</v>
      </c>
      <c r="AG33" t="s">
        <v>22395</v>
      </c>
      <c r="AH33" t="s">
        <v>22396</v>
      </c>
      <c r="AI33" t="s">
        <v>22397</v>
      </c>
      <c r="AJ33" t="s">
        <v>22398</v>
      </c>
      <c r="AK33" t="s">
        <v>22399</v>
      </c>
      <c r="AL33" t="s">
        <v>22400</v>
      </c>
      <c r="AM33" t="s">
        <v>22401</v>
      </c>
      <c r="AN33" t="s">
        <v>568</v>
      </c>
      <c r="AO33" t="s">
        <v>568</v>
      </c>
      <c r="AP33" t="s">
        <v>22402</v>
      </c>
      <c r="AQ33" t="s">
        <v>22403</v>
      </c>
      <c r="AR33" t="s">
        <v>22404</v>
      </c>
      <c r="AS33" t="s">
        <v>22405</v>
      </c>
      <c r="AT33" t="s">
        <v>22406</v>
      </c>
      <c r="AU33" t="s">
        <v>22407</v>
      </c>
      <c r="AV33" t="s">
        <v>22408</v>
      </c>
    </row>
    <row r="34" spans="3:48" x14ac:dyDescent="0.25">
      <c r="C34" t="s">
        <v>790</v>
      </c>
      <c r="D34" t="s">
        <v>568</v>
      </c>
      <c r="E34" t="s">
        <v>568</v>
      </c>
      <c r="F34" t="s">
        <v>22409</v>
      </c>
      <c r="G34" t="s">
        <v>22410</v>
      </c>
      <c r="H34" t="s">
        <v>22411</v>
      </c>
      <c r="I34" t="s">
        <v>22412</v>
      </c>
      <c r="J34" t="s">
        <v>22413</v>
      </c>
      <c r="K34" t="s">
        <v>22414</v>
      </c>
      <c r="L34" t="s">
        <v>22415</v>
      </c>
      <c r="M34" t="s">
        <v>568</v>
      </c>
      <c r="N34" t="s">
        <v>568</v>
      </c>
      <c r="O34" t="s">
        <v>22416</v>
      </c>
      <c r="P34" t="s">
        <v>22417</v>
      </c>
      <c r="Q34" t="s">
        <v>22418</v>
      </c>
      <c r="R34" t="s">
        <v>22419</v>
      </c>
      <c r="S34" t="s">
        <v>22420</v>
      </c>
      <c r="T34" t="s">
        <v>22421</v>
      </c>
      <c r="U34" t="s">
        <v>22422</v>
      </c>
      <c r="V34" t="s">
        <v>568</v>
      </c>
      <c r="W34" t="s">
        <v>568</v>
      </c>
      <c r="X34" t="s">
        <v>22423</v>
      </c>
      <c r="Y34" t="s">
        <v>22424</v>
      </c>
      <c r="Z34" t="s">
        <v>22425</v>
      </c>
      <c r="AA34" t="s">
        <v>22426</v>
      </c>
      <c r="AB34" t="s">
        <v>22427</v>
      </c>
      <c r="AC34" t="s">
        <v>22428</v>
      </c>
      <c r="AD34" t="s">
        <v>22429</v>
      </c>
      <c r="AE34" t="s">
        <v>568</v>
      </c>
      <c r="AF34" t="s">
        <v>568</v>
      </c>
      <c r="AG34" t="s">
        <v>22430</v>
      </c>
      <c r="AH34" t="s">
        <v>22431</v>
      </c>
      <c r="AI34" t="s">
        <v>22432</v>
      </c>
      <c r="AJ34" t="s">
        <v>22433</v>
      </c>
      <c r="AK34" t="s">
        <v>22434</v>
      </c>
      <c r="AL34" t="s">
        <v>22435</v>
      </c>
      <c r="AM34" t="s">
        <v>22436</v>
      </c>
      <c r="AN34" t="s">
        <v>568</v>
      </c>
      <c r="AO34" t="s">
        <v>568</v>
      </c>
      <c r="AP34" t="s">
        <v>22437</v>
      </c>
      <c r="AQ34" t="s">
        <v>22438</v>
      </c>
      <c r="AR34" t="s">
        <v>22439</v>
      </c>
      <c r="AS34" t="s">
        <v>22440</v>
      </c>
      <c r="AT34" t="s">
        <v>22441</v>
      </c>
      <c r="AU34" t="s">
        <v>22442</v>
      </c>
      <c r="AV34" t="s">
        <v>22443</v>
      </c>
    </row>
    <row r="35" spans="3:48" x14ac:dyDescent="0.25">
      <c r="C35" t="s">
        <v>21759</v>
      </c>
      <c r="D35" t="s">
        <v>568</v>
      </c>
      <c r="E35" t="s">
        <v>22444</v>
      </c>
      <c r="F35" t="s">
        <v>22445</v>
      </c>
      <c r="G35" t="s">
        <v>22446</v>
      </c>
      <c r="H35" t="s">
        <v>22447</v>
      </c>
      <c r="I35" t="s">
        <v>22448</v>
      </c>
      <c r="J35" t="s">
        <v>22449</v>
      </c>
      <c r="K35" t="s">
        <v>22450</v>
      </c>
      <c r="L35" t="s">
        <v>22451</v>
      </c>
      <c r="M35" t="s">
        <v>568</v>
      </c>
      <c r="N35" t="s">
        <v>22452</v>
      </c>
      <c r="O35" t="s">
        <v>22453</v>
      </c>
      <c r="P35" t="s">
        <v>22454</v>
      </c>
      <c r="Q35" t="s">
        <v>22455</v>
      </c>
      <c r="R35" t="s">
        <v>22456</v>
      </c>
      <c r="S35" t="s">
        <v>22457</v>
      </c>
      <c r="T35" t="s">
        <v>22458</v>
      </c>
      <c r="U35" t="s">
        <v>22459</v>
      </c>
      <c r="V35" t="s">
        <v>568</v>
      </c>
      <c r="W35" t="s">
        <v>22452</v>
      </c>
      <c r="X35" t="s">
        <v>22460</v>
      </c>
      <c r="Y35" t="s">
        <v>22461</v>
      </c>
      <c r="Z35" t="s">
        <v>22462</v>
      </c>
      <c r="AA35" t="s">
        <v>22463</v>
      </c>
      <c r="AB35" t="s">
        <v>22464</v>
      </c>
      <c r="AC35" t="s">
        <v>22465</v>
      </c>
      <c r="AD35" t="s">
        <v>22466</v>
      </c>
      <c r="AE35" t="s">
        <v>568</v>
      </c>
      <c r="AF35" t="s">
        <v>22467</v>
      </c>
      <c r="AG35" t="s">
        <v>22468</v>
      </c>
      <c r="AH35" t="s">
        <v>22469</v>
      </c>
      <c r="AI35" t="s">
        <v>22470</v>
      </c>
      <c r="AJ35" t="s">
        <v>22471</v>
      </c>
      <c r="AK35" t="s">
        <v>22472</v>
      </c>
      <c r="AL35" t="s">
        <v>22473</v>
      </c>
      <c r="AM35" t="s">
        <v>22474</v>
      </c>
      <c r="AN35" t="s">
        <v>568</v>
      </c>
      <c r="AO35" t="s">
        <v>22475</v>
      </c>
      <c r="AP35" t="s">
        <v>22476</v>
      </c>
      <c r="AQ35" t="s">
        <v>22477</v>
      </c>
      <c r="AR35" t="s">
        <v>22478</v>
      </c>
      <c r="AS35" t="s">
        <v>22479</v>
      </c>
      <c r="AT35" t="s">
        <v>22480</v>
      </c>
      <c r="AU35" t="s">
        <v>22481</v>
      </c>
      <c r="AV35" t="s">
        <v>22482</v>
      </c>
    </row>
    <row r="36" spans="3:48" x14ac:dyDescent="0.25">
      <c r="C36" t="s">
        <v>11199</v>
      </c>
      <c r="D36" t="s">
        <v>568</v>
      </c>
      <c r="E36" t="s">
        <v>22483</v>
      </c>
      <c r="F36" t="s">
        <v>22484</v>
      </c>
      <c r="G36" t="s">
        <v>22485</v>
      </c>
      <c r="H36" t="s">
        <v>22486</v>
      </c>
      <c r="I36" t="s">
        <v>22487</v>
      </c>
      <c r="J36" t="s">
        <v>22488</v>
      </c>
      <c r="K36" t="s">
        <v>22489</v>
      </c>
      <c r="L36" t="s">
        <v>22490</v>
      </c>
      <c r="M36" t="s">
        <v>568</v>
      </c>
      <c r="N36" t="s">
        <v>22491</v>
      </c>
      <c r="O36" t="s">
        <v>22492</v>
      </c>
      <c r="P36" t="s">
        <v>22493</v>
      </c>
      <c r="Q36" t="s">
        <v>22494</v>
      </c>
      <c r="R36" t="s">
        <v>22495</v>
      </c>
      <c r="S36" t="s">
        <v>22496</v>
      </c>
      <c r="T36" t="s">
        <v>22497</v>
      </c>
      <c r="U36" t="s">
        <v>22498</v>
      </c>
      <c r="V36" t="s">
        <v>568</v>
      </c>
      <c r="W36" t="s">
        <v>22499</v>
      </c>
      <c r="X36" t="s">
        <v>22500</v>
      </c>
      <c r="Y36" t="s">
        <v>22501</v>
      </c>
      <c r="Z36" t="s">
        <v>22502</v>
      </c>
      <c r="AA36" t="s">
        <v>22503</v>
      </c>
      <c r="AB36" t="s">
        <v>22504</v>
      </c>
      <c r="AC36" t="s">
        <v>22505</v>
      </c>
      <c r="AD36" t="s">
        <v>22506</v>
      </c>
      <c r="AE36" t="s">
        <v>568</v>
      </c>
      <c r="AF36" t="s">
        <v>22507</v>
      </c>
      <c r="AG36" t="s">
        <v>22508</v>
      </c>
      <c r="AH36" t="s">
        <v>22509</v>
      </c>
      <c r="AI36" t="s">
        <v>22510</v>
      </c>
      <c r="AJ36" t="s">
        <v>22511</v>
      </c>
      <c r="AK36" t="s">
        <v>22512</v>
      </c>
      <c r="AL36" t="s">
        <v>22513</v>
      </c>
      <c r="AM36" t="s">
        <v>22514</v>
      </c>
      <c r="AN36" t="s">
        <v>568</v>
      </c>
      <c r="AO36" t="s">
        <v>22515</v>
      </c>
      <c r="AP36" t="s">
        <v>22516</v>
      </c>
      <c r="AQ36" t="s">
        <v>22517</v>
      </c>
      <c r="AR36" t="s">
        <v>22518</v>
      </c>
      <c r="AS36" t="s">
        <v>22519</v>
      </c>
      <c r="AT36" t="s">
        <v>22520</v>
      </c>
      <c r="AU36" t="s">
        <v>22521</v>
      </c>
      <c r="AV36" t="s">
        <v>22522</v>
      </c>
    </row>
    <row r="37" spans="3:48" x14ac:dyDescent="0.25">
      <c r="C37" t="s">
        <v>22523</v>
      </c>
      <c r="AN37" t="s">
        <v>568</v>
      </c>
      <c r="AO37" t="s">
        <v>22524</v>
      </c>
      <c r="AP37" t="s">
        <v>22525</v>
      </c>
      <c r="AQ37" t="s">
        <v>22526</v>
      </c>
      <c r="AR37" t="s">
        <v>22527</v>
      </c>
      <c r="AS37" t="s">
        <v>22528</v>
      </c>
      <c r="AT37" t="s">
        <v>22529</v>
      </c>
      <c r="AU37" t="s">
        <v>22530</v>
      </c>
      <c r="AV37" t="s">
        <v>22531</v>
      </c>
    </row>
    <row r="38" spans="3:48" x14ac:dyDescent="0.25">
      <c r="C38" t="s">
        <v>21845</v>
      </c>
      <c r="D38" t="s">
        <v>22532</v>
      </c>
      <c r="E38" t="s">
        <v>22533</v>
      </c>
      <c r="F38" t="s">
        <v>22534</v>
      </c>
      <c r="G38" t="s">
        <v>22535</v>
      </c>
      <c r="H38" t="s">
        <v>22536</v>
      </c>
      <c r="I38" t="s">
        <v>22537</v>
      </c>
      <c r="J38" t="s">
        <v>22538</v>
      </c>
      <c r="K38" t="s">
        <v>22539</v>
      </c>
      <c r="L38" t="s">
        <v>22540</v>
      </c>
      <c r="M38" t="s">
        <v>22541</v>
      </c>
      <c r="N38" t="s">
        <v>22542</v>
      </c>
      <c r="O38" t="s">
        <v>22543</v>
      </c>
      <c r="P38" t="s">
        <v>22544</v>
      </c>
      <c r="Q38" t="s">
        <v>22545</v>
      </c>
      <c r="R38" t="s">
        <v>22546</v>
      </c>
      <c r="S38" t="s">
        <v>22547</v>
      </c>
      <c r="T38" t="s">
        <v>22548</v>
      </c>
      <c r="U38" t="s">
        <v>22549</v>
      </c>
      <c r="V38" t="s">
        <v>22550</v>
      </c>
      <c r="W38" t="s">
        <v>22551</v>
      </c>
      <c r="X38" t="s">
        <v>22552</v>
      </c>
      <c r="Y38" t="s">
        <v>22553</v>
      </c>
      <c r="Z38" t="s">
        <v>22554</v>
      </c>
      <c r="AA38" t="s">
        <v>22555</v>
      </c>
      <c r="AB38" t="s">
        <v>22556</v>
      </c>
      <c r="AC38" t="s">
        <v>22557</v>
      </c>
      <c r="AD38" t="s">
        <v>22558</v>
      </c>
      <c r="AE38" t="s">
        <v>22559</v>
      </c>
      <c r="AF38" t="s">
        <v>22560</v>
      </c>
      <c r="AG38" t="s">
        <v>22561</v>
      </c>
      <c r="AH38" t="s">
        <v>22562</v>
      </c>
      <c r="AI38" t="s">
        <v>22563</v>
      </c>
      <c r="AJ38" t="s">
        <v>22564</v>
      </c>
      <c r="AK38" t="s">
        <v>22565</v>
      </c>
      <c r="AL38" t="s">
        <v>22566</v>
      </c>
      <c r="AM38" t="s">
        <v>22567</v>
      </c>
      <c r="AN38" t="s">
        <v>22568</v>
      </c>
      <c r="AO38" t="s">
        <v>22569</v>
      </c>
      <c r="AP38" t="s">
        <v>22570</v>
      </c>
      <c r="AQ38" t="s">
        <v>22571</v>
      </c>
      <c r="AR38" t="s">
        <v>22572</v>
      </c>
      <c r="AS38" t="s">
        <v>22573</v>
      </c>
      <c r="AT38" t="s">
        <v>22574</v>
      </c>
      <c r="AU38" t="s">
        <v>22575</v>
      </c>
      <c r="AV38" t="s">
        <v>22576</v>
      </c>
    </row>
    <row r="39" spans="3:48" x14ac:dyDescent="0.25">
      <c r="C39" t="s">
        <v>21891</v>
      </c>
      <c r="AP39" t="s">
        <v>22577</v>
      </c>
      <c r="AQ39" t="s">
        <v>22578</v>
      </c>
      <c r="AR39" t="s">
        <v>22579</v>
      </c>
      <c r="AS39" t="s">
        <v>22580</v>
      </c>
      <c r="AT39" t="s">
        <v>22581</v>
      </c>
      <c r="AU39" t="s">
        <v>22582</v>
      </c>
      <c r="AV39" t="s">
        <v>22583</v>
      </c>
    </row>
    <row r="40" spans="3:48" x14ac:dyDescent="0.25">
      <c r="C40" t="s">
        <v>18451</v>
      </c>
      <c r="D40" t="s">
        <v>22584</v>
      </c>
      <c r="E40" t="s">
        <v>22585</v>
      </c>
      <c r="F40" t="s">
        <v>22586</v>
      </c>
      <c r="G40" t="s">
        <v>22587</v>
      </c>
      <c r="H40" t="s">
        <v>22588</v>
      </c>
      <c r="I40" t="s">
        <v>22589</v>
      </c>
      <c r="J40" t="s">
        <v>22590</v>
      </c>
      <c r="K40" t="s">
        <v>22591</v>
      </c>
      <c r="L40" t="s">
        <v>22592</v>
      </c>
      <c r="M40" t="s">
        <v>22593</v>
      </c>
      <c r="N40" t="s">
        <v>22594</v>
      </c>
      <c r="O40" t="s">
        <v>22595</v>
      </c>
      <c r="P40" t="s">
        <v>22596</v>
      </c>
      <c r="Q40" t="s">
        <v>22597</v>
      </c>
      <c r="R40" t="s">
        <v>22598</v>
      </c>
      <c r="S40" t="s">
        <v>22599</v>
      </c>
      <c r="T40" t="s">
        <v>22600</v>
      </c>
      <c r="U40" t="s">
        <v>22601</v>
      </c>
      <c r="V40" t="s">
        <v>22602</v>
      </c>
      <c r="W40" t="s">
        <v>22603</v>
      </c>
      <c r="X40" t="s">
        <v>22604</v>
      </c>
      <c r="Y40" t="s">
        <v>22605</v>
      </c>
      <c r="Z40" t="s">
        <v>22606</v>
      </c>
      <c r="AA40" t="s">
        <v>22607</v>
      </c>
      <c r="AB40" t="s">
        <v>22608</v>
      </c>
      <c r="AC40" t="s">
        <v>22609</v>
      </c>
      <c r="AD40" t="s">
        <v>22610</v>
      </c>
      <c r="AE40" t="s">
        <v>22611</v>
      </c>
      <c r="AF40" t="s">
        <v>22612</v>
      </c>
      <c r="AG40" t="s">
        <v>22613</v>
      </c>
      <c r="AH40" t="s">
        <v>22614</v>
      </c>
      <c r="AI40" t="s">
        <v>22615</v>
      </c>
      <c r="AJ40" t="s">
        <v>22616</v>
      </c>
      <c r="AK40" t="s">
        <v>22617</v>
      </c>
      <c r="AL40" t="s">
        <v>22618</v>
      </c>
      <c r="AM40" t="s">
        <v>22619</v>
      </c>
      <c r="AN40" t="s">
        <v>22620</v>
      </c>
      <c r="AO40" t="s">
        <v>22621</v>
      </c>
      <c r="AP40" t="s">
        <v>22622</v>
      </c>
      <c r="AQ40" t="s">
        <v>22623</v>
      </c>
      <c r="AR40" t="s">
        <v>22624</v>
      </c>
      <c r="AS40" t="s">
        <v>22625</v>
      </c>
      <c r="AT40" t="s">
        <v>22626</v>
      </c>
      <c r="AU40" t="s">
        <v>22627</v>
      </c>
      <c r="AV40" t="s">
        <v>22628</v>
      </c>
    </row>
    <row r="41" spans="3:48" x14ac:dyDescent="0.25">
      <c r="C41" t="s">
        <v>19819</v>
      </c>
      <c r="D41" t="s">
        <v>22629</v>
      </c>
      <c r="E41" t="s">
        <v>22630</v>
      </c>
      <c r="F41" t="s">
        <v>22631</v>
      </c>
      <c r="G41" t="s">
        <v>22632</v>
      </c>
      <c r="H41" t="s">
        <v>22633</v>
      </c>
      <c r="I41" t="s">
        <v>22634</v>
      </c>
      <c r="J41" t="s">
        <v>22635</v>
      </c>
      <c r="K41" t="s">
        <v>22636</v>
      </c>
      <c r="L41" t="s">
        <v>22637</v>
      </c>
      <c r="M41" t="s">
        <v>22638</v>
      </c>
      <c r="N41" t="s">
        <v>22639</v>
      </c>
      <c r="O41" t="s">
        <v>22640</v>
      </c>
      <c r="P41" t="s">
        <v>22641</v>
      </c>
      <c r="Q41" t="s">
        <v>22642</v>
      </c>
      <c r="R41" t="s">
        <v>22643</v>
      </c>
      <c r="S41" t="s">
        <v>22644</v>
      </c>
      <c r="T41" t="s">
        <v>22645</v>
      </c>
      <c r="U41" t="s">
        <v>22646</v>
      </c>
      <c r="V41" t="s">
        <v>22647</v>
      </c>
      <c r="W41" t="s">
        <v>22648</v>
      </c>
      <c r="X41" t="s">
        <v>22649</v>
      </c>
      <c r="Y41" t="s">
        <v>22650</v>
      </c>
      <c r="Z41" t="s">
        <v>22651</v>
      </c>
      <c r="AA41" t="s">
        <v>22652</v>
      </c>
      <c r="AB41" t="s">
        <v>22653</v>
      </c>
      <c r="AC41" t="s">
        <v>22654</v>
      </c>
      <c r="AD41" t="s">
        <v>22655</v>
      </c>
      <c r="AE41" t="s">
        <v>22656</v>
      </c>
      <c r="AF41" t="s">
        <v>22657</v>
      </c>
      <c r="AG41" t="s">
        <v>22658</v>
      </c>
      <c r="AH41" t="s">
        <v>22659</v>
      </c>
      <c r="AI41" t="s">
        <v>22660</v>
      </c>
      <c r="AJ41" t="s">
        <v>22661</v>
      </c>
      <c r="AK41" t="s">
        <v>22662</v>
      </c>
      <c r="AL41" t="s">
        <v>22663</v>
      </c>
      <c r="AM41" t="s">
        <v>22664</v>
      </c>
      <c r="AN41" t="s">
        <v>22665</v>
      </c>
      <c r="AO41" t="s">
        <v>22666</v>
      </c>
      <c r="AP41" t="s">
        <v>22667</v>
      </c>
      <c r="AQ41" t="s">
        <v>22668</v>
      </c>
      <c r="AR41" t="s">
        <v>22669</v>
      </c>
      <c r="AS41" t="s">
        <v>22670</v>
      </c>
      <c r="AT41" t="s">
        <v>22671</v>
      </c>
      <c r="AU41" t="s">
        <v>22672</v>
      </c>
      <c r="AV41" t="s">
        <v>22673</v>
      </c>
    </row>
    <row r="42" spans="3:48" x14ac:dyDescent="0.25">
      <c r="C42" t="s">
        <v>21990</v>
      </c>
      <c r="D42" t="s">
        <v>22674</v>
      </c>
      <c r="E42" t="s">
        <v>22675</v>
      </c>
      <c r="F42" t="s">
        <v>22676</v>
      </c>
      <c r="G42" t="s">
        <v>22677</v>
      </c>
      <c r="H42" t="s">
        <v>22678</v>
      </c>
      <c r="I42" t="s">
        <v>22679</v>
      </c>
      <c r="J42" t="s">
        <v>22680</v>
      </c>
      <c r="K42" t="s">
        <v>22681</v>
      </c>
      <c r="L42" t="s">
        <v>22682</v>
      </c>
      <c r="M42" t="s">
        <v>22683</v>
      </c>
      <c r="N42" t="s">
        <v>22684</v>
      </c>
      <c r="O42" t="s">
        <v>22685</v>
      </c>
      <c r="P42" t="s">
        <v>22686</v>
      </c>
      <c r="Q42" t="s">
        <v>22687</v>
      </c>
      <c r="R42" t="s">
        <v>22688</v>
      </c>
      <c r="S42" t="s">
        <v>22689</v>
      </c>
      <c r="T42" t="s">
        <v>22690</v>
      </c>
      <c r="U42" t="s">
        <v>22691</v>
      </c>
      <c r="V42" t="s">
        <v>22692</v>
      </c>
      <c r="W42" t="s">
        <v>22693</v>
      </c>
      <c r="X42" t="s">
        <v>22694</v>
      </c>
      <c r="Y42" t="s">
        <v>22695</v>
      </c>
      <c r="Z42" t="s">
        <v>22696</v>
      </c>
      <c r="AA42" t="s">
        <v>22697</v>
      </c>
      <c r="AB42" t="s">
        <v>22698</v>
      </c>
      <c r="AC42" t="s">
        <v>22699</v>
      </c>
      <c r="AD42" t="s">
        <v>22700</v>
      </c>
      <c r="AE42" t="s">
        <v>22701</v>
      </c>
      <c r="AF42" t="s">
        <v>22702</v>
      </c>
      <c r="AG42" t="s">
        <v>22703</v>
      </c>
      <c r="AH42" t="s">
        <v>22704</v>
      </c>
      <c r="AI42" t="s">
        <v>22705</v>
      </c>
      <c r="AJ42" t="s">
        <v>22706</v>
      </c>
      <c r="AK42" t="s">
        <v>22707</v>
      </c>
      <c r="AL42" t="s">
        <v>22708</v>
      </c>
      <c r="AM42" t="s">
        <v>22709</v>
      </c>
      <c r="AN42" t="s">
        <v>22710</v>
      </c>
      <c r="AO42" t="s">
        <v>22711</v>
      </c>
      <c r="AP42" t="s">
        <v>22712</v>
      </c>
      <c r="AQ42" t="s">
        <v>22713</v>
      </c>
      <c r="AR42" t="s">
        <v>22714</v>
      </c>
      <c r="AS42" t="s">
        <v>22715</v>
      </c>
      <c r="AT42" t="s">
        <v>22716</v>
      </c>
      <c r="AU42" t="s">
        <v>22717</v>
      </c>
      <c r="AV42" t="s">
        <v>22718</v>
      </c>
    </row>
    <row r="43" spans="3:48" x14ac:dyDescent="0.25">
      <c r="C43" t="s">
        <v>680</v>
      </c>
      <c r="D43" t="s">
        <v>568</v>
      </c>
      <c r="E43" t="s">
        <v>22719</v>
      </c>
      <c r="F43" t="s">
        <v>22720</v>
      </c>
      <c r="G43" t="s">
        <v>22721</v>
      </c>
      <c r="H43" t="s">
        <v>22722</v>
      </c>
      <c r="I43" t="s">
        <v>22723</v>
      </c>
      <c r="J43" t="s">
        <v>22724</v>
      </c>
      <c r="K43" t="s">
        <v>22725</v>
      </c>
      <c r="L43" t="s">
        <v>22726</v>
      </c>
      <c r="M43" t="s">
        <v>568</v>
      </c>
      <c r="N43" t="s">
        <v>22727</v>
      </c>
      <c r="O43" t="s">
        <v>22728</v>
      </c>
      <c r="P43" t="s">
        <v>22729</v>
      </c>
      <c r="Q43" t="s">
        <v>22730</v>
      </c>
      <c r="R43" t="s">
        <v>22731</v>
      </c>
      <c r="S43" t="s">
        <v>22732</v>
      </c>
      <c r="T43" t="s">
        <v>22733</v>
      </c>
      <c r="U43" t="s">
        <v>22734</v>
      </c>
      <c r="V43" t="s">
        <v>568</v>
      </c>
      <c r="W43" t="s">
        <v>22719</v>
      </c>
      <c r="X43" t="s">
        <v>22735</v>
      </c>
      <c r="Y43" t="s">
        <v>22736</v>
      </c>
      <c r="Z43" t="s">
        <v>22737</v>
      </c>
      <c r="AA43" t="s">
        <v>22738</v>
      </c>
      <c r="AB43" t="s">
        <v>22739</v>
      </c>
      <c r="AC43" t="s">
        <v>22740</v>
      </c>
      <c r="AD43" t="s">
        <v>22741</v>
      </c>
      <c r="AE43" t="s">
        <v>568</v>
      </c>
      <c r="AF43" t="s">
        <v>22742</v>
      </c>
      <c r="AG43" t="s">
        <v>22743</v>
      </c>
      <c r="AH43" t="s">
        <v>22744</v>
      </c>
      <c r="AI43" t="s">
        <v>22745</v>
      </c>
      <c r="AJ43" t="s">
        <v>22746</v>
      </c>
      <c r="AK43" t="s">
        <v>22747</v>
      </c>
      <c r="AL43" t="s">
        <v>22748</v>
      </c>
      <c r="AM43" t="s">
        <v>22749</v>
      </c>
      <c r="AN43" t="s">
        <v>568</v>
      </c>
      <c r="AO43" t="s">
        <v>22750</v>
      </c>
      <c r="AP43" t="s">
        <v>22751</v>
      </c>
      <c r="AQ43" t="s">
        <v>22752</v>
      </c>
      <c r="AR43" t="s">
        <v>22753</v>
      </c>
      <c r="AS43" t="s">
        <v>22754</v>
      </c>
      <c r="AT43" t="s">
        <v>22755</v>
      </c>
      <c r="AU43" t="s">
        <v>22756</v>
      </c>
      <c r="AV43" t="s">
        <v>22757</v>
      </c>
    </row>
  </sheetData>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B2:BE18"/>
  <sheetViews>
    <sheetView workbookViewId="0"/>
  </sheetViews>
  <sheetFormatPr defaultColWidth="11.42578125" defaultRowHeight="15" x14ac:dyDescent="0.25"/>
  <sheetData>
    <row r="2" spans="2:57" x14ac:dyDescent="0.25">
      <c r="B2" t="s">
        <v>1</v>
      </c>
      <c r="C2" t="s">
        <v>112</v>
      </c>
    </row>
    <row r="3" spans="2:57" x14ac:dyDescent="0.25">
      <c r="B3" t="s">
        <v>2</v>
      </c>
      <c r="C3" t="s">
        <v>116</v>
      </c>
    </row>
    <row r="4" spans="2:57" x14ac:dyDescent="0.25">
      <c r="B4" t="s">
        <v>3</v>
      </c>
      <c r="C4" t="s">
        <v>114</v>
      </c>
    </row>
    <row r="5" spans="2:57" x14ac:dyDescent="0.25">
      <c r="B5" s="4" t="str">
        <f>HYPERLINK("[NZAu_Publiclaunch_20231116.xlsx]'TOC'!A1","(Click to return to TOC)")</f>
        <v>(Click to return to TOC)</v>
      </c>
    </row>
    <row r="7" spans="2:57" x14ac:dyDescent="0.25">
      <c r="D7" t="s">
        <v>152</v>
      </c>
      <c r="M7" t="s">
        <v>153</v>
      </c>
      <c r="V7" t="s">
        <v>154</v>
      </c>
      <c r="AE7" t="s">
        <v>155</v>
      </c>
      <c r="AN7" t="s">
        <v>156</v>
      </c>
      <c r="AW7" t="s">
        <v>157</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167</v>
      </c>
      <c r="C9" t="s">
        <v>22758</v>
      </c>
      <c r="D9" t="s">
        <v>22759</v>
      </c>
      <c r="E9" t="s">
        <v>22760</v>
      </c>
      <c r="F9" t="s">
        <v>22761</v>
      </c>
      <c r="G9" t="s">
        <v>22762</v>
      </c>
      <c r="H9" t="s">
        <v>22763</v>
      </c>
      <c r="I9" t="s">
        <v>22764</v>
      </c>
      <c r="J9" t="s">
        <v>22765</v>
      </c>
      <c r="K9" t="s">
        <v>22766</v>
      </c>
      <c r="L9" t="s">
        <v>22767</v>
      </c>
      <c r="M9" t="s">
        <v>22768</v>
      </c>
      <c r="N9" t="s">
        <v>22769</v>
      </c>
      <c r="O9" t="s">
        <v>22770</v>
      </c>
      <c r="P9" t="s">
        <v>22771</v>
      </c>
      <c r="Q9" t="s">
        <v>22772</v>
      </c>
      <c r="R9" t="s">
        <v>22773</v>
      </c>
      <c r="S9" t="s">
        <v>22774</v>
      </c>
      <c r="T9" t="s">
        <v>22775</v>
      </c>
      <c r="U9" t="s">
        <v>22776</v>
      </c>
      <c r="V9" t="s">
        <v>22777</v>
      </c>
      <c r="W9" t="s">
        <v>22778</v>
      </c>
      <c r="X9" t="s">
        <v>22779</v>
      </c>
      <c r="Y9" t="s">
        <v>22780</v>
      </c>
      <c r="Z9" t="s">
        <v>22781</v>
      </c>
      <c r="AA9" t="s">
        <v>22782</v>
      </c>
      <c r="AB9" t="s">
        <v>22783</v>
      </c>
      <c r="AC9" t="s">
        <v>22784</v>
      </c>
      <c r="AD9" t="s">
        <v>22785</v>
      </c>
      <c r="AE9" t="s">
        <v>22786</v>
      </c>
      <c r="AF9" t="s">
        <v>22787</v>
      </c>
      <c r="AG9" t="s">
        <v>22788</v>
      </c>
      <c r="AH9" t="s">
        <v>22789</v>
      </c>
      <c r="AI9" t="s">
        <v>22790</v>
      </c>
      <c r="AJ9" t="s">
        <v>22791</v>
      </c>
      <c r="AK9" t="s">
        <v>22792</v>
      </c>
      <c r="AL9" t="s">
        <v>22793</v>
      </c>
      <c r="AM9" t="s">
        <v>22794</v>
      </c>
      <c r="AN9" t="s">
        <v>22795</v>
      </c>
      <c r="AO9" t="s">
        <v>22796</v>
      </c>
      <c r="AP9" t="s">
        <v>22797</v>
      </c>
      <c r="AQ9" t="s">
        <v>22798</v>
      </c>
      <c r="AR9" t="s">
        <v>22799</v>
      </c>
      <c r="AS9" t="s">
        <v>22800</v>
      </c>
      <c r="AT9" t="s">
        <v>22801</v>
      </c>
      <c r="AU9" t="s">
        <v>22802</v>
      </c>
      <c r="AV9" t="s">
        <v>22803</v>
      </c>
      <c r="AW9" t="s">
        <v>22804</v>
      </c>
      <c r="AX9" t="s">
        <v>22805</v>
      </c>
      <c r="AY9" t="s">
        <v>22806</v>
      </c>
      <c r="AZ9" t="s">
        <v>22807</v>
      </c>
      <c r="BA9" t="s">
        <v>22808</v>
      </c>
      <c r="BB9" t="s">
        <v>22809</v>
      </c>
      <c r="BC9" t="s">
        <v>22810</v>
      </c>
      <c r="BD9" t="s">
        <v>22811</v>
      </c>
      <c r="BE9" t="s">
        <v>22812</v>
      </c>
    </row>
    <row r="10" spans="2:57" x14ac:dyDescent="0.25">
      <c r="C10" t="s">
        <v>22813</v>
      </c>
      <c r="D10" t="s">
        <v>22814</v>
      </c>
      <c r="E10" t="s">
        <v>22815</v>
      </c>
      <c r="F10" t="s">
        <v>22816</v>
      </c>
      <c r="G10" t="s">
        <v>22817</v>
      </c>
      <c r="H10" t="s">
        <v>22818</v>
      </c>
      <c r="I10" t="s">
        <v>22819</v>
      </c>
      <c r="J10" t="s">
        <v>22820</v>
      </c>
      <c r="K10" t="s">
        <v>22821</v>
      </c>
      <c r="L10" t="s">
        <v>22822</v>
      </c>
      <c r="M10" t="s">
        <v>22823</v>
      </c>
      <c r="N10" t="s">
        <v>22824</v>
      </c>
      <c r="O10" t="s">
        <v>22825</v>
      </c>
      <c r="P10" t="s">
        <v>22826</v>
      </c>
      <c r="Q10" t="s">
        <v>22827</v>
      </c>
      <c r="R10" t="s">
        <v>22828</v>
      </c>
      <c r="S10" t="s">
        <v>22829</v>
      </c>
      <c r="T10" t="s">
        <v>22830</v>
      </c>
      <c r="U10" t="s">
        <v>22831</v>
      </c>
      <c r="V10" t="s">
        <v>22832</v>
      </c>
      <c r="W10" t="s">
        <v>22833</v>
      </c>
      <c r="X10" t="s">
        <v>22834</v>
      </c>
      <c r="Y10" t="s">
        <v>22835</v>
      </c>
      <c r="Z10" t="s">
        <v>22836</v>
      </c>
      <c r="AA10" t="s">
        <v>22837</v>
      </c>
      <c r="AB10" t="s">
        <v>22838</v>
      </c>
      <c r="AC10" t="s">
        <v>22839</v>
      </c>
      <c r="AD10" t="s">
        <v>22840</v>
      </c>
      <c r="AE10" t="s">
        <v>22841</v>
      </c>
      <c r="AF10" t="s">
        <v>22842</v>
      </c>
      <c r="AG10" t="s">
        <v>22843</v>
      </c>
      <c r="AH10" t="s">
        <v>22844</v>
      </c>
      <c r="AI10" t="s">
        <v>22845</v>
      </c>
      <c r="AJ10" t="s">
        <v>22846</v>
      </c>
      <c r="AK10" t="s">
        <v>22847</v>
      </c>
      <c r="AL10" t="s">
        <v>22848</v>
      </c>
      <c r="AM10" t="s">
        <v>22849</v>
      </c>
      <c r="AN10" t="s">
        <v>22850</v>
      </c>
      <c r="AO10" t="s">
        <v>22851</v>
      </c>
      <c r="AP10" t="s">
        <v>22852</v>
      </c>
      <c r="AQ10" t="s">
        <v>22853</v>
      </c>
      <c r="AR10" t="s">
        <v>22854</v>
      </c>
      <c r="AS10" t="s">
        <v>22855</v>
      </c>
      <c r="AT10" t="s">
        <v>22856</v>
      </c>
      <c r="AU10" t="s">
        <v>22857</v>
      </c>
      <c r="AV10" t="s">
        <v>22858</v>
      </c>
      <c r="AW10" t="s">
        <v>22859</v>
      </c>
      <c r="AX10" t="s">
        <v>22860</v>
      </c>
      <c r="AY10" t="s">
        <v>22861</v>
      </c>
      <c r="AZ10" t="s">
        <v>22862</v>
      </c>
      <c r="BA10" t="s">
        <v>22863</v>
      </c>
      <c r="BB10" t="s">
        <v>22864</v>
      </c>
      <c r="BC10" t="s">
        <v>22865</v>
      </c>
      <c r="BD10" t="s">
        <v>22866</v>
      </c>
      <c r="BE10" t="s">
        <v>22867</v>
      </c>
    </row>
    <row r="11" spans="2:57" x14ac:dyDescent="0.25">
      <c r="C11" t="s">
        <v>22868</v>
      </c>
      <c r="D11" t="s">
        <v>22869</v>
      </c>
      <c r="E11" t="s">
        <v>22870</v>
      </c>
      <c r="F11" t="s">
        <v>22871</v>
      </c>
      <c r="G11" t="s">
        <v>22872</v>
      </c>
      <c r="H11" t="s">
        <v>22873</v>
      </c>
      <c r="I11" t="s">
        <v>22874</v>
      </c>
      <c r="J11" t="s">
        <v>22875</v>
      </c>
      <c r="K11" t="s">
        <v>22876</v>
      </c>
      <c r="L11" t="s">
        <v>22877</v>
      </c>
      <c r="M11" t="s">
        <v>22878</v>
      </c>
      <c r="N11" t="s">
        <v>22879</v>
      </c>
      <c r="O11" t="s">
        <v>22880</v>
      </c>
      <c r="P11" t="s">
        <v>22881</v>
      </c>
      <c r="Q11" t="s">
        <v>22882</v>
      </c>
      <c r="R11" t="s">
        <v>22883</v>
      </c>
      <c r="S11" t="s">
        <v>22884</v>
      </c>
      <c r="T11" t="s">
        <v>22885</v>
      </c>
      <c r="U11" t="s">
        <v>22886</v>
      </c>
      <c r="V11" t="s">
        <v>22887</v>
      </c>
      <c r="W11" t="s">
        <v>22888</v>
      </c>
      <c r="X11" t="s">
        <v>22889</v>
      </c>
      <c r="Y11" t="s">
        <v>22890</v>
      </c>
      <c r="Z11" t="s">
        <v>22891</v>
      </c>
      <c r="AA11" t="s">
        <v>22892</v>
      </c>
      <c r="AB11" t="s">
        <v>22893</v>
      </c>
      <c r="AC11" t="s">
        <v>22894</v>
      </c>
      <c r="AD11" t="s">
        <v>22895</v>
      </c>
      <c r="AE11" t="s">
        <v>22896</v>
      </c>
      <c r="AF11" t="s">
        <v>22897</v>
      </c>
      <c r="AG11" t="s">
        <v>22898</v>
      </c>
      <c r="AH11" t="s">
        <v>22899</v>
      </c>
      <c r="AI11" t="s">
        <v>22900</v>
      </c>
      <c r="AJ11" t="s">
        <v>22901</v>
      </c>
      <c r="AK11" t="s">
        <v>22902</v>
      </c>
      <c r="AL11" t="s">
        <v>22903</v>
      </c>
      <c r="AM11" t="s">
        <v>22904</v>
      </c>
      <c r="AN11" t="s">
        <v>22905</v>
      </c>
      <c r="AO11" t="s">
        <v>22906</v>
      </c>
      <c r="AP11" t="s">
        <v>22907</v>
      </c>
      <c r="AQ11" t="s">
        <v>22908</v>
      </c>
      <c r="AR11" t="s">
        <v>22909</v>
      </c>
      <c r="AS11" t="s">
        <v>22910</v>
      </c>
      <c r="AT11" t="s">
        <v>22911</v>
      </c>
      <c r="AU11" t="s">
        <v>22912</v>
      </c>
      <c r="AV11" t="s">
        <v>22913</v>
      </c>
      <c r="AW11" t="s">
        <v>22914</v>
      </c>
      <c r="AX11" t="s">
        <v>22915</v>
      </c>
      <c r="AY11" t="s">
        <v>22916</v>
      </c>
      <c r="AZ11" t="s">
        <v>22917</v>
      </c>
      <c r="BA11" t="s">
        <v>22918</v>
      </c>
      <c r="BB11" t="s">
        <v>22919</v>
      </c>
      <c r="BC11" t="s">
        <v>22920</v>
      </c>
      <c r="BD11" t="s">
        <v>22921</v>
      </c>
      <c r="BE11" t="s">
        <v>22922</v>
      </c>
    </row>
    <row r="12" spans="2:57" x14ac:dyDescent="0.25">
      <c r="C12" t="s">
        <v>22923</v>
      </c>
      <c r="D12" t="s">
        <v>22924</v>
      </c>
      <c r="E12" t="s">
        <v>22925</v>
      </c>
      <c r="F12" t="s">
        <v>22926</v>
      </c>
      <c r="G12" t="s">
        <v>22927</v>
      </c>
      <c r="H12" t="s">
        <v>22928</v>
      </c>
      <c r="I12" t="s">
        <v>22929</v>
      </c>
      <c r="J12" t="s">
        <v>22930</v>
      </c>
      <c r="K12" t="s">
        <v>22931</v>
      </c>
      <c r="L12" t="s">
        <v>22932</v>
      </c>
      <c r="M12" t="s">
        <v>22933</v>
      </c>
      <c r="N12" t="s">
        <v>22934</v>
      </c>
      <c r="O12" t="s">
        <v>22935</v>
      </c>
      <c r="P12" t="s">
        <v>22936</v>
      </c>
      <c r="Q12" t="s">
        <v>22937</v>
      </c>
      <c r="R12" t="s">
        <v>22938</v>
      </c>
      <c r="S12" t="s">
        <v>22939</v>
      </c>
      <c r="T12" t="s">
        <v>22940</v>
      </c>
      <c r="U12" t="s">
        <v>22941</v>
      </c>
      <c r="V12" t="s">
        <v>22942</v>
      </c>
      <c r="W12" t="s">
        <v>22943</v>
      </c>
      <c r="X12" t="s">
        <v>22944</v>
      </c>
      <c r="Y12" t="s">
        <v>22945</v>
      </c>
      <c r="Z12" t="s">
        <v>22946</v>
      </c>
      <c r="AA12" t="s">
        <v>22947</v>
      </c>
      <c r="AB12" t="s">
        <v>22948</v>
      </c>
      <c r="AC12" t="s">
        <v>22949</v>
      </c>
      <c r="AD12" t="s">
        <v>22950</v>
      </c>
      <c r="AE12" t="s">
        <v>22951</v>
      </c>
      <c r="AF12" t="s">
        <v>22952</v>
      </c>
      <c r="AG12" t="s">
        <v>22953</v>
      </c>
      <c r="AH12" t="s">
        <v>22954</v>
      </c>
      <c r="AI12" t="s">
        <v>22955</v>
      </c>
      <c r="AJ12" t="s">
        <v>22956</v>
      </c>
      <c r="AK12" t="s">
        <v>22957</v>
      </c>
      <c r="AL12" t="s">
        <v>22958</v>
      </c>
      <c r="AM12" t="s">
        <v>22959</v>
      </c>
      <c r="AN12" t="s">
        <v>22960</v>
      </c>
      <c r="AO12" t="s">
        <v>22961</v>
      </c>
      <c r="AP12" t="s">
        <v>22962</v>
      </c>
      <c r="AQ12" t="s">
        <v>22963</v>
      </c>
      <c r="AR12" t="s">
        <v>22964</v>
      </c>
      <c r="AS12" t="s">
        <v>22965</v>
      </c>
      <c r="AT12" t="s">
        <v>22966</v>
      </c>
      <c r="AU12" t="s">
        <v>22967</v>
      </c>
      <c r="AV12" t="s">
        <v>22968</v>
      </c>
      <c r="AW12" t="s">
        <v>22969</v>
      </c>
      <c r="AX12" t="s">
        <v>22970</v>
      </c>
      <c r="AY12" t="s">
        <v>22971</v>
      </c>
      <c r="AZ12" t="s">
        <v>22972</v>
      </c>
      <c r="BA12" t="s">
        <v>22973</v>
      </c>
      <c r="BB12" t="s">
        <v>22974</v>
      </c>
      <c r="BC12" t="s">
        <v>22975</v>
      </c>
      <c r="BD12" t="s">
        <v>22976</v>
      </c>
      <c r="BE12" t="s">
        <v>22977</v>
      </c>
    </row>
    <row r="13" spans="2:57" x14ac:dyDescent="0.25">
      <c r="C13" t="s">
        <v>22978</v>
      </c>
      <c r="D13" t="s">
        <v>22979</v>
      </c>
      <c r="E13" t="s">
        <v>22980</v>
      </c>
      <c r="F13" t="s">
        <v>22981</v>
      </c>
      <c r="G13" t="s">
        <v>22982</v>
      </c>
      <c r="H13" t="s">
        <v>22983</v>
      </c>
      <c r="I13" t="s">
        <v>22984</v>
      </c>
      <c r="J13" t="s">
        <v>22985</v>
      </c>
      <c r="K13" t="s">
        <v>22986</v>
      </c>
      <c r="L13" t="s">
        <v>22987</v>
      </c>
      <c r="M13" t="s">
        <v>22988</v>
      </c>
      <c r="N13" t="s">
        <v>22989</v>
      </c>
      <c r="O13" t="s">
        <v>22990</v>
      </c>
      <c r="P13" t="s">
        <v>22991</v>
      </c>
      <c r="Q13" t="s">
        <v>22992</v>
      </c>
      <c r="R13" t="s">
        <v>22993</v>
      </c>
      <c r="S13" t="s">
        <v>22994</v>
      </c>
      <c r="T13" t="s">
        <v>22995</v>
      </c>
      <c r="U13" t="s">
        <v>22996</v>
      </c>
      <c r="V13" t="s">
        <v>22997</v>
      </c>
      <c r="W13" t="s">
        <v>22998</v>
      </c>
      <c r="X13" t="s">
        <v>22999</v>
      </c>
      <c r="Y13" t="s">
        <v>23000</v>
      </c>
      <c r="Z13" t="s">
        <v>23001</v>
      </c>
      <c r="AA13" t="s">
        <v>23002</v>
      </c>
      <c r="AB13" t="s">
        <v>23003</v>
      </c>
      <c r="AC13" t="s">
        <v>23004</v>
      </c>
      <c r="AD13" t="s">
        <v>23005</v>
      </c>
      <c r="AE13" t="s">
        <v>23006</v>
      </c>
      <c r="AF13" t="s">
        <v>23007</v>
      </c>
      <c r="AG13" t="s">
        <v>23008</v>
      </c>
      <c r="AH13" t="s">
        <v>23009</v>
      </c>
      <c r="AI13" t="s">
        <v>23010</v>
      </c>
      <c r="AJ13" t="s">
        <v>23011</v>
      </c>
      <c r="AK13" t="s">
        <v>23012</v>
      </c>
      <c r="AL13" t="s">
        <v>23013</v>
      </c>
      <c r="AM13" t="s">
        <v>23014</v>
      </c>
      <c r="AN13" t="s">
        <v>23015</v>
      </c>
      <c r="AO13" t="s">
        <v>23016</v>
      </c>
      <c r="AP13" t="s">
        <v>23017</v>
      </c>
      <c r="AQ13" t="s">
        <v>23018</v>
      </c>
      <c r="AR13" t="s">
        <v>23019</v>
      </c>
      <c r="AS13" t="s">
        <v>23020</v>
      </c>
      <c r="AT13" t="s">
        <v>23021</v>
      </c>
      <c r="AU13" t="s">
        <v>23022</v>
      </c>
      <c r="AV13" t="s">
        <v>23023</v>
      </c>
      <c r="AW13" t="s">
        <v>23024</v>
      </c>
      <c r="AX13" t="s">
        <v>23025</v>
      </c>
      <c r="AY13" t="s">
        <v>23026</v>
      </c>
      <c r="AZ13" t="s">
        <v>23027</v>
      </c>
      <c r="BA13" t="s">
        <v>23028</v>
      </c>
      <c r="BB13" t="s">
        <v>23029</v>
      </c>
      <c r="BC13" t="s">
        <v>23030</v>
      </c>
      <c r="BD13" t="s">
        <v>23031</v>
      </c>
      <c r="BE13" t="s">
        <v>23032</v>
      </c>
    </row>
    <row r="14" spans="2:57" x14ac:dyDescent="0.25">
      <c r="B14" t="s">
        <v>550</v>
      </c>
      <c r="C14" t="s">
        <v>22758</v>
      </c>
      <c r="D14" t="s">
        <v>23033</v>
      </c>
      <c r="E14" t="s">
        <v>23034</v>
      </c>
      <c r="F14" t="s">
        <v>23035</v>
      </c>
      <c r="G14" t="s">
        <v>23036</v>
      </c>
      <c r="H14" t="s">
        <v>23037</v>
      </c>
      <c r="I14" t="s">
        <v>23038</v>
      </c>
      <c r="J14" t="s">
        <v>23039</v>
      </c>
      <c r="K14" t="s">
        <v>23040</v>
      </c>
      <c r="L14" t="s">
        <v>23041</v>
      </c>
      <c r="M14" t="s">
        <v>23042</v>
      </c>
      <c r="N14" t="s">
        <v>23043</v>
      </c>
      <c r="O14" t="s">
        <v>23044</v>
      </c>
      <c r="P14" t="s">
        <v>23045</v>
      </c>
      <c r="Q14" t="s">
        <v>23046</v>
      </c>
      <c r="R14" t="s">
        <v>23047</v>
      </c>
      <c r="S14" t="s">
        <v>23048</v>
      </c>
      <c r="T14" t="s">
        <v>23049</v>
      </c>
      <c r="U14" t="s">
        <v>23050</v>
      </c>
      <c r="V14" t="s">
        <v>23051</v>
      </c>
      <c r="W14" t="s">
        <v>23052</v>
      </c>
      <c r="X14" t="s">
        <v>23053</v>
      </c>
      <c r="Y14" t="s">
        <v>23054</v>
      </c>
      <c r="Z14" t="s">
        <v>23055</v>
      </c>
      <c r="AA14" t="s">
        <v>23056</v>
      </c>
      <c r="AB14" t="s">
        <v>23057</v>
      </c>
      <c r="AC14" t="s">
        <v>23058</v>
      </c>
      <c r="AD14" t="s">
        <v>23059</v>
      </c>
      <c r="AE14" t="s">
        <v>23060</v>
      </c>
      <c r="AF14" t="s">
        <v>23061</v>
      </c>
      <c r="AG14" t="s">
        <v>23062</v>
      </c>
      <c r="AH14" t="s">
        <v>23063</v>
      </c>
      <c r="AI14" t="s">
        <v>23064</v>
      </c>
      <c r="AJ14" t="s">
        <v>23065</v>
      </c>
      <c r="AK14" t="s">
        <v>23066</v>
      </c>
      <c r="AL14" t="s">
        <v>23067</v>
      </c>
      <c r="AM14" t="s">
        <v>23068</v>
      </c>
      <c r="AN14" t="s">
        <v>23069</v>
      </c>
      <c r="AO14" t="s">
        <v>23070</v>
      </c>
      <c r="AP14" t="s">
        <v>23071</v>
      </c>
      <c r="AQ14" t="s">
        <v>23072</v>
      </c>
      <c r="AR14" t="s">
        <v>23073</v>
      </c>
      <c r="AS14" t="s">
        <v>23074</v>
      </c>
      <c r="AT14" t="s">
        <v>23075</v>
      </c>
      <c r="AU14" t="s">
        <v>23076</v>
      </c>
      <c r="AV14" t="s">
        <v>23077</v>
      </c>
      <c r="AW14" t="s">
        <v>23078</v>
      </c>
      <c r="AX14" t="s">
        <v>23079</v>
      </c>
      <c r="AY14" t="s">
        <v>23080</v>
      </c>
      <c r="AZ14" t="s">
        <v>23081</v>
      </c>
      <c r="BA14" t="s">
        <v>23082</v>
      </c>
      <c r="BB14" t="s">
        <v>23083</v>
      </c>
      <c r="BC14" t="s">
        <v>23084</v>
      </c>
      <c r="BD14" t="s">
        <v>23085</v>
      </c>
      <c r="BE14" t="s">
        <v>23086</v>
      </c>
    </row>
    <row r="15" spans="2:57" x14ac:dyDescent="0.25">
      <c r="C15" t="s">
        <v>22813</v>
      </c>
      <c r="D15" t="s">
        <v>23087</v>
      </c>
      <c r="E15" t="s">
        <v>23088</v>
      </c>
      <c r="F15" t="s">
        <v>23089</v>
      </c>
      <c r="G15" t="s">
        <v>23090</v>
      </c>
      <c r="H15" t="s">
        <v>23091</v>
      </c>
      <c r="I15" t="s">
        <v>23092</v>
      </c>
      <c r="J15" t="s">
        <v>23093</v>
      </c>
      <c r="K15" t="s">
        <v>23094</v>
      </c>
      <c r="L15" t="s">
        <v>23095</v>
      </c>
      <c r="M15" t="s">
        <v>23096</v>
      </c>
      <c r="N15" t="s">
        <v>23097</v>
      </c>
      <c r="O15" t="s">
        <v>23098</v>
      </c>
      <c r="P15" t="s">
        <v>23099</v>
      </c>
      <c r="Q15" t="s">
        <v>23100</v>
      </c>
      <c r="R15" t="s">
        <v>23101</v>
      </c>
      <c r="S15" t="s">
        <v>23102</v>
      </c>
      <c r="T15" t="s">
        <v>23103</v>
      </c>
      <c r="U15" t="s">
        <v>23104</v>
      </c>
      <c r="V15" t="s">
        <v>23105</v>
      </c>
      <c r="W15" t="s">
        <v>23106</v>
      </c>
      <c r="X15" t="s">
        <v>23107</v>
      </c>
      <c r="Y15" t="s">
        <v>23108</v>
      </c>
      <c r="Z15" t="s">
        <v>23109</v>
      </c>
      <c r="AA15" t="s">
        <v>23110</v>
      </c>
      <c r="AB15" t="s">
        <v>23111</v>
      </c>
      <c r="AC15" t="s">
        <v>23112</v>
      </c>
      <c r="AD15" t="s">
        <v>23113</v>
      </c>
      <c r="AE15" t="s">
        <v>23114</v>
      </c>
      <c r="AF15" t="s">
        <v>23115</v>
      </c>
      <c r="AG15" t="s">
        <v>23116</v>
      </c>
      <c r="AH15" t="s">
        <v>23117</v>
      </c>
      <c r="AI15" t="s">
        <v>23118</v>
      </c>
      <c r="AJ15" t="s">
        <v>23119</v>
      </c>
      <c r="AK15" t="s">
        <v>23120</v>
      </c>
      <c r="AL15" t="s">
        <v>23121</v>
      </c>
      <c r="AM15" t="s">
        <v>23122</v>
      </c>
      <c r="AN15" t="s">
        <v>23123</v>
      </c>
      <c r="AO15" t="s">
        <v>23124</v>
      </c>
      <c r="AP15" t="s">
        <v>23125</v>
      </c>
      <c r="AQ15" t="s">
        <v>23126</v>
      </c>
      <c r="AR15" t="s">
        <v>23127</v>
      </c>
      <c r="AS15" t="s">
        <v>23128</v>
      </c>
      <c r="AT15" t="s">
        <v>23129</v>
      </c>
      <c r="AU15" t="s">
        <v>23130</v>
      </c>
      <c r="AV15" t="s">
        <v>23131</v>
      </c>
      <c r="AW15" t="s">
        <v>23132</v>
      </c>
      <c r="AX15" t="s">
        <v>23133</v>
      </c>
      <c r="AY15" t="s">
        <v>23134</v>
      </c>
      <c r="AZ15" t="s">
        <v>23135</v>
      </c>
      <c r="BA15" t="s">
        <v>23136</v>
      </c>
      <c r="BB15" t="s">
        <v>23137</v>
      </c>
      <c r="BC15" t="s">
        <v>23138</v>
      </c>
      <c r="BD15" t="s">
        <v>23139</v>
      </c>
      <c r="BE15" t="s">
        <v>23140</v>
      </c>
    </row>
    <row r="16" spans="2:57" x14ac:dyDescent="0.25">
      <c r="C16" t="s">
        <v>22868</v>
      </c>
      <c r="D16" t="s">
        <v>23141</v>
      </c>
      <c r="E16" t="s">
        <v>23142</v>
      </c>
      <c r="F16" t="s">
        <v>23143</v>
      </c>
      <c r="G16" t="s">
        <v>23144</v>
      </c>
      <c r="H16" t="s">
        <v>23145</v>
      </c>
      <c r="I16" t="s">
        <v>23146</v>
      </c>
      <c r="J16" t="s">
        <v>23147</v>
      </c>
      <c r="K16" t="s">
        <v>23148</v>
      </c>
      <c r="L16" t="s">
        <v>23149</v>
      </c>
      <c r="M16" t="s">
        <v>23150</v>
      </c>
      <c r="N16" t="s">
        <v>23151</v>
      </c>
      <c r="O16" t="s">
        <v>23152</v>
      </c>
      <c r="P16" t="s">
        <v>23153</v>
      </c>
      <c r="Q16" t="s">
        <v>23154</v>
      </c>
      <c r="R16" t="s">
        <v>23155</v>
      </c>
      <c r="S16" t="s">
        <v>23156</v>
      </c>
      <c r="T16" t="s">
        <v>23157</v>
      </c>
      <c r="U16" t="s">
        <v>23158</v>
      </c>
      <c r="V16" t="s">
        <v>23159</v>
      </c>
      <c r="W16" t="s">
        <v>23160</v>
      </c>
      <c r="X16" t="s">
        <v>23161</v>
      </c>
      <c r="Y16" t="s">
        <v>23162</v>
      </c>
      <c r="Z16" t="s">
        <v>23163</v>
      </c>
      <c r="AA16" t="s">
        <v>23164</v>
      </c>
      <c r="AB16" t="s">
        <v>23165</v>
      </c>
      <c r="AC16" t="s">
        <v>23166</v>
      </c>
      <c r="AD16" t="s">
        <v>568</v>
      </c>
      <c r="AE16" t="s">
        <v>23167</v>
      </c>
      <c r="AF16" t="s">
        <v>23168</v>
      </c>
      <c r="AG16" t="s">
        <v>23169</v>
      </c>
      <c r="AH16" t="s">
        <v>23170</v>
      </c>
      <c r="AI16" t="s">
        <v>23171</v>
      </c>
      <c r="AJ16" t="s">
        <v>23172</v>
      </c>
      <c r="AK16" t="s">
        <v>23173</v>
      </c>
      <c r="AL16" t="s">
        <v>23174</v>
      </c>
      <c r="AM16" t="s">
        <v>23175</v>
      </c>
      <c r="AN16" t="s">
        <v>23176</v>
      </c>
      <c r="AO16" t="s">
        <v>23177</v>
      </c>
      <c r="AP16" t="s">
        <v>23178</v>
      </c>
      <c r="AQ16" t="s">
        <v>23179</v>
      </c>
      <c r="AR16" t="s">
        <v>23180</v>
      </c>
      <c r="AS16" t="s">
        <v>23181</v>
      </c>
      <c r="AT16" t="s">
        <v>23182</v>
      </c>
      <c r="AU16" t="s">
        <v>23183</v>
      </c>
      <c r="AV16" t="s">
        <v>23184</v>
      </c>
      <c r="AW16" t="s">
        <v>23185</v>
      </c>
      <c r="AX16" t="s">
        <v>23186</v>
      </c>
      <c r="AY16" t="s">
        <v>23187</v>
      </c>
      <c r="AZ16" t="s">
        <v>23188</v>
      </c>
      <c r="BA16" t="s">
        <v>23189</v>
      </c>
      <c r="BB16" t="s">
        <v>23190</v>
      </c>
      <c r="BC16" t="s">
        <v>23191</v>
      </c>
      <c r="BD16" t="s">
        <v>23192</v>
      </c>
      <c r="BE16" t="s">
        <v>23193</v>
      </c>
    </row>
    <row r="17" spans="3:57" x14ac:dyDescent="0.25">
      <c r="C17" t="s">
        <v>22923</v>
      </c>
      <c r="D17" t="s">
        <v>23194</v>
      </c>
      <c r="E17" t="s">
        <v>23195</v>
      </c>
      <c r="F17" t="s">
        <v>23196</v>
      </c>
      <c r="G17" t="s">
        <v>23197</v>
      </c>
      <c r="H17" t="s">
        <v>23198</v>
      </c>
      <c r="I17" t="s">
        <v>23199</v>
      </c>
      <c r="J17" t="s">
        <v>23200</v>
      </c>
      <c r="K17" t="s">
        <v>23201</v>
      </c>
      <c r="L17" t="s">
        <v>23202</v>
      </c>
      <c r="M17" t="s">
        <v>23203</v>
      </c>
      <c r="N17" t="s">
        <v>23204</v>
      </c>
      <c r="O17" t="s">
        <v>23205</v>
      </c>
      <c r="P17" t="s">
        <v>23206</v>
      </c>
      <c r="Q17" t="s">
        <v>23207</v>
      </c>
      <c r="R17" t="s">
        <v>23208</v>
      </c>
      <c r="S17" t="s">
        <v>23209</v>
      </c>
      <c r="T17" t="s">
        <v>23210</v>
      </c>
      <c r="U17" t="s">
        <v>23211</v>
      </c>
      <c r="V17" t="s">
        <v>23212</v>
      </c>
      <c r="W17" t="s">
        <v>23213</v>
      </c>
      <c r="X17" t="s">
        <v>23214</v>
      </c>
      <c r="Y17" t="s">
        <v>23215</v>
      </c>
      <c r="Z17" t="s">
        <v>23216</v>
      </c>
      <c r="AA17" t="s">
        <v>23217</v>
      </c>
      <c r="AB17" t="s">
        <v>23218</v>
      </c>
      <c r="AC17" t="s">
        <v>23219</v>
      </c>
      <c r="AD17" t="s">
        <v>23220</v>
      </c>
      <c r="AE17" t="s">
        <v>23221</v>
      </c>
      <c r="AF17" t="s">
        <v>23222</v>
      </c>
      <c r="AG17" t="s">
        <v>23223</v>
      </c>
      <c r="AH17" t="s">
        <v>23224</v>
      </c>
      <c r="AI17" t="s">
        <v>23225</v>
      </c>
      <c r="AJ17" t="s">
        <v>23226</v>
      </c>
      <c r="AK17" t="s">
        <v>23227</v>
      </c>
      <c r="AL17" t="s">
        <v>23228</v>
      </c>
      <c r="AM17" t="s">
        <v>23229</v>
      </c>
      <c r="AN17" t="s">
        <v>23230</v>
      </c>
      <c r="AO17" t="s">
        <v>23231</v>
      </c>
      <c r="AP17" t="s">
        <v>23232</v>
      </c>
      <c r="AQ17" t="s">
        <v>23233</v>
      </c>
      <c r="AR17" t="s">
        <v>23234</v>
      </c>
      <c r="AS17" t="s">
        <v>23235</v>
      </c>
      <c r="AT17" t="s">
        <v>23236</v>
      </c>
      <c r="AU17" t="s">
        <v>23237</v>
      </c>
      <c r="AV17" t="s">
        <v>23238</v>
      </c>
      <c r="AW17" t="s">
        <v>23239</v>
      </c>
      <c r="AX17" t="s">
        <v>23240</v>
      </c>
      <c r="AY17" t="s">
        <v>23241</v>
      </c>
      <c r="AZ17" t="s">
        <v>23242</v>
      </c>
      <c r="BA17" t="s">
        <v>23243</v>
      </c>
      <c r="BB17" t="s">
        <v>23244</v>
      </c>
      <c r="BC17" t="s">
        <v>23245</v>
      </c>
      <c r="BD17" t="s">
        <v>23246</v>
      </c>
      <c r="BE17" t="s">
        <v>23247</v>
      </c>
    </row>
    <row r="18" spans="3:57" x14ac:dyDescent="0.25">
      <c r="C18" t="s">
        <v>22978</v>
      </c>
      <c r="D18" t="s">
        <v>23248</v>
      </c>
      <c r="E18" t="s">
        <v>23249</v>
      </c>
      <c r="F18" t="s">
        <v>23250</v>
      </c>
      <c r="G18" t="s">
        <v>23251</v>
      </c>
      <c r="H18" t="s">
        <v>23252</v>
      </c>
      <c r="I18" t="s">
        <v>23253</v>
      </c>
      <c r="J18" t="s">
        <v>23254</v>
      </c>
      <c r="K18" t="s">
        <v>23255</v>
      </c>
      <c r="L18" t="s">
        <v>23256</v>
      </c>
      <c r="M18" t="s">
        <v>23257</v>
      </c>
      <c r="N18" t="s">
        <v>23258</v>
      </c>
      <c r="O18" t="s">
        <v>23259</v>
      </c>
      <c r="P18" t="s">
        <v>23260</v>
      </c>
      <c r="Q18" t="s">
        <v>23261</v>
      </c>
      <c r="R18" t="s">
        <v>23262</v>
      </c>
      <c r="S18" t="s">
        <v>23263</v>
      </c>
      <c r="T18" t="s">
        <v>23264</v>
      </c>
      <c r="U18" t="s">
        <v>23265</v>
      </c>
      <c r="V18" t="s">
        <v>23266</v>
      </c>
      <c r="W18" t="s">
        <v>23267</v>
      </c>
      <c r="X18" t="s">
        <v>23268</v>
      </c>
      <c r="Y18" t="s">
        <v>23269</v>
      </c>
      <c r="Z18" t="s">
        <v>23270</v>
      </c>
      <c r="AA18" t="s">
        <v>23271</v>
      </c>
      <c r="AB18" t="s">
        <v>23272</v>
      </c>
      <c r="AC18" t="s">
        <v>23273</v>
      </c>
      <c r="AD18" t="s">
        <v>23274</v>
      </c>
      <c r="AE18" t="s">
        <v>23275</v>
      </c>
      <c r="AF18" t="s">
        <v>23276</v>
      </c>
      <c r="AG18" t="s">
        <v>23277</v>
      </c>
      <c r="AH18" t="s">
        <v>23278</v>
      </c>
      <c r="AI18" t="s">
        <v>23279</v>
      </c>
      <c r="AJ18" t="s">
        <v>23280</v>
      </c>
      <c r="AK18" t="s">
        <v>23281</v>
      </c>
      <c r="AL18" t="s">
        <v>23282</v>
      </c>
      <c r="AM18" t="s">
        <v>23283</v>
      </c>
      <c r="AN18" t="s">
        <v>23284</v>
      </c>
      <c r="AO18" t="s">
        <v>23285</v>
      </c>
      <c r="AP18" t="s">
        <v>23286</v>
      </c>
      <c r="AQ18" t="s">
        <v>23287</v>
      </c>
      <c r="AR18" t="s">
        <v>23288</v>
      </c>
      <c r="AS18" t="s">
        <v>23289</v>
      </c>
      <c r="AT18" t="s">
        <v>23290</v>
      </c>
      <c r="AU18" t="s">
        <v>23291</v>
      </c>
      <c r="AV18" t="s">
        <v>23292</v>
      </c>
      <c r="AW18" t="s">
        <v>23293</v>
      </c>
      <c r="AX18" t="s">
        <v>23294</v>
      </c>
      <c r="AY18" t="s">
        <v>23295</v>
      </c>
      <c r="AZ18" t="s">
        <v>23296</v>
      </c>
      <c r="BA18" t="s">
        <v>23297</v>
      </c>
      <c r="BB18" t="s">
        <v>23298</v>
      </c>
      <c r="BC18" t="s">
        <v>23299</v>
      </c>
      <c r="BD18" t="s">
        <v>23300</v>
      </c>
      <c r="BE18" t="s">
        <v>23301</v>
      </c>
    </row>
  </sheetData>
  <pageMargins left="0.7" right="0.7" top="0.75" bottom="0.75" header="0.3" footer="0.3"/>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B2:BE16"/>
  <sheetViews>
    <sheetView workbookViewId="0"/>
  </sheetViews>
  <sheetFormatPr defaultColWidth="11.42578125" defaultRowHeight="15" x14ac:dyDescent="0.25"/>
  <sheetData>
    <row r="2" spans="2:57" x14ac:dyDescent="0.25">
      <c r="B2" t="s">
        <v>1</v>
      </c>
      <c r="C2" t="s">
        <v>112</v>
      </c>
    </row>
    <row r="3" spans="2:57" x14ac:dyDescent="0.25">
      <c r="B3" t="s">
        <v>2</v>
      </c>
      <c r="C3" t="s">
        <v>117</v>
      </c>
    </row>
    <row r="4" spans="2:57" x14ac:dyDescent="0.25">
      <c r="B4" t="s">
        <v>3</v>
      </c>
      <c r="C4" t="s">
        <v>114</v>
      </c>
    </row>
    <row r="5" spans="2:57" x14ac:dyDescent="0.25">
      <c r="B5" s="4" t="str">
        <f>HYPERLINK("[NZAu_Publiclaunch_20231116.xlsx]'TOC'!A1","(Click to return to TOC)")</f>
        <v>(Click to return to TOC)</v>
      </c>
    </row>
    <row r="7" spans="2:57" x14ac:dyDescent="0.25">
      <c r="D7" t="s">
        <v>152</v>
      </c>
      <c r="M7" t="s">
        <v>153</v>
      </c>
      <c r="V7" t="s">
        <v>154</v>
      </c>
      <c r="AE7" t="s">
        <v>155</v>
      </c>
      <c r="AN7" t="s">
        <v>156</v>
      </c>
      <c r="AW7" t="s">
        <v>157</v>
      </c>
    </row>
    <row r="8" spans="2:57"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c r="AN8" t="s">
        <v>158</v>
      </c>
      <c r="AO8" t="s">
        <v>159</v>
      </c>
      <c r="AP8" t="s">
        <v>160</v>
      </c>
      <c r="AQ8" t="s">
        <v>161</v>
      </c>
      <c r="AR8" t="s">
        <v>162</v>
      </c>
      <c r="AS8" t="s">
        <v>163</v>
      </c>
      <c r="AT8" t="s">
        <v>164</v>
      </c>
      <c r="AU8" t="s">
        <v>165</v>
      </c>
      <c r="AV8" t="s">
        <v>166</v>
      </c>
      <c r="AW8" t="s">
        <v>158</v>
      </c>
      <c r="AX8" t="s">
        <v>159</v>
      </c>
      <c r="AY8" t="s">
        <v>160</v>
      </c>
      <c r="AZ8" t="s">
        <v>161</v>
      </c>
      <c r="BA8" t="s">
        <v>162</v>
      </c>
      <c r="BB8" t="s">
        <v>163</v>
      </c>
      <c r="BC8" t="s">
        <v>164</v>
      </c>
      <c r="BD8" t="s">
        <v>165</v>
      </c>
      <c r="BE8" t="s">
        <v>166</v>
      </c>
    </row>
    <row r="9" spans="2:57" x14ac:dyDescent="0.25">
      <c r="B9" t="s">
        <v>167</v>
      </c>
      <c r="C9" t="s">
        <v>23302</v>
      </c>
      <c r="D9" t="s">
        <v>23303</v>
      </c>
      <c r="E9" t="s">
        <v>23304</v>
      </c>
      <c r="F9" t="s">
        <v>23305</v>
      </c>
      <c r="G9" t="s">
        <v>23306</v>
      </c>
      <c r="H9" t="s">
        <v>23307</v>
      </c>
      <c r="I9" t="s">
        <v>23308</v>
      </c>
      <c r="J9" t="s">
        <v>23309</v>
      </c>
      <c r="K9" t="s">
        <v>23310</v>
      </c>
      <c r="L9" t="s">
        <v>23311</v>
      </c>
      <c r="M9" t="s">
        <v>23312</v>
      </c>
      <c r="N9" t="s">
        <v>23313</v>
      </c>
      <c r="O9" t="s">
        <v>23314</v>
      </c>
      <c r="P9" t="s">
        <v>23315</v>
      </c>
      <c r="Q9" t="s">
        <v>23316</v>
      </c>
      <c r="R9" t="s">
        <v>23317</v>
      </c>
      <c r="S9" t="s">
        <v>23318</v>
      </c>
      <c r="T9" t="s">
        <v>23319</v>
      </c>
      <c r="U9" t="s">
        <v>23320</v>
      </c>
      <c r="V9" t="s">
        <v>23321</v>
      </c>
      <c r="W9" t="s">
        <v>23322</v>
      </c>
      <c r="X9" t="s">
        <v>23323</v>
      </c>
      <c r="Y9" t="s">
        <v>23324</v>
      </c>
      <c r="Z9" t="s">
        <v>23325</v>
      </c>
      <c r="AA9" t="s">
        <v>23326</v>
      </c>
      <c r="AB9" t="s">
        <v>23327</v>
      </c>
      <c r="AC9" t="s">
        <v>23328</v>
      </c>
      <c r="AD9" t="s">
        <v>23329</v>
      </c>
      <c r="AE9" t="s">
        <v>23330</v>
      </c>
      <c r="AF9" t="s">
        <v>23331</v>
      </c>
      <c r="AG9" t="s">
        <v>23332</v>
      </c>
      <c r="AH9" t="s">
        <v>23333</v>
      </c>
      <c r="AI9" t="s">
        <v>23334</v>
      </c>
      <c r="AJ9" t="s">
        <v>23335</v>
      </c>
      <c r="AK9" t="s">
        <v>23336</v>
      </c>
      <c r="AL9" t="s">
        <v>23337</v>
      </c>
      <c r="AM9" t="s">
        <v>23338</v>
      </c>
      <c r="AN9" t="s">
        <v>23339</v>
      </c>
      <c r="AO9" t="s">
        <v>23340</v>
      </c>
      <c r="AP9" t="s">
        <v>23341</v>
      </c>
      <c r="AQ9" t="s">
        <v>23342</v>
      </c>
      <c r="AR9" t="s">
        <v>23343</v>
      </c>
      <c r="AS9" t="s">
        <v>23344</v>
      </c>
      <c r="AT9" t="s">
        <v>23345</v>
      </c>
      <c r="AU9" t="s">
        <v>23346</v>
      </c>
      <c r="AV9" t="s">
        <v>23347</v>
      </c>
      <c r="AW9" t="s">
        <v>23348</v>
      </c>
      <c r="AX9" t="s">
        <v>23349</v>
      </c>
      <c r="AY9" t="s">
        <v>23350</v>
      </c>
      <c r="AZ9" t="s">
        <v>23351</v>
      </c>
      <c r="BA9" t="s">
        <v>23352</v>
      </c>
      <c r="BB9" t="s">
        <v>23353</v>
      </c>
      <c r="BC9" t="s">
        <v>23354</v>
      </c>
      <c r="BD9" t="s">
        <v>23355</v>
      </c>
      <c r="BE9" t="s">
        <v>23356</v>
      </c>
    </row>
    <row r="10" spans="2:57" x14ac:dyDescent="0.25">
      <c r="C10" t="s">
        <v>23357</v>
      </c>
      <c r="D10" t="s">
        <v>23358</v>
      </c>
      <c r="E10" t="s">
        <v>23359</v>
      </c>
      <c r="F10" t="s">
        <v>23360</v>
      </c>
      <c r="G10" t="s">
        <v>23361</v>
      </c>
      <c r="H10" t="s">
        <v>23362</v>
      </c>
      <c r="I10" t="s">
        <v>23363</v>
      </c>
      <c r="J10" t="s">
        <v>23364</v>
      </c>
      <c r="K10" t="s">
        <v>23365</v>
      </c>
      <c r="L10" t="s">
        <v>23366</v>
      </c>
      <c r="M10" t="s">
        <v>23367</v>
      </c>
      <c r="N10" t="s">
        <v>23368</v>
      </c>
      <c r="O10" t="s">
        <v>23369</v>
      </c>
      <c r="P10" t="s">
        <v>23370</v>
      </c>
      <c r="Q10" t="s">
        <v>23371</v>
      </c>
      <c r="R10" t="s">
        <v>23372</v>
      </c>
      <c r="S10" t="s">
        <v>23373</v>
      </c>
      <c r="T10" t="s">
        <v>23374</v>
      </c>
      <c r="U10" t="s">
        <v>23375</v>
      </c>
      <c r="V10" t="s">
        <v>23376</v>
      </c>
      <c r="W10" t="s">
        <v>23377</v>
      </c>
      <c r="X10" t="s">
        <v>23378</v>
      </c>
      <c r="Y10" t="s">
        <v>23379</v>
      </c>
      <c r="Z10" t="s">
        <v>23380</v>
      </c>
      <c r="AA10" t="s">
        <v>23381</v>
      </c>
      <c r="AB10" t="s">
        <v>23382</v>
      </c>
      <c r="AC10" t="s">
        <v>23383</v>
      </c>
      <c r="AD10" t="s">
        <v>23384</v>
      </c>
      <c r="AE10" t="s">
        <v>23385</v>
      </c>
      <c r="AF10" t="s">
        <v>23386</v>
      </c>
      <c r="AG10" t="s">
        <v>23387</v>
      </c>
      <c r="AH10" t="s">
        <v>23388</v>
      </c>
      <c r="AI10" t="s">
        <v>23389</v>
      </c>
      <c r="AJ10" t="s">
        <v>23390</v>
      </c>
      <c r="AK10" t="s">
        <v>23391</v>
      </c>
      <c r="AL10" t="s">
        <v>23392</v>
      </c>
      <c r="AM10" t="s">
        <v>23393</v>
      </c>
      <c r="AN10" t="s">
        <v>23394</v>
      </c>
      <c r="AO10" t="s">
        <v>23395</v>
      </c>
      <c r="AP10" t="s">
        <v>23396</v>
      </c>
      <c r="AQ10" t="s">
        <v>23397</v>
      </c>
      <c r="AR10" t="s">
        <v>23398</v>
      </c>
      <c r="AS10" t="s">
        <v>23399</v>
      </c>
      <c r="AT10" t="s">
        <v>23400</v>
      </c>
      <c r="AU10" t="s">
        <v>23401</v>
      </c>
      <c r="AV10" t="s">
        <v>23402</v>
      </c>
      <c r="AW10" t="s">
        <v>23403</v>
      </c>
      <c r="AX10" t="s">
        <v>23404</v>
      </c>
      <c r="AY10" t="s">
        <v>23405</v>
      </c>
      <c r="AZ10" t="s">
        <v>23406</v>
      </c>
      <c r="BA10" t="s">
        <v>23407</v>
      </c>
      <c r="BB10" t="s">
        <v>23408</v>
      </c>
      <c r="BC10" t="s">
        <v>23409</v>
      </c>
      <c r="BD10" t="s">
        <v>23410</v>
      </c>
      <c r="BE10" t="s">
        <v>23411</v>
      </c>
    </row>
    <row r="11" spans="2:57" x14ac:dyDescent="0.25">
      <c r="C11" t="s">
        <v>23412</v>
      </c>
      <c r="D11" t="s">
        <v>23413</v>
      </c>
      <c r="E11" t="s">
        <v>23414</v>
      </c>
      <c r="F11" t="s">
        <v>23415</v>
      </c>
      <c r="G11" t="s">
        <v>23416</v>
      </c>
      <c r="H11" t="s">
        <v>23417</v>
      </c>
      <c r="I11" t="s">
        <v>23418</v>
      </c>
      <c r="J11" t="s">
        <v>23419</v>
      </c>
      <c r="K11" t="s">
        <v>23420</v>
      </c>
      <c r="L11" t="s">
        <v>23421</v>
      </c>
      <c r="M11" t="s">
        <v>23422</v>
      </c>
      <c r="N11" t="s">
        <v>23423</v>
      </c>
      <c r="O11" t="s">
        <v>23424</v>
      </c>
      <c r="P11" t="s">
        <v>23425</v>
      </c>
      <c r="Q11" t="s">
        <v>23426</v>
      </c>
      <c r="R11" t="s">
        <v>23427</v>
      </c>
      <c r="S11" t="s">
        <v>23428</v>
      </c>
      <c r="T11" t="s">
        <v>23429</v>
      </c>
      <c r="U11" t="s">
        <v>23430</v>
      </c>
      <c r="V11" t="s">
        <v>23431</v>
      </c>
      <c r="W11" t="s">
        <v>23432</v>
      </c>
      <c r="X11" t="s">
        <v>23433</v>
      </c>
      <c r="Y11" t="s">
        <v>23434</v>
      </c>
      <c r="Z11" t="s">
        <v>23435</v>
      </c>
      <c r="AA11" t="s">
        <v>23436</v>
      </c>
      <c r="AB11" t="s">
        <v>23437</v>
      </c>
      <c r="AC11" t="s">
        <v>23438</v>
      </c>
      <c r="AD11" t="s">
        <v>23439</v>
      </c>
      <c r="AE11" t="s">
        <v>23440</v>
      </c>
      <c r="AF11" t="s">
        <v>23441</v>
      </c>
      <c r="AG11" t="s">
        <v>23442</v>
      </c>
      <c r="AH11" t="s">
        <v>23443</v>
      </c>
      <c r="AI11" t="s">
        <v>23444</v>
      </c>
      <c r="AJ11" t="s">
        <v>23445</v>
      </c>
      <c r="AK11" t="s">
        <v>23446</v>
      </c>
      <c r="AL11" t="s">
        <v>23447</v>
      </c>
      <c r="AM11" t="s">
        <v>23448</v>
      </c>
      <c r="AN11" t="s">
        <v>23449</v>
      </c>
      <c r="AO11" t="s">
        <v>23450</v>
      </c>
      <c r="AP11" t="s">
        <v>23451</v>
      </c>
      <c r="AQ11" t="s">
        <v>23452</v>
      </c>
      <c r="AR11" t="s">
        <v>23453</v>
      </c>
      <c r="AS11" t="s">
        <v>23454</v>
      </c>
      <c r="AT11" t="s">
        <v>23455</v>
      </c>
      <c r="AU11" t="s">
        <v>23456</v>
      </c>
      <c r="AV11" t="s">
        <v>23457</v>
      </c>
      <c r="AW11" t="s">
        <v>23458</v>
      </c>
      <c r="AX11" t="s">
        <v>23459</v>
      </c>
      <c r="AY11" t="s">
        <v>23460</v>
      </c>
      <c r="AZ11" t="s">
        <v>23461</v>
      </c>
      <c r="BA11" t="s">
        <v>23462</v>
      </c>
      <c r="BB11" t="s">
        <v>23463</v>
      </c>
      <c r="BC11" t="s">
        <v>23464</v>
      </c>
      <c r="BD11" t="s">
        <v>23465</v>
      </c>
      <c r="BE11" t="s">
        <v>23466</v>
      </c>
    </row>
    <row r="12" spans="2:57" x14ac:dyDescent="0.25">
      <c r="C12" t="s">
        <v>23467</v>
      </c>
      <c r="D12" t="s">
        <v>23468</v>
      </c>
      <c r="E12" t="s">
        <v>23469</v>
      </c>
      <c r="F12" t="s">
        <v>23470</v>
      </c>
      <c r="G12" t="s">
        <v>23471</v>
      </c>
      <c r="H12" t="s">
        <v>23472</v>
      </c>
      <c r="I12" t="s">
        <v>23473</v>
      </c>
      <c r="J12" t="s">
        <v>23474</v>
      </c>
      <c r="K12" t="s">
        <v>23475</v>
      </c>
      <c r="L12" t="s">
        <v>23476</v>
      </c>
      <c r="M12" t="s">
        <v>23477</v>
      </c>
      <c r="N12" t="s">
        <v>23478</v>
      </c>
      <c r="O12" t="s">
        <v>23479</v>
      </c>
      <c r="P12" t="s">
        <v>23480</v>
      </c>
      <c r="Q12" t="s">
        <v>23481</v>
      </c>
      <c r="R12" t="s">
        <v>23482</v>
      </c>
      <c r="S12" t="s">
        <v>23483</v>
      </c>
      <c r="T12" t="s">
        <v>23484</v>
      </c>
      <c r="U12" t="s">
        <v>23485</v>
      </c>
      <c r="V12" t="s">
        <v>23486</v>
      </c>
      <c r="W12" t="s">
        <v>23487</v>
      </c>
      <c r="X12" t="s">
        <v>23488</v>
      </c>
      <c r="Y12" t="s">
        <v>23489</v>
      </c>
      <c r="Z12" t="s">
        <v>23490</v>
      </c>
      <c r="AA12" t="s">
        <v>23491</v>
      </c>
      <c r="AB12" t="s">
        <v>23492</v>
      </c>
      <c r="AC12" t="s">
        <v>23493</v>
      </c>
      <c r="AD12" t="s">
        <v>23494</v>
      </c>
      <c r="AE12" t="s">
        <v>23495</v>
      </c>
      <c r="AF12" t="s">
        <v>23496</v>
      </c>
      <c r="AG12" t="s">
        <v>23497</v>
      </c>
      <c r="AH12" t="s">
        <v>23498</v>
      </c>
      <c r="AI12" t="s">
        <v>23499</v>
      </c>
      <c r="AJ12" t="s">
        <v>23500</v>
      </c>
      <c r="AK12" t="s">
        <v>23501</v>
      </c>
      <c r="AL12" t="s">
        <v>23502</v>
      </c>
      <c r="AM12" t="s">
        <v>23503</v>
      </c>
      <c r="AN12" t="s">
        <v>23504</v>
      </c>
      <c r="AO12" t="s">
        <v>23505</v>
      </c>
      <c r="AP12" t="s">
        <v>23506</v>
      </c>
      <c r="AQ12" t="s">
        <v>23507</v>
      </c>
      <c r="AR12" t="s">
        <v>23508</v>
      </c>
      <c r="AS12" t="s">
        <v>23509</v>
      </c>
      <c r="AT12" t="s">
        <v>23510</v>
      </c>
      <c r="AU12" t="s">
        <v>23511</v>
      </c>
      <c r="AV12" t="s">
        <v>23512</v>
      </c>
      <c r="AW12" t="s">
        <v>23513</v>
      </c>
      <c r="AX12" t="s">
        <v>23514</v>
      </c>
      <c r="AY12" t="s">
        <v>23515</v>
      </c>
      <c r="AZ12" t="s">
        <v>23516</v>
      </c>
      <c r="BA12" t="s">
        <v>23517</v>
      </c>
      <c r="BB12" t="s">
        <v>23518</v>
      </c>
      <c r="BC12" t="s">
        <v>23519</v>
      </c>
      <c r="BD12" t="s">
        <v>23520</v>
      </c>
      <c r="BE12" t="s">
        <v>23521</v>
      </c>
    </row>
    <row r="13" spans="2:57" x14ac:dyDescent="0.25">
      <c r="B13" t="s">
        <v>550</v>
      </c>
      <c r="C13" t="s">
        <v>23302</v>
      </c>
      <c r="D13" t="s">
        <v>23522</v>
      </c>
      <c r="E13" t="s">
        <v>23523</v>
      </c>
      <c r="F13" t="s">
        <v>23524</v>
      </c>
      <c r="G13" t="s">
        <v>23525</v>
      </c>
      <c r="H13" t="s">
        <v>23526</v>
      </c>
      <c r="I13" t="s">
        <v>23527</v>
      </c>
      <c r="J13" t="s">
        <v>23528</v>
      </c>
      <c r="K13" t="s">
        <v>23529</v>
      </c>
      <c r="L13" t="s">
        <v>23530</v>
      </c>
      <c r="M13" t="s">
        <v>23531</v>
      </c>
      <c r="N13" t="s">
        <v>23532</v>
      </c>
      <c r="O13" t="s">
        <v>23533</v>
      </c>
      <c r="P13" t="s">
        <v>23534</v>
      </c>
      <c r="Q13" t="s">
        <v>23535</v>
      </c>
      <c r="R13" t="s">
        <v>23536</v>
      </c>
      <c r="S13" t="s">
        <v>23537</v>
      </c>
      <c r="T13" t="s">
        <v>23538</v>
      </c>
      <c r="U13" t="s">
        <v>23539</v>
      </c>
      <c r="V13" t="s">
        <v>23540</v>
      </c>
      <c r="W13" t="s">
        <v>23541</v>
      </c>
      <c r="X13" t="s">
        <v>23542</v>
      </c>
      <c r="Y13" t="s">
        <v>23543</v>
      </c>
      <c r="Z13" t="s">
        <v>23544</v>
      </c>
      <c r="AA13" t="s">
        <v>23545</v>
      </c>
      <c r="AB13" t="s">
        <v>23546</v>
      </c>
      <c r="AC13" t="s">
        <v>23547</v>
      </c>
      <c r="AD13" t="s">
        <v>23548</v>
      </c>
      <c r="AE13" t="s">
        <v>23549</v>
      </c>
      <c r="AF13" t="s">
        <v>23550</v>
      </c>
      <c r="AG13" t="s">
        <v>23551</v>
      </c>
      <c r="AH13" t="s">
        <v>23552</v>
      </c>
      <c r="AI13" t="s">
        <v>23553</v>
      </c>
      <c r="AJ13" t="s">
        <v>23554</v>
      </c>
      <c r="AK13" t="s">
        <v>23555</v>
      </c>
      <c r="AL13" t="s">
        <v>23556</v>
      </c>
      <c r="AM13" t="s">
        <v>23557</v>
      </c>
      <c r="AN13" t="s">
        <v>23558</v>
      </c>
      <c r="AO13" t="s">
        <v>23559</v>
      </c>
      <c r="AP13" t="s">
        <v>23560</v>
      </c>
      <c r="AQ13" t="s">
        <v>23561</v>
      </c>
      <c r="AR13" t="s">
        <v>23562</v>
      </c>
      <c r="AS13" t="s">
        <v>23563</v>
      </c>
      <c r="AT13" t="s">
        <v>23564</v>
      </c>
      <c r="AU13" t="s">
        <v>23565</v>
      </c>
      <c r="AV13" t="s">
        <v>23566</v>
      </c>
      <c r="AW13" t="s">
        <v>23567</v>
      </c>
      <c r="AX13" t="s">
        <v>23568</v>
      </c>
      <c r="AY13" t="s">
        <v>23569</v>
      </c>
      <c r="AZ13" t="s">
        <v>23570</v>
      </c>
      <c r="BA13" t="s">
        <v>23571</v>
      </c>
      <c r="BB13" t="s">
        <v>23572</v>
      </c>
      <c r="BC13" t="s">
        <v>23573</v>
      </c>
      <c r="BD13" t="s">
        <v>23574</v>
      </c>
      <c r="BE13" t="s">
        <v>23575</v>
      </c>
    </row>
    <row r="14" spans="2:57" x14ac:dyDescent="0.25">
      <c r="C14" t="s">
        <v>23357</v>
      </c>
      <c r="D14" t="s">
        <v>23576</v>
      </c>
      <c r="E14" t="s">
        <v>23577</v>
      </c>
      <c r="F14" t="s">
        <v>23578</v>
      </c>
      <c r="G14" t="s">
        <v>23579</v>
      </c>
      <c r="H14" t="s">
        <v>23580</v>
      </c>
      <c r="I14" t="s">
        <v>23581</v>
      </c>
      <c r="J14" t="s">
        <v>23582</v>
      </c>
      <c r="K14" t="s">
        <v>23583</v>
      </c>
      <c r="L14" t="s">
        <v>23584</v>
      </c>
      <c r="M14" t="s">
        <v>23585</v>
      </c>
      <c r="N14" t="s">
        <v>23586</v>
      </c>
      <c r="O14" t="s">
        <v>23587</v>
      </c>
      <c r="P14" t="s">
        <v>23588</v>
      </c>
      <c r="Q14" t="s">
        <v>23589</v>
      </c>
      <c r="R14" t="s">
        <v>23590</v>
      </c>
      <c r="S14" t="s">
        <v>23591</v>
      </c>
      <c r="T14" t="s">
        <v>23592</v>
      </c>
      <c r="U14" t="s">
        <v>23593</v>
      </c>
      <c r="V14" t="s">
        <v>23594</v>
      </c>
      <c r="W14" t="s">
        <v>23595</v>
      </c>
      <c r="X14" t="s">
        <v>23596</v>
      </c>
      <c r="Y14" t="s">
        <v>23597</v>
      </c>
      <c r="Z14" t="s">
        <v>23598</v>
      </c>
      <c r="AA14" t="s">
        <v>23599</v>
      </c>
      <c r="AB14" t="s">
        <v>23600</v>
      </c>
      <c r="AC14" t="s">
        <v>23601</v>
      </c>
      <c r="AD14" t="s">
        <v>23602</v>
      </c>
      <c r="AE14" t="s">
        <v>23603</v>
      </c>
      <c r="AF14" t="s">
        <v>23604</v>
      </c>
      <c r="AG14" t="s">
        <v>23605</v>
      </c>
      <c r="AH14" t="s">
        <v>23606</v>
      </c>
      <c r="AI14" t="s">
        <v>23607</v>
      </c>
      <c r="AJ14" t="s">
        <v>23608</v>
      </c>
      <c r="AK14" t="s">
        <v>23609</v>
      </c>
      <c r="AL14" t="s">
        <v>23610</v>
      </c>
      <c r="AM14" t="s">
        <v>23611</v>
      </c>
      <c r="AN14" t="s">
        <v>23612</v>
      </c>
      <c r="AO14" t="s">
        <v>23613</v>
      </c>
      <c r="AP14" t="s">
        <v>23614</v>
      </c>
      <c r="AQ14" t="s">
        <v>23615</v>
      </c>
      <c r="AR14" t="s">
        <v>23616</v>
      </c>
      <c r="AS14" t="s">
        <v>23617</v>
      </c>
      <c r="AT14" t="s">
        <v>23618</v>
      </c>
      <c r="AU14" t="s">
        <v>23619</v>
      </c>
      <c r="AV14" t="s">
        <v>23620</v>
      </c>
      <c r="AW14" t="s">
        <v>23621</v>
      </c>
      <c r="AX14" t="s">
        <v>23622</v>
      </c>
      <c r="AY14" t="s">
        <v>23623</v>
      </c>
      <c r="AZ14" t="s">
        <v>23624</v>
      </c>
      <c r="BA14" t="s">
        <v>23625</v>
      </c>
      <c r="BB14" t="s">
        <v>23626</v>
      </c>
      <c r="BC14" t="s">
        <v>23627</v>
      </c>
      <c r="BD14" t="s">
        <v>23628</v>
      </c>
      <c r="BE14" t="s">
        <v>23629</v>
      </c>
    </row>
    <row r="15" spans="2:57" x14ac:dyDescent="0.25">
      <c r="C15" t="s">
        <v>23412</v>
      </c>
      <c r="D15" t="s">
        <v>23630</v>
      </c>
      <c r="E15" t="s">
        <v>23631</v>
      </c>
      <c r="F15" t="s">
        <v>23632</v>
      </c>
      <c r="G15" t="s">
        <v>23633</v>
      </c>
      <c r="H15" t="s">
        <v>23634</v>
      </c>
      <c r="I15" t="s">
        <v>23635</v>
      </c>
      <c r="J15" t="s">
        <v>23636</v>
      </c>
      <c r="K15" t="s">
        <v>23637</v>
      </c>
      <c r="L15" t="s">
        <v>23638</v>
      </c>
      <c r="M15" t="s">
        <v>23639</v>
      </c>
      <c r="N15" t="s">
        <v>23640</v>
      </c>
      <c r="O15" t="s">
        <v>23641</v>
      </c>
      <c r="P15" t="s">
        <v>23642</v>
      </c>
      <c r="Q15" t="s">
        <v>23643</v>
      </c>
      <c r="R15" t="s">
        <v>23644</v>
      </c>
      <c r="S15" t="s">
        <v>23645</v>
      </c>
      <c r="T15" t="s">
        <v>23646</v>
      </c>
      <c r="U15" t="s">
        <v>23647</v>
      </c>
      <c r="V15" t="s">
        <v>23648</v>
      </c>
      <c r="W15" t="s">
        <v>23649</v>
      </c>
      <c r="X15" t="s">
        <v>23650</v>
      </c>
      <c r="Y15" t="s">
        <v>23651</v>
      </c>
      <c r="Z15" t="s">
        <v>23652</v>
      </c>
      <c r="AA15" t="s">
        <v>23653</v>
      </c>
      <c r="AB15" t="s">
        <v>23654</v>
      </c>
      <c r="AC15" t="s">
        <v>23655</v>
      </c>
      <c r="AD15" t="s">
        <v>23656</v>
      </c>
      <c r="AE15" t="s">
        <v>23657</v>
      </c>
      <c r="AF15" t="s">
        <v>23658</v>
      </c>
      <c r="AG15" t="s">
        <v>23659</v>
      </c>
      <c r="AH15" t="s">
        <v>23660</v>
      </c>
      <c r="AI15" t="s">
        <v>23661</v>
      </c>
      <c r="AJ15" t="s">
        <v>23662</v>
      </c>
      <c r="AK15" t="s">
        <v>23663</v>
      </c>
      <c r="AL15" t="s">
        <v>23664</v>
      </c>
      <c r="AM15" t="s">
        <v>23665</v>
      </c>
      <c r="AN15" t="s">
        <v>23666</v>
      </c>
      <c r="AO15" t="s">
        <v>23667</v>
      </c>
      <c r="AP15" t="s">
        <v>23668</v>
      </c>
      <c r="AQ15" t="s">
        <v>23669</v>
      </c>
      <c r="AR15" t="s">
        <v>23670</v>
      </c>
      <c r="AS15" t="s">
        <v>23671</v>
      </c>
      <c r="AT15" t="s">
        <v>23672</v>
      </c>
      <c r="AU15" t="s">
        <v>23673</v>
      </c>
      <c r="AV15" t="s">
        <v>23674</v>
      </c>
      <c r="AW15" t="s">
        <v>23675</v>
      </c>
      <c r="AX15" t="s">
        <v>23676</v>
      </c>
      <c r="AY15" t="s">
        <v>23677</v>
      </c>
      <c r="AZ15" t="s">
        <v>23678</v>
      </c>
      <c r="BA15" t="s">
        <v>23679</v>
      </c>
      <c r="BB15" t="s">
        <v>23680</v>
      </c>
      <c r="BC15" t="s">
        <v>23681</v>
      </c>
      <c r="BD15" t="s">
        <v>23682</v>
      </c>
      <c r="BE15" t="s">
        <v>23683</v>
      </c>
    </row>
    <row r="16" spans="2:57" x14ac:dyDescent="0.25">
      <c r="C16" t="s">
        <v>23467</v>
      </c>
      <c r="D16" t="s">
        <v>23684</v>
      </c>
      <c r="E16" t="s">
        <v>23685</v>
      </c>
      <c r="F16" t="s">
        <v>23686</v>
      </c>
      <c r="G16" t="s">
        <v>23687</v>
      </c>
      <c r="H16" t="s">
        <v>23688</v>
      </c>
      <c r="I16" t="s">
        <v>23689</v>
      </c>
      <c r="J16" t="s">
        <v>23690</v>
      </c>
      <c r="K16" t="s">
        <v>23691</v>
      </c>
      <c r="L16" t="s">
        <v>23692</v>
      </c>
      <c r="M16" t="s">
        <v>23693</v>
      </c>
      <c r="N16" t="s">
        <v>23694</v>
      </c>
      <c r="O16" t="s">
        <v>23695</v>
      </c>
      <c r="P16" t="s">
        <v>23696</v>
      </c>
      <c r="Q16" t="s">
        <v>23697</v>
      </c>
      <c r="R16" t="s">
        <v>23698</v>
      </c>
      <c r="S16" t="s">
        <v>23699</v>
      </c>
      <c r="T16" t="s">
        <v>23700</v>
      </c>
      <c r="U16" t="s">
        <v>23701</v>
      </c>
      <c r="V16" t="s">
        <v>23702</v>
      </c>
      <c r="W16" t="s">
        <v>23703</v>
      </c>
      <c r="X16" t="s">
        <v>23704</v>
      </c>
      <c r="Y16" t="s">
        <v>23705</v>
      </c>
      <c r="Z16" t="s">
        <v>23706</v>
      </c>
      <c r="AA16" t="s">
        <v>23707</v>
      </c>
      <c r="AB16" t="s">
        <v>23708</v>
      </c>
      <c r="AC16" t="s">
        <v>23709</v>
      </c>
      <c r="AD16" t="s">
        <v>23710</v>
      </c>
      <c r="AE16" t="s">
        <v>23711</v>
      </c>
      <c r="AF16" t="s">
        <v>23712</v>
      </c>
      <c r="AG16" t="s">
        <v>23713</v>
      </c>
      <c r="AH16" t="s">
        <v>23714</v>
      </c>
      <c r="AI16" t="s">
        <v>23715</v>
      </c>
      <c r="AJ16" t="s">
        <v>23716</v>
      </c>
      <c r="AK16" t="s">
        <v>23717</v>
      </c>
      <c r="AL16" t="s">
        <v>23718</v>
      </c>
      <c r="AM16" t="s">
        <v>23719</v>
      </c>
      <c r="AN16" t="s">
        <v>23720</v>
      </c>
      <c r="AO16" t="s">
        <v>23721</v>
      </c>
      <c r="AP16" t="s">
        <v>23722</v>
      </c>
      <c r="AQ16" t="s">
        <v>23723</v>
      </c>
      <c r="AR16" t="s">
        <v>23724</v>
      </c>
      <c r="AS16" t="s">
        <v>23725</v>
      </c>
      <c r="AT16" t="s">
        <v>23726</v>
      </c>
      <c r="AU16" t="s">
        <v>23727</v>
      </c>
      <c r="AV16" t="s">
        <v>23728</v>
      </c>
      <c r="AW16" t="s">
        <v>23729</v>
      </c>
      <c r="AX16" t="s">
        <v>23730</v>
      </c>
      <c r="AY16" t="s">
        <v>23731</v>
      </c>
      <c r="AZ16" t="s">
        <v>23732</v>
      </c>
      <c r="BA16" t="s">
        <v>23733</v>
      </c>
      <c r="BB16" t="s">
        <v>23734</v>
      </c>
      <c r="BC16" t="s">
        <v>23735</v>
      </c>
      <c r="BD16" t="s">
        <v>23736</v>
      </c>
      <c r="BE16" t="s">
        <v>23737</v>
      </c>
    </row>
  </sheetData>
  <pageMargins left="0.7" right="0.7" top="0.75" bottom="0.75" header="0.3" footer="0.3"/>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B2:E385"/>
  <sheetViews>
    <sheetView workbookViewId="0"/>
  </sheetViews>
  <sheetFormatPr defaultColWidth="11.42578125" defaultRowHeight="15" x14ac:dyDescent="0.25"/>
  <sheetData>
    <row r="2" spans="2:5" x14ac:dyDescent="0.25">
      <c r="B2" t="s">
        <v>1</v>
      </c>
      <c r="C2" t="s">
        <v>112</v>
      </c>
    </row>
    <row r="3" spans="2:5" x14ac:dyDescent="0.25">
      <c r="B3" t="s">
        <v>2</v>
      </c>
      <c r="C3" t="s">
        <v>118</v>
      </c>
    </row>
    <row r="4" spans="2:5" x14ac:dyDescent="0.25">
      <c r="B4" t="s">
        <v>3</v>
      </c>
      <c r="C4" t="s">
        <v>119</v>
      </c>
    </row>
    <row r="5" spans="2:5" x14ac:dyDescent="0.25">
      <c r="B5" s="4" t="str">
        <f>HYPERLINK("[NZAu_Publiclaunch_20231116.xlsx]'TOC'!A1","(Click to return to TOC)")</f>
        <v>(Click to return to TOC)</v>
      </c>
    </row>
    <row r="7" spans="2:5" x14ac:dyDescent="0.25">
      <c r="B7" t="s">
        <v>18900</v>
      </c>
      <c r="C7" t="s">
        <v>19317</v>
      </c>
      <c r="D7" t="s">
        <v>23738</v>
      </c>
      <c r="E7" t="s">
        <v>23739</v>
      </c>
    </row>
    <row r="8" spans="2:5" x14ac:dyDescent="0.25">
      <c r="B8" t="s">
        <v>158</v>
      </c>
      <c r="C8" t="s">
        <v>157</v>
      </c>
      <c r="D8" t="s">
        <v>18907</v>
      </c>
      <c r="E8" t="s">
        <v>17711</v>
      </c>
    </row>
    <row r="9" spans="2:5" x14ac:dyDescent="0.25">
      <c r="B9" t="s">
        <v>159</v>
      </c>
      <c r="C9" t="s">
        <v>157</v>
      </c>
      <c r="D9" t="s">
        <v>18907</v>
      </c>
      <c r="E9" t="s">
        <v>14496</v>
      </c>
    </row>
    <row r="10" spans="2:5" x14ac:dyDescent="0.25">
      <c r="B10" t="s">
        <v>160</v>
      </c>
      <c r="C10" t="s">
        <v>157</v>
      </c>
      <c r="D10" t="s">
        <v>18907</v>
      </c>
      <c r="E10" t="s">
        <v>14409</v>
      </c>
    </row>
    <row r="11" spans="2:5" x14ac:dyDescent="0.25">
      <c r="B11" t="s">
        <v>161</v>
      </c>
      <c r="C11" t="s">
        <v>157</v>
      </c>
      <c r="D11" t="s">
        <v>18907</v>
      </c>
      <c r="E11" t="s">
        <v>14496</v>
      </c>
    </row>
    <row r="12" spans="2:5" x14ac:dyDescent="0.25">
      <c r="B12" t="s">
        <v>162</v>
      </c>
      <c r="C12" t="s">
        <v>157</v>
      </c>
      <c r="D12" t="s">
        <v>18907</v>
      </c>
      <c r="E12" t="s">
        <v>2080</v>
      </c>
    </row>
    <row r="13" spans="2:5" x14ac:dyDescent="0.25">
      <c r="B13" t="s">
        <v>163</v>
      </c>
      <c r="C13" t="s">
        <v>157</v>
      </c>
      <c r="D13" t="s">
        <v>18907</v>
      </c>
      <c r="E13" t="s">
        <v>2080</v>
      </c>
    </row>
    <row r="14" spans="2:5" x14ac:dyDescent="0.25">
      <c r="B14" t="s">
        <v>164</v>
      </c>
      <c r="C14" t="s">
        <v>157</v>
      </c>
      <c r="D14" t="s">
        <v>18907</v>
      </c>
      <c r="E14" t="s">
        <v>10450</v>
      </c>
    </row>
    <row r="15" spans="2:5" x14ac:dyDescent="0.25">
      <c r="B15" t="s">
        <v>165</v>
      </c>
      <c r="C15" t="s">
        <v>157</v>
      </c>
      <c r="D15" t="s">
        <v>18907</v>
      </c>
      <c r="E15" t="s">
        <v>10450</v>
      </c>
    </row>
    <row r="16" spans="2:5" x14ac:dyDescent="0.25">
      <c r="B16" t="s">
        <v>166</v>
      </c>
      <c r="C16" t="s">
        <v>157</v>
      </c>
      <c r="D16" t="s">
        <v>18907</v>
      </c>
      <c r="E16" t="s">
        <v>2080</v>
      </c>
    </row>
    <row r="17" spans="2:5" x14ac:dyDescent="0.25">
      <c r="B17" t="s">
        <v>158</v>
      </c>
      <c r="C17" t="s">
        <v>156</v>
      </c>
      <c r="D17" t="s">
        <v>18907</v>
      </c>
      <c r="E17" t="s">
        <v>17711</v>
      </c>
    </row>
    <row r="18" spans="2:5" x14ac:dyDescent="0.25">
      <c r="B18" t="s">
        <v>159</v>
      </c>
      <c r="C18" t="s">
        <v>156</v>
      </c>
      <c r="D18" t="s">
        <v>18907</v>
      </c>
      <c r="E18" t="s">
        <v>14496</v>
      </c>
    </row>
    <row r="19" spans="2:5" x14ac:dyDescent="0.25">
      <c r="B19" t="s">
        <v>160</v>
      </c>
      <c r="C19" t="s">
        <v>156</v>
      </c>
      <c r="D19" t="s">
        <v>18907</v>
      </c>
      <c r="E19" t="s">
        <v>14409</v>
      </c>
    </row>
    <row r="20" spans="2:5" x14ac:dyDescent="0.25">
      <c r="B20" t="s">
        <v>161</v>
      </c>
      <c r="C20" t="s">
        <v>156</v>
      </c>
      <c r="D20" t="s">
        <v>18907</v>
      </c>
      <c r="E20" t="s">
        <v>10450</v>
      </c>
    </row>
    <row r="21" spans="2:5" x14ac:dyDescent="0.25">
      <c r="B21" t="s">
        <v>162</v>
      </c>
      <c r="C21" t="s">
        <v>156</v>
      </c>
      <c r="D21" t="s">
        <v>18907</v>
      </c>
      <c r="E21" t="s">
        <v>14409</v>
      </c>
    </row>
    <row r="22" spans="2:5" x14ac:dyDescent="0.25">
      <c r="B22" t="s">
        <v>163</v>
      </c>
      <c r="C22" t="s">
        <v>156</v>
      </c>
      <c r="D22" t="s">
        <v>18907</v>
      </c>
      <c r="E22" t="s">
        <v>17711</v>
      </c>
    </row>
    <row r="23" spans="2:5" x14ac:dyDescent="0.25">
      <c r="B23" t="s">
        <v>164</v>
      </c>
      <c r="C23" t="s">
        <v>156</v>
      </c>
      <c r="D23" t="s">
        <v>18907</v>
      </c>
      <c r="E23" t="s">
        <v>17711</v>
      </c>
    </row>
    <row r="24" spans="2:5" x14ac:dyDescent="0.25">
      <c r="B24" t="s">
        <v>165</v>
      </c>
      <c r="C24" t="s">
        <v>156</v>
      </c>
      <c r="D24" t="s">
        <v>18907</v>
      </c>
      <c r="E24" t="s">
        <v>14409</v>
      </c>
    </row>
    <row r="25" spans="2:5" x14ac:dyDescent="0.25">
      <c r="B25" t="s">
        <v>166</v>
      </c>
      <c r="C25" t="s">
        <v>156</v>
      </c>
      <c r="D25" t="s">
        <v>18907</v>
      </c>
      <c r="E25" t="s">
        <v>17711</v>
      </c>
    </row>
    <row r="26" spans="2:5" x14ac:dyDescent="0.25">
      <c r="B26" t="s">
        <v>158</v>
      </c>
      <c r="C26" t="s">
        <v>155</v>
      </c>
      <c r="D26" t="s">
        <v>18907</v>
      </c>
      <c r="E26" t="s">
        <v>17711</v>
      </c>
    </row>
    <row r="27" spans="2:5" x14ac:dyDescent="0.25">
      <c r="B27" t="s">
        <v>159</v>
      </c>
      <c r="C27" t="s">
        <v>155</v>
      </c>
      <c r="D27" t="s">
        <v>18907</v>
      </c>
      <c r="E27" t="s">
        <v>14409</v>
      </c>
    </row>
    <row r="28" spans="2:5" x14ac:dyDescent="0.25">
      <c r="B28" t="s">
        <v>160</v>
      </c>
      <c r="C28" t="s">
        <v>155</v>
      </c>
      <c r="D28" t="s">
        <v>18907</v>
      </c>
      <c r="E28" t="s">
        <v>17711</v>
      </c>
    </row>
    <row r="29" spans="2:5" x14ac:dyDescent="0.25">
      <c r="B29" t="s">
        <v>161</v>
      </c>
      <c r="C29" t="s">
        <v>155</v>
      </c>
      <c r="D29" t="s">
        <v>18907</v>
      </c>
      <c r="E29" t="s">
        <v>14496</v>
      </c>
    </row>
    <row r="30" spans="2:5" x14ac:dyDescent="0.25">
      <c r="B30" t="s">
        <v>162</v>
      </c>
      <c r="C30" t="s">
        <v>155</v>
      </c>
      <c r="D30" t="s">
        <v>18907</v>
      </c>
      <c r="E30" t="s">
        <v>14409</v>
      </c>
    </row>
    <row r="31" spans="2:5" x14ac:dyDescent="0.25">
      <c r="B31" t="s">
        <v>163</v>
      </c>
      <c r="C31" t="s">
        <v>155</v>
      </c>
      <c r="D31" t="s">
        <v>18907</v>
      </c>
      <c r="E31" t="s">
        <v>14496</v>
      </c>
    </row>
    <row r="32" spans="2:5" x14ac:dyDescent="0.25">
      <c r="B32" t="s">
        <v>164</v>
      </c>
      <c r="C32" t="s">
        <v>155</v>
      </c>
      <c r="D32" t="s">
        <v>18907</v>
      </c>
      <c r="E32" t="s">
        <v>14409</v>
      </c>
    </row>
    <row r="33" spans="2:5" x14ac:dyDescent="0.25">
      <c r="B33" t="s">
        <v>165</v>
      </c>
      <c r="C33" t="s">
        <v>155</v>
      </c>
      <c r="D33" t="s">
        <v>18907</v>
      </c>
      <c r="E33" t="s">
        <v>14409</v>
      </c>
    </row>
    <row r="34" spans="2:5" x14ac:dyDescent="0.25">
      <c r="B34" t="s">
        <v>166</v>
      </c>
      <c r="C34" t="s">
        <v>155</v>
      </c>
      <c r="D34" t="s">
        <v>18907</v>
      </c>
      <c r="E34" t="s">
        <v>17711</v>
      </c>
    </row>
    <row r="35" spans="2:5" x14ac:dyDescent="0.25">
      <c r="B35" t="s">
        <v>158</v>
      </c>
      <c r="C35" t="s">
        <v>154</v>
      </c>
      <c r="D35" t="s">
        <v>18907</v>
      </c>
      <c r="E35" t="s">
        <v>17711</v>
      </c>
    </row>
    <row r="36" spans="2:5" x14ac:dyDescent="0.25">
      <c r="B36" t="s">
        <v>159</v>
      </c>
      <c r="C36" t="s">
        <v>154</v>
      </c>
      <c r="D36" t="s">
        <v>18907</v>
      </c>
      <c r="E36" t="s">
        <v>14496</v>
      </c>
    </row>
    <row r="37" spans="2:5" x14ac:dyDescent="0.25">
      <c r="B37" t="s">
        <v>160</v>
      </c>
      <c r="C37" t="s">
        <v>154</v>
      </c>
      <c r="D37" t="s">
        <v>18907</v>
      </c>
      <c r="E37" t="s">
        <v>14409</v>
      </c>
    </row>
    <row r="38" spans="2:5" x14ac:dyDescent="0.25">
      <c r="B38" t="s">
        <v>161</v>
      </c>
      <c r="C38" t="s">
        <v>154</v>
      </c>
      <c r="D38" t="s">
        <v>18907</v>
      </c>
      <c r="E38" t="s">
        <v>23740</v>
      </c>
    </row>
    <row r="39" spans="2:5" x14ac:dyDescent="0.25">
      <c r="B39" t="s">
        <v>162</v>
      </c>
      <c r="C39" t="s">
        <v>154</v>
      </c>
      <c r="D39" t="s">
        <v>18907</v>
      </c>
      <c r="E39" t="s">
        <v>2080</v>
      </c>
    </row>
    <row r="40" spans="2:5" x14ac:dyDescent="0.25">
      <c r="B40" t="s">
        <v>163</v>
      </c>
      <c r="C40" t="s">
        <v>154</v>
      </c>
      <c r="D40" t="s">
        <v>18907</v>
      </c>
      <c r="E40" t="s">
        <v>2080</v>
      </c>
    </row>
    <row r="41" spans="2:5" x14ac:dyDescent="0.25">
      <c r="B41" t="s">
        <v>164</v>
      </c>
      <c r="C41" t="s">
        <v>154</v>
      </c>
      <c r="D41" t="s">
        <v>18907</v>
      </c>
      <c r="E41" t="s">
        <v>14496</v>
      </c>
    </row>
    <row r="42" spans="2:5" x14ac:dyDescent="0.25">
      <c r="B42" t="s">
        <v>165</v>
      </c>
      <c r="C42" t="s">
        <v>154</v>
      </c>
      <c r="D42" t="s">
        <v>18907</v>
      </c>
      <c r="E42" t="s">
        <v>14496</v>
      </c>
    </row>
    <row r="43" spans="2:5" x14ac:dyDescent="0.25">
      <c r="B43" t="s">
        <v>166</v>
      </c>
      <c r="C43" t="s">
        <v>154</v>
      </c>
      <c r="D43" t="s">
        <v>18907</v>
      </c>
      <c r="E43" t="s">
        <v>14496</v>
      </c>
    </row>
    <row r="44" spans="2:5" x14ac:dyDescent="0.25">
      <c r="B44" t="s">
        <v>158</v>
      </c>
      <c r="C44" t="s">
        <v>153</v>
      </c>
      <c r="D44" t="s">
        <v>18907</v>
      </c>
      <c r="E44" t="s">
        <v>17711</v>
      </c>
    </row>
    <row r="45" spans="2:5" x14ac:dyDescent="0.25">
      <c r="B45" t="s">
        <v>159</v>
      </c>
      <c r="C45" t="s">
        <v>153</v>
      </c>
      <c r="D45" t="s">
        <v>18907</v>
      </c>
      <c r="E45" t="s">
        <v>14496</v>
      </c>
    </row>
    <row r="46" spans="2:5" x14ac:dyDescent="0.25">
      <c r="B46" t="s">
        <v>160</v>
      </c>
      <c r="C46" t="s">
        <v>153</v>
      </c>
      <c r="D46" t="s">
        <v>18907</v>
      </c>
      <c r="E46" t="s">
        <v>14496</v>
      </c>
    </row>
    <row r="47" spans="2:5" x14ac:dyDescent="0.25">
      <c r="B47" t="s">
        <v>161</v>
      </c>
      <c r="C47" t="s">
        <v>153</v>
      </c>
      <c r="D47" t="s">
        <v>18907</v>
      </c>
      <c r="E47" t="s">
        <v>14493</v>
      </c>
    </row>
    <row r="48" spans="2:5" x14ac:dyDescent="0.25">
      <c r="B48" t="s">
        <v>162</v>
      </c>
      <c r="C48" t="s">
        <v>153</v>
      </c>
      <c r="D48" t="s">
        <v>18907</v>
      </c>
      <c r="E48" t="s">
        <v>2080</v>
      </c>
    </row>
    <row r="49" spans="2:5" x14ac:dyDescent="0.25">
      <c r="B49" t="s">
        <v>163</v>
      </c>
      <c r="C49" t="s">
        <v>153</v>
      </c>
      <c r="D49" t="s">
        <v>18907</v>
      </c>
      <c r="E49" t="s">
        <v>14496</v>
      </c>
    </row>
    <row r="50" spans="2:5" x14ac:dyDescent="0.25">
      <c r="B50" t="s">
        <v>164</v>
      </c>
      <c r="C50" t="s">
        <v>153</v>
      </c>
      <c r="D50" t="s">
        <v>18907</v>
      </c>
      <c r="E50" t="s">
        <v>14409</v>
      </c>
    </row>
    <row r="51" spans="2:5" x14ac:dyDescent="0.25">
      <c r="B51" t="s">
        <v>165</v>
      </c>
      <c r="C51" t="s">
        <v>153</v>
      </c>
      <c r="D51" t="s">
        <v>18907</v>
      </c>
      <c r="E51" t="s">
        <v>14409</v>
      </c>
    </row>
    <row r="52" spans="2:5" x14ac:dyDescent="0.25">
      <c r="B52" t="s">
        <v>166</v>
      </c>
      <c r="C52" t="s">
        <v>153</v>
      </c>
      <c r="D52" t="s">
        <v>18907</v>
      </c>
      <c r="E52" t="s">
        <v>14409</v>
      </c>
    </row>
    <row r="53" spans="2:5" x14ac:dyDescent="0.25">
      <c r="B53" t="s">
        <v>158</v>
      </c>
      <c r="C53" t="s">
        <v>152</v>
      </c>
      <c r="D53" t="s">
        <v>18907</v>
      </c>
      <c r="E53" t="s">
        <v>17711</v>
      </c>
    </row>
    <row r="54" spans="2:5" x14ac:dyDescent="0.25">
      <c r="B54" t="s">
        <v>159</v>
      </c>
      <c r="C54" t="s">
        <v>152</v>
      </c>
      <c r="D54" t="s">
        <v>18907</v>
      </c>
      <c r="E54" t="s">
        <v>17711</v>
      </c>
    </row>
    <row r="55" spans="2:5" x14ac:dyDescent="0.25">
      <c r="B55" t="s">
        <v>160</v>
      </c>
      <c r="C55" t="s">
        <v>152</v>
      </c>
      <c r="D55" t="s">
        <v>18907</v>
      </c>
      <c r="E55" t="s">
        <v>17675</v>
      </c>
    </row>
    <row r="56" spans="2:5" x14ac:dyDescent="0.25">
      <c r="B56" t="s">
        <v>161</v>
      </c>
      <c r="C56" t="s">
        <v>152</v>
      </c>
      <c r="D56" t="s">
        <v>18907</v>
      </c>
      <c r="E56" t="s">
        <v>14496</v>
      </c>
    </row>
    <row r="57" spans="2:5" x14ac:dyDescent="0.25">
      <c r="B57" t="s">
        <v>162</v>
      </c>
      <c r="C57" t="s">
        <v>152</v>
      </c>
      <c r="D57" t="s">
        <v>18907</v>
      </c>
      <c r="E57" t="s">
        <v>17675</v>
      </c>
    </row>
    <row r="58" spans="2:5" x14ac:dyDescent="0.25">
      <c r="B58" t="s">
        <v>163</v>
      </c>
      <c r="C58" t="s">
        <v>152</v>
      </c>
      <c r="D58" t="s">
        <v>18907</v>
      </c>
      <c r="E58" t="s">
        <v>17675</v>
      </c>
    </row>
    <row r="59" spans="2:5" x14ac:dyDescent="0.25">
      <c r="B59" t="s">
        <v>164</v>
      </c>
      <c r="C59" t="s">
        <v>152</v>
      </c>
      <c r="D59" t="s">
        <v>18907</v>
      </c>
      <c r="E59" t="s">
        <v>14503</v>
      </c>
    </row>
    <row r="60" spans="2:5" x14ac:dyDescent="0.25">
      <c r="B60" t="s">
        <v>165</v>
      </c>
      <c r="C60" t="s">
        <v>152</v>
      </c>
      <c r="D60" t="s">
        <v>18907</v>
      </c>
      <c r="E60" t="s">
        <v>14503</v>
      </c>
    </row>
    <row r="61" spans="2:5" x14ac:dyDescent="0.25">
      <c r="B61" t="s">
        <v>166</v>
      </c>
      <c r="C61" t="s">
        <v>152</v>
      </c>
      <c r="D61" t="s">
        <v>18907</v>
      </c>
      <c r="E61" t="s">
        <v>14503</v>
      </c>
    </row>
    <row r="62" spans="2:5" x14ac:dyDescent="0.25">
      <c r="B62" t="s">
        <v>158</v>
      </c>
      <c r="C62" t="s">
        <v>157</v>
      </c>
      <c r="D62" t="s">
        <v>18920</v>
      </c>
      <c r="E62" t="s">
        <v>15984</v>
      </c>
    </row>
    <row r="63" spans="2:5" x14ac:dyDescent="0.25">
      <c r="B63" t="s">
        <v>159</v>
      </c>
      <c r="C63" t="s">
        <v>157</v>
      </c>
      <c r="D63" t="s">
        <v>18920</v>
      </c>
      <c r="E63" t="s">
        <v>15899</v>
      </c>
    </row>
    <row r="64" spans="2:5" x14ac:dyDescent="0.25">
      <c r="B64" t="s">
        <v>160</v>
      </c>
      <c r="C64" t="s">
        <v>157</v>
      </c>
      <c r="D64" t="s">
        <v>18920</v>
      </c>
      <c r="E64" t="s">
        <v>15899</v>
      </c>
    </row>
    <row r="65" spans="2:5" x14ac:dyDescent="0.25">
      <c r="B65" t="s">
        <v>161</v>
      </c>
      <c r="C65" t="s">
        <v>157</v>
      </c>
      <c r="D65" t="s">
        <v>18920</v>
      </c>
      <c r="E65" t="s">
        <v>23741</v>
      </c>
    </row>
    <row r="66" spans="2:5" x14ac:dyDescent="0.25">
      <c r="B66" t="s">
        <v>162</v>
      </c>
      <c r="C66" t="s">
        <v>157</v>
      </c>
      <c r="D66" t="s">
        <v>18920</v>
      </c>
      <c r="E66" t="s">
        <v>15980</v>
      </c>
    </row>
    <row r="67" spans="2:5" x14ac:dyDescent="0.25">
      <c r="B67" t="s">
        <v>163</v>
      </c>
      <c r="C67" t="s">
        <v>157</v>
      </c>
      <c r="D67" t="s">
        <v>18920</v>
      </c>
      <c r="E67" t="s">
        <v>15980</v>
      </c>
    </row>
    <row r="68" spans="2:5" x14ac:dyDescent="0.25">
      <c r="B68" t="s">
        <v>164</v>
      </c>
      <c r="C68" t="s">
        <v>157</v>
      </c>
      <c r="D68" t="s">
        <v>18920</v>
      </c>
      <c r="E68" t="s">
        <v>23741</v>
      </c>
    </row>
    <row r="69" spans="2:5" x14ac:dyDescent="0.25">
      <c r="B69" t="s">
        <v>165</v>
      </c>
      <c r="C69" t="s">
        <v>157</v>
      </c>
      <c r="D69" t="s">
        <v>18920</v>
      </c>
      <c r="E69" t="s">
        <v>2079</v>
      </c>
    </row>
    <row r="70" spans="2:5" x14ac:dyDescent="0.25">
      <c r="B70" t="s">
        <v>166</v>
      </c>
      <c r="C70" t="s">
        <v>157</v>
      </c>
      <c r="D70" t="s">
        <v>18920</v>
      </c>
      <c r="E70" t="s">
        <v>15896</v>
      </c>
    </row>
    <row r="71" spans="2:5" x14ac:dyDescent="0.25">
      <c r="B71" t="s">
        <v>158</v>
      </c>
      <c r="C71" t="s">
        <v>156</v>
      </c>
      <c r="D71" t="s">
        <v>18920</v>
      </c>
      <c r="E71" t="s">
        <v>15984</v>
      </c>
    </row>
    <row r="72" spans="2:5" x14ac:dyDescent="0.25">
      <c r="B72" t="s">
        <v>159</v>
      </c>
      <c r="C72" t="s">
        <v>156</v>
      </c>
      <c r="D72" t="s">
        <v>18920</v>
      </c>
      <c r="E72" t="s">
        <v>17632</v>
      </c>
    </row>
    <row r="73" spans="2:5" x14ac:dyDescent="0.25">
      <c r="B73" t="s">
        <v>160</v>
      </c>
      <c r="C73" t="s">
        <v>156</v>
      </c>
      <c r="D73" t="s">
        <v>18920</v>
      </c>
      <c r="E73" t="s">
        <v>10439</v>
      </c>
    </row>
    <row r="74" spans="2:5" x14ac:dyDescent="0.25">
      <c r="B74" t="s">
        <v>161</v>
      </c>
      <c r="C74" t="s">
        <v>156</v>
      </c>
      <c r="D74" t="s">
        <v>18920</v>
      </c>
      <c r="E74" t="s">
        <v>10427</v>
      </c>
    </row>
    <row r="75" spans="2:5" x14ac:dyDescent="0.25">
      <c r="B75" t="s">
        <v>162</v>
      </c>
      <c r="C75" t="s">
        <v>156</v>
      </c>
      <c r="D75" t="s">
        <v>18920</v>
      </c>
      <c r="E75" t="s">
        <v>2079</v>
      </c>
    </row>
    <row r="76" spans="2:5" x14ac:dyDescent="0.25">
      <c r="B76" t="s">
        <v>163</v>
      </c>
      <c r="C76" t="s">
        <v>156</v>
      </c>
      <c r="D76" t="s">
        <v>18920</v>
      </c>
      <c r="E76" t="s">
        <v>10441</v>
      </c>
    </row>
    <row r="77" spans="2:5" x14ac:dyDescent="0.25">
      <c r="B77" t="s">
        <v>164</v>
      </c>
      <c r="C77" t="s">
        <v>156</v>
      </c>
      <c r="D77" t="s">
        <v>18920</v>
      </c>
      <c r="E77" t="s">
        <v>14754</v>
      </c>
    </row>
    <row r="78" spans="2:5" x14ac:dyDescent="0.25">
      <c r="B78" t="s">
        <v>165</v>
      </c>
      <c r="C78" t="s">
        <v>156</v>
      </c>
      <c r="D78" t="s">
        <v>18920</v>
      </c>
      <c r="E78" t="s">
        <v>2078</v>
      </c>
    </row>
    <row r="79" spans="2:5" x14ac:dyDescent="0.25">
      <c r="B79" t="s">
        <v>166</v>
      </c>
      <c r="C79" t="s">
        <v>156</v>
      </c>
      <c r="D79" t="s">
        <v>18920</v>
      </c>
      <c r="E79" t="s">
        <v>14448</v>
      </c>
    </row>
    <row r="80" spans="2:5" x14ac:dyDescent="0.25">
      <c r="B80" t="s">
        <v>158</v>
      </c>
      <c r="C80" t="s">
        <v>155</v>
      </c>
      <c r="D80" t="s">
        <v>18920</v>
      </c>
      <c r="E80" t="s">
        <v>15984</v>
      </c>
    </row>
    <row r="81" spans="2:5" x14ac:dyDescent="0.25">
      <c r="B81" t="s">
        <v>159</v>
      </c>
      <c r="C81" t="s">
        <v>155</v>
      </c>
      <c r="D81" t="s">
        <v>18920</v>
      </c>
      <c r="E81" t="s">
        <v>15899</v>
      </c>
    </row>
    <row r="82" spans="2:5" x14ac:dyDescent="0.25">
      <c r="B82" t="s">
        <v>160</v>
      </c>
      <c r="C82" t="s">
        <v>155</v>
      </c>
      <c r="D82" t="s">
        <v>18920</v>
      </c>
      <c r="E82" t="s">
        <v>15899</v>
      </c>
    </row>
    <row r="83" spans="2:5" x14ac:dyDescent="0.25">
      <c r="B83" t="s">
        <v>161</v>
      </c>
      <c r="C83" t="s">
        <v>155</v>
      </c>
      <c r="D83" t="s">
        <v>18920</v>
      </c>
      <c r="E83" t="s">
        <v>16675</v>
      </c>
    </row>
    <row r="84" spans="2:5" x14ac:dyDescent="0.25">
      <c r="B84" t="s">
        <v>162</v>
      </c>
      <c r="C84" t="s">
        <v>155</v>
      </c>
      <c r="D84" t="s">
        <v>18920</v>
      </c>
      <c r="E84" t="s">
        <v>16675</v>
      </c>
    </row>
    <row r="85" spans="2:5" x14ac:dyDescent="0.25">
      <c r="B85" t="s">
        <v>163</v>
      </c>
      <c r="C85" t="s">
        <v>155</v>
      </c>
      <c r="D85" t="s">
        <v>18920</v>
      </c>
      <c r="E85" t="s">
        <v>17632</v>
      </c>
    </row>
    <row r="86" spans="2:5" x14ac:dyDescent="0.25">
      <c r="B86" t="s">
        <v>164</v>
      </c>
      <c r="C86" t="s">
        <v>155</v>
      </c>
      <c r="D86" t="s">
        <v>18920</v>
      </c>
      <c r="E86" t="s">
        <v>2079</v>
      </c>
    </row>
    <row r="87" spans="2:5" x14ac:dyDescent="0.25">
      <c r="B87" t="s">
        <v>165</v>
      </c>
      <c r="C87" t="s">
        <v>155</v>
      </c>
      <c r="D87" t="s">
        <v>18920</v>
      </c>
      <c r="E87" t="s">
        <v>15980</v>
      </c>
    </row>
    <row r="88" spans="2:5" x14ac:dyDescent="0.25">
      <c r="B88" t="s">
        <v>166</v>
      </c>
      <c r="C88" t="s">
        <v>155</v>
      </c>
      <c r="D88" t="s">
        <v>18920</v>
      </c>
      <c r="E88" t="s">
        <v>14638</v>
      </c>
    </row>
    <row r="89" spans="2:5" x14ac:dyDescent="0.25">
      <c r="B89" t="s">
        <v>158</v>
      </c>
      <c r="C89" t="s">
        <v>154</v>
      </c>
      <c r="D89" t="s">
        <v>18920</v>
      </c>
      <c r="E89" t="s">
        <v>15984</v>
      </c>
    </row>
    <row r="90" spans="2:5" x14ac:dyDescent="0.25">
      <c r="B90" t="s">
        <v>159</v>
      </c>
      <c r="C90" t="s">
        <v>154</v>
      </c>
      <c r="D90" t="s">
        <v>18920</v>
      </c>
      <c r="E90" t="s">
        <v>15899</v>
      </c>
    </row>
    <row r="91" spans="2:5" x14ac:dyDescent="0.25">
      <c r="B91" t="s">
        <v>160</v>
      </c>
      <c r="C91" t="s">
        <v>154</v>
      </c>
      <c r="D91" t="s">
        <v>18920</v>
      </c>
      <c r="E91" t="s">
        <v>10439</v>
      </c>
    </row>
    <row r="92" spans="2:5" x14ac:dyDescent="0.25">
      <c r="B92" t="s">
        <v>161</v>
      </c>
      <c r="C92" t="s">
        <v>154</v>
      </c>
      <c r="D92" t="s">
        <v>18920</v>
      </c>
      <c r="E92" t="s">
        <v>15980</v>
      </c>
    </row>
    <row r="93" spans="2:5" x14ac:dyDescent="0.25">
      <c r="B93" t="s">
        <v>162</v>
      </c>
      <c r="C93" t="s">
        <v>154</v>
      </c>
      <c r="D93" t="s">
        <v>18920</v>
      </c>
      <c r="E93" t="s">
        <v>16675</v>
      </c>
    </row>
    <row r="94" spans="2:5" x14ac:dyDescent="0.25">
      <c r="B94" t="s">
        <v>163</v>
      </c>
      <c r="C94" t="s">
        <v>154</v>
      </c>
      <c r="D94" t="s">
        <v>18920</v>
      </c>
      <c r="E94" t="s">
        <v>15876</v>
      </c>
    </row>
    <row r="95" spans="2:5" x14ac:dyDescent="0.25">
      <c r="B95" t="s">
        <v>164</v>
      </c>
      <c r="C95" t="s">
        <v>154</v>
      </c>
      <c r="D95" t="s">
        <v>18920</v>
      </c>
      <c r="E95" t="s">
        <v>2078</v>
      </c>
    </row>
    <row r="96" spans="2:5" x14ac:dyDescent="0.25">
      <c r="B96" t="s">
        <v>165</v>
      </c>
      <c r="C96" t="s">
        <v>154</v>
      </c>
      <c r="D96" t="s">
        <v>18920</v>
      </c>
      <c r="E96" t="s">
        <v>14448</v>
      </c>
    </row>
    <row r="97" spans="2:5" x14ac:dyDescent="0.25">
      <c r="B97" t="s">
        <v>166</v>
      </c>
      <c r="C97" t="s">
        <v>154</v>
      </c>
      <c r="D97" t="s">
        <v>18920</v>
      </c>
      <c r="E97" t="s">
        <v>14451</v>
      </c>
    </row>
    <row r="98" spans="2:5" x14ac:dyDescent="0.25">
      <c r="B98" t="s">
        <v>158</v>
      </c>
      <c r="C98" t="s">
        <v>153</v>
      </c>
      <c r="D98" t="s">
        <v>18920</v>
      </c>
      <c r="E98" t="s">
        <v>15984</v>
      </c>
    </row>
    <row r="99" spans="2:5" x14ac:dyDescent="0.25">
      <c r="B99" t="s">
        <v>159</v>
      </c>
      <c r="C99" t="s">
        <v>153</v>
      </c>
      <c r="D99" t="s">
        <v>18920</v>
      </c>
      <c r="E99" t="s">
        <v>17632</v>
      </c>
    </row>
    <row r="100" spans="2:5" x14ac:dyDescent="0.25">
      <c r="B100" t="s">
        <v>160</v>
      </c>
      <c r="C100" t="s">
        <v>153</v>
      </c>
      <c r="D100" t="s">
        <v>18920</v>
      </c>
      <c r="E100" t="s">
        <v>10439</v>
      </c>
    </row>
    <row r="101" spans="2:5" x14ac:dyDescent="0.25">
      <c r="B101" t="s">
        <v>161</v>
      </c>
      <c r="C101" t="s">
        <v>153</v>
      </c>
      <c r="D101" t="s">
        <v>18920</v>
      </c>
      <c r="E101" t="s">
        <v>10440</v>
      </c>
    </row>
    <row r="102" spans="2:5" x14ac:dyDescent="0.25">
      <c r="B102" t="s">
        <v>162</v>
      </c>
      <c r="C102" t="s">
        <v>153</v>
      </c>
      <c r="D102" t="s">
        <v>18920</v>
      </c>
      <c r="E102" t="s">
        <v>23741</v>
      </c>
    </row>
    <row r="103" spans="2:5" x14ac:dyDescent="0.25">
      <c r="B103" t="s">
        <v>163</v>
      </c>
      <c r="C103" t="s">
        <v>153</v>
      </c>
      <c r="D103" t="s">
        <v>18920</v>
      </c>
      <c r="E103" t="s">
        <v>2079</v>
      </c>
    </row>
    <row r="104" spans="2:5" x14ac:dyDescent="0.25">
      <c r="B104" t="s">
        <v>164</v>
      </c>
      <c r="C104" t="s">
        <v>153</v>
      </c>
      <c r="D104" t="s">
        <v>18920</v>
      </c>
      <c r="E104" t="s">
        <v>14696</v>
      </c>
    </row>
    <row r="105" spans="2:5" x14ac:dyDescent="0.25">
      <c r="B105" t="s">
        <v>165</v>
      </c>
      <c r="C105" t="s">
        <v>153</v>
      </c>
      <c r="D105" t="s">
        <v>18920</v>
      </c>
      <c r="E105" t="s">
        <v>16731</v>
      </c>
    </row>
    <row r="106" spans="2:5" x14ac:dyDescent="0.25">
      <c r="B106" t="s">
        <v>166</v>
      </c>
      <c r="C106" t="s">
        <v>153</v>
      </c>
      <c r="D106" t="s">
        <v>18920</v>
      </c>
      <c r="E106" t="s">
        <v>14413</v>
      </c>
    </row>
    <row r="107" spans="2:5" x14ac:dyDescent="0.25">
      <c r="B107" t="s">
        <v>158</v>
      </c>
      <c r="C107" t="s">
        <v>152</v>
      </c>
      <c r="D107" t="s">
        <v>18920</v>
      </c>
      <c r="E107" t="s">
        <v>15984</v>
      </c>
    </row>
    <row r="108" spans="2:5" x14ac:dyDescent="0.25">
      <c r="B108" t="s">
        <v>159</v>
      </c>
      <c r="C108" t="s">
        <v>152</v>
      </c>
      <c r="D108" t="s">
        <v>18920</v>
      </c>
      <c r="E108" t="s">
        <v>15789</v>
      </c>
    </row>
    <row r="109" spans="2:5" x14ac:dyDescent="0.25">
      <c r="B109" t="s">
        <v>160</v>
      </c>
      <c r="C109" t="s">
        <v>152</v>
      </c>
      <c r="D109" t="s">
        <v>18920</v>
      </c>
      <c r="E109" t="s">
        <v>23740</v>
      </c>
    </row>
    <row r="110" spans="2:5" x14ac:dyDescent="0.25">
      <c r="B110" t="s">
        <v>161</v>
      </c>
      <c r="C110" t="s">
        <v>152</v>
      </c>
      <c r="D110" t="s">
        <v>18920</v>
      </c>
      <c r="E110" t="s">
        <v>14493</v>
      </c>
    </row>
    <row r="111" spans="2:5" x14ac:dyDescent="0.25">
      <c r="B111" t="s">
        <v>162</v>
      </c>
      <c r="C111" t="s">
        <v>152</v>
      </c>
      <c r="D111" t="s">
        <v>18920</v>
      </c>
      <c r="E111" t="s">
        <v>23740</v>
      </c>
    </row>
    <row r="112" spans="2:5" x14ac:dyDescent="0.25">
      <c r="B112" t="s">
        <v>163</v>
      </c>
      <c r="C112" t="s">
        <v>152</v>
      </c>
      <c r="D112" t="s">
        <v>18920</v>
      </c>
      <c r="E112" t="s">
        <v>15789</v>
      </c>
    </row>
    <row r="113" spans="2:5" x14ac:dyDescent="0.25">
      <c r="B113" t="s">
        <v>164</v>
      </c>
      <c r="C113" t="s">
        <v>152</v>
      </c>
      <c r="D113" t="s">
        <v>18920</v>
      </c>
      <c r="E113" t="s">
        <v>14493</v>
      </c>
    </row>
    <row r="114" spans="2:5" x14ac:dyDescent="0.25">
      <c r="B114" t="s">
        <v>165</v>
      </c>
      <c r="C114" t="s">
        <v>152</v>
      </c>
      <c r="D114" t="s">
        <v>18920</v>
      </c>
      <c r="E114" t="s">
        <v>14493</v>
      </c>
    </row>
    <row r="115" spans="2:5" x14ac:dyDescent="0.25">
      <c r="B115" t="s">
        <v>166</v>
      </c>
      <c r="C115" t="s">
        <v>152</v>
      </c>
      <c r="D115" t="s">
        <v>18920</v>
      </c>
      <c r="E115" t="s">
        <v>10450</v>
      </c>
    </row>
    <row r="116" spans="2:5" x14ac:dyDescent="0.25">
      <c r="B116" t="s">
        <v>158</v>
      </c>
      <c r="C116" t="s">
        <v>157</v>
      </c>
      <c r="D116" t="s">
        <v>18910</v>
      </c>
      <c r="E116" t="s">
        <v>15851</v>
      </c>
    </row>
    <row r="117" spans="2:5" x14ac:dyDescent="0.25">
      <c r="B117" t="s">
        <v>159</v>
      </c>
      <c r="C117" t="s">
        <v>157</v>
      </c>
      <c r="D117" t="s">
        <v>18910</v>
      </c>
      <c r="E117" t="s">
        <v>17711</v>
      </c>
    </row>
    <row r="118" spans="2:5" x14ac:dyDescent="0.25">
      <c r="B118" t="s">
        <v>160</v>
      </c>
      <c r="C118" t="s">
        <v>157</v>
      </c>
      <c r="D118" t="s">
        <v>18910</v>
      </c>
      <c r="E118" t="s">
        <v>14409</v>
      </c>
    </row>
    <row r="119" spans="2:5" x14ac:dyDescent="0.25">
      <c r="B119" t="s">
        <v>161</v>
      </c>
      <c r="C119" t="s">
        <v>157</v>
      </c>
      <c r="D119" t="s">
        <v>18910</v>
      </c>
      <c r="E119" t="s">
        <v>15984</v>
      </c>
    </row>
    <row r="120" spans="2:5" x14ac:dyDescent="0.25">
      <c r="B120" t="s">
        <v>162</v>
      </c>
      <c r="C120" t="s">
        <v>157</v>
      </c>
      <c r="D120" t="s">
        <v>18910</v>
      </c>
      <c r="E120" t="s">
        <v>15789</v>
      </c>
    </row>
    <row r="121" spans="2:5" x14ac:dyDescent="0.25">
      <c r="B121" t="s">
        <v>163</v>
      </c>
      <c r="C121" t="s">
        <v>157</v>
      </c>
      <c r="D121" t="s">
        <v>18910</v>
      </c>
      <c r="E121" t="s">
        <v>23740</v>
      </c>
    </row>
    <row r="122" spans="2:5" x14ac:dyDescent="0.25">
      <c r="B122" t="s">
        <v>164</v>
      </c>
      <c r="C122" t="s">
        <v>157</v>
      </c>
      <c r="D122" t="s">
        <v>18910</v>
      </c>
      <c r="E122" t="s">
        <v>23740</v>
      </c>
    </row>
    <row r="123" spans="2:5" x14ac:dyDescent="0.25">
      <c r="B123" t="s">
        <v>165</v>
      </c>
      <c r="C123" t="s">
        <v>157</v>
      </c>
      <c r="D123" t="s">
        <v>18910</v>
      </c>
      <c r="E123" t="s">
        <v>14493</v>
      </c>
    </row>
    <row r="124" spans="2:5" x14ac:dyDescent="0.25">
      <c r="B124" t="s">
        <v>166</v>
      </c>
      <c r="C124" t="s">
        <v>157</v>
      </c>
      <c r="D124" t="s">
        <v>18910</v>
      </c>
      <c r="E124" t="s">
        <v>14493</v>
      </c>
    </row>
    <row r="125" spans="2:5" x14ac:dyDescent="0.25">
      <c r="B125" t="s">
        <v>158</v>
      </c>
      <c r="C125" t="s">
        <v>156</v>
      </c>
      <c r="D125" t="s">
        <v>18910</v>
      </c>
      <c r="E125" t="s">
        <v>15851</v>
      </c>
    </row>
    <row r="126" spans="2:5" x14ac:dyDescent="0.25">
      <c r="B126" t="s">
        <v>159</v>
      </c>
      <c r="C126" t="s">
        <v>156</v>
      </c>
      <c r="D126" t="s">
        <v>18910</v>
      </c>
      <c r="E126" t="s">
        <v>17711</v>
      </c>
    </row>
    <row r="127" spans="2:5" x14ac:dyDescent="0.25">
      <c r="B127" t="s">
        <v>160</v>
      </c>
      <c r="C127" t="s">
        <v>156</v>
      </c>
      <c r="D127" t="s">
        <v>18910</v>
      </c>
      <c r="E127" t="s">
        <v>14496</v>
      </c>
    </row>
    <row r="128" spans="2:5" x14ac:dyDescent="0.25">
      <c r="B128" t="s">
        <v>161</v>
      </c>
      <c r="C128" t="s">
        <v>156</v>
      </c>
      <c r="D128" t="s">
        <v>18910</v>
      </c>
      <c r="E128" t="s">
        <v>10439</v>
      </c>
    </row>
    <row r="129" spans="2:5" x14ac:dyDescent="0.25">
      <c r="B129" t="s">
        <v>162</v>
      </c>
      <c r="C129" t="s">
        <v>156</v>
      </c>
      <c r="D129" t="s">
        <v>18910</v>
      </c>
      <c r="E129" t="s">
        <v>2079</v>
      </c>
    </row>
    <row r="130" spans="2:5" x14ac:dyDescent="0.25">
      <c r="B130" t="s">
        <v>163</v>
      </c>
      <c r="C130" t="s">
        <v>156</v>
      </c>
      <c r="D130" t="s">
        <v>18910</v>
      </c>
      <c r="E130" t="s">
        <v>15984</v>
      </c>
    </row>
    <row r="131" spans="2:5" x14ac:dyDescent="0.25">
      <c r="B131" t="s">
        <v>164</v>
      </c>
      <c r="C131" t="s">
        <v>156</v>
      </c>
      <c r="D131" t="s">
        <v>18910</v>
      </c>
      <c r="E131" t="s">
        <v>15984</v>
      </c>
    </row>
    <row r="132" spans="2:5" x14ac:dyDescent="0.25">
      <c r="B132" t="s">
        <v>165</v>
      </c>
      <c r="C132" t="s">
        <v>156</v>
      </c>
      <c r="D132" t="s">
        <v>18910</v>
      </c>
      <c r="E132" t="s">
        <v>15789</v>
      </c>
    </row>
    <row r="133" spans="2:5" x14ac:dyDescent="0.25">
      <c r="B133" t="s">
        <v>166</v>
      </c>
      <c r="C133" t="s">
        <v>156</v>
      </c>
      <c r="D133" t="s">
        <v>18910</v>
      </c>
      <c r="E133" t="s">
        <v>15789</v>
      </c>
    </row>
    <row r="134" spans="2:5" x14ac:dyDescent="0.25">
      <c r="B134" t="s">
        <v>158</v>
      </c>
      <c r="C134" t="s">
        <v>155</v>
      </c>
      <c r="D134" t="s">
        <v>18910</v>
      </c>
      <c r="E134" t="s">
        <v>15851</v>
      </c>
    </row>
    <row r="135" spans="2:5" x14ac:dyDescent="0.25">
      <c r="B135" t="s">
        <v>159</v>
      </c>
      <c r="C135" t="s">
        <v>155</v>
      </c>
      <c r="D135" t="s">
        <v>18910</v>
      </c>
      <c r="E135" t="s">
        <v>17711</v>
      </c>
    </row>
    <row r="136" spans="2:5" x14ac:dyDescent="0.25">
      <c r="B136" t="s">
        <v>160</v>
      </c>
      <c r="C136" t="s">
        <v>155</v>
      </c>
      <c r="D136" t="s">
        <v>18910</v>
      </c>
      <c r="E136" t="s">
        <v>14496</v>
      </c>
    </row>
    <row r="137" spans="2:5" x14ac:dyDescent="0.25">
      <c r="B137" t="s">
        <v>161</v>
      </c>
      <c r="C137" t="s">
        <v>155</v>
      </c>
      <c r="D137" t="s">
        <v>18910</v>
      </c>
      <c r="E137" t="s">
        <v>2080</v>
      </c>
    </row>
    <row r="138" spans="2:5" x14ac:dyDescent="0.25">
      <c r="B138" t="s">
        <v>162</v>
      </c>
      <c r="C138" t="s">
        <v>155</v>
      </c>
      <c r="D138" t="s">
        <v>18910</v>
      </c>
      <c r="E138" t="s">
        <v>14493</v>
      </c>
    </row>
    <row r="139" spans="2:5" x14ac:dyDescent="0.25">
      <c r="B139" t="s">
        <v>163</v>
      </c>
      <c r="C139" t="s">
        <v>155</v>
      </c>
      <c r="D139" t="s">
        <v>18910</v>
      </c>
      <c r="E139" t="s">
        <v>23740</v>
      </c>
    </row>
    <row r="140" spans="2:5" x14ac:dyDescent="0.25">
      <c r="B140" t="s">
        <v>164</v>
      </c>
      <c r="C140" t="s">
        <v>155</v>
      </c>
      <c r="D140" t="s">
        <v>18910</v>
      </c>
      <c r="E140" t="s">
        <v>15848</v>
      </c>
    </row>
    <row r="141" spans="2:5" x14ac:dyDescent="0.25">
      <c r="B141" t="s">
        <v>165</v>
      </c>
      <c r="C141" t="s">
        <v>155</v>
      </c>
      <c r="D141" t="s">
        <v>18910</v>
      </c>
      <c r="E141" t="s">
        <v>15974</v>
      </c>
    </row>
    <row r="142" spans="2:5" x14ac:dyDescent="0.25">
      <c r="B142" t="s">
        <v>166</v>
      </c>
      <c r="C142" t="s">
        <v>155</v>
      </c>
      <c r="D142" t="s">
        <v>18910</v>
      </c>
      <c r="E142" t="s">
        <v>2078</v>
      </c>
    </row>
    <row r="143" spans="2:5" x14ac:dyDescent="0.25">
      <c r="B143" t="s">
        <v>158</v>
      </c>
      <c r="C143" t="s">
        <v>154</v>
      </c>
      <c r="D143" t="s">
        <v>18910</v>
      </c>
      <c r="E143" t="s">
        <v>15851</v>
      </c>
    </row>
    <row r="144" spans="2:5" x14ac:dyDescent="0.25">
      <c r="B144" t="s">
        <v>159</v>
      </c>
      <c r="C144" t="s">
        <v>154</v>
      </c>
      <c r="D144" t="s">
        <v>18910</v>
      </c>
      <c r="E144" t="s">
        <v>17711</v>
      </c>
    </row>
    <row r="145" spans="2:5" x14ac:dyDescent="0.25">
      <c r="B145" t="s">
        <v>160</v>
      </c>
      <c r="C145" t="s">
        <v>154</v>
      </c>
      <c r="D145" t="s">
        <v>18910</v>
      </c>
      <c r="E145" t="s">
        <v>14496</v>
      </c>
    </row>
    <row r="146" spans="2:5" x14ac:dyDescent="0.25">
      <c r="B146" t="s">
        <v>161</v>
      </c>
      <c r="C146" t="s">
        <v>154</v>
      </c>
      <c r="D146" t="s">
        <v>18910</v>
      </c>
      <c r="E146" t="s">
        <v>2080</v>
      </c>
    </row>
    <row r="147" spans="2:5" x14ac:dyDescent="0.25">
      <c r="B147" t="s">
        <v>162</v>
      </c>
      <c r="C147" t="s">
        <v>154</v>
      </c>
      <c r="D147" t="s">
        <v>18910</v>
      </c>
      <c r="E147" t="s">
        <v>2080</v>
      </c>
    </row>
    <row r="148" spans="2:5" x14ac:dyDescent="0.25">
      <c r="B148" t="s">
        <v>163</v>
      </c>
      <c r="C148" t="s">
        <v>154</v>
      </c>
      <c r="D148" t="s">
        <v>18910</v>
      </c>
      <c r="E148" t="s">
        <v>10450</v>
      </c>
    </row>
    <row r="149" spans="2:5" x14ac:dyDescent="0.25">
      <c r="B149" t="s">
        <v>164</v>
      </c>
      <c r="C149" t="s">
        <v>154</v>
      </c>
      <c r="D149" t="s">
        <v>18910</v>
      </c>
      <c r="E149" t="s">
        <v>14493</v>
      </c>
    </row>
    <row r="150" spans="2:5" x14ac:dyDescent="0.25">
      <c r="B150" t="s">
        <v>165</v>
      </c>
      <c r="C150" t="s">
        <v>154</v>
      </c>
      <c r="D150" t="s">
        <v>18910</v>
      </c>
      <c r="E150" t="s">
        <v>10450</v>
      </c>
    </row>
    <row r="151" spans="2:5" x14ac:dyDescent="0.25">
      <c r="B151" t="s">
        <v>166</v>
      </c>
      <c r="C151" t="s">
        <v>154</v>
      </c>
      <c r="D151" t="s">
        <v>18910</v>
      </c>
      <c r="E151" t="s">
        <v>2080</v>
      </c>
    </row>
    <row r="152" spans="2:5" x14ac:dyDescent="0.25">
      <c r="B152" t="s">
        <v>158</v>
      </c>
      <c r="C152" t="s">
        <v>153</v>
      </c>
      <c r="D152" t="s">
        <v>18910</v>
      </c>
      <c r="E152" t="s">
        <v>15851</v>
      </c>
    </row>
    <row r="153" spans="2:5" x14ac:dyDescent="0.25">
      <c r="B153" t="s">
        <v>159</v>
      </c>
      <c r="C153" t="s">
        <v>153</v>
      </c>
      <c r="D153" t="s">
        <v>18910</v>
      </c>
      <c r="E153" t="s">
        <v>17711</v>
      </c>
    </row>
    <row r="154" spans="2:5" x14ac:dyDescent="0.25">
      <c r="B154" t="s">
        <v>160</v>
      </c>
      <c r="C154" t="s">
        <v>153</v>
      </c>
      <c r="D154" t="s">
        <v>18910</v>
      </c>
      <c r="E154" t="s">
        <v>14409</v>
      </c>
    </row>
    <row r="155" spans="2:5" x14ac:dyDescent="0.25">
      <c r="B155" t="s">
        <v>161</v>
      </c>
      <c r="C155" t="s">
        <v>153</v>
      </c>
      <c r="D155" t="s">
        <v>18910</v>
      </c>
      <c r="E155" t="s">
        <v>10450</v>
      </c>
    </row>
    <row r="156" spans="2:5" x14ac:dyDescent="0.25">
      <c r="B156" t="s">
        <v>162</v>
      </c>
      <c r="C156" t="s">
        <v>153</v>
      </c>
      <c r="D156" t="s">
        <v>18910</v>
      </c>
      <c r="E156" t="s">
        <v>23741</v>
      </c>
    </row>
    <row r="157" spans="2:5" x14ac:dyDescent="0.25">
      <c r="B157" t="s">
        <v>163</v>
      </c>
      <c r="C157" t="s">
        <v>153</v>
      </c>
      <c r="D157" t="s">
        <v>18910</v>
      </c>
      <c r="E157" t="s">
        <v>15899</v>
      </c>
    </row>
    <row r="158" spans="2:5" x14ac:dyDescent="0.25">
      <c r="B158" t="s">
        <v>164</v>
      </c>
      <c r="C158" t="s">
        <v>153</v>
      </c>
      <c r="D158" t="s">
        <v>18910</v>
      </c>
      <c r="E158" t="s">
        <v>15789</v>
      </c>
    </row>
    <row r="159" spans="2:5" x14ac:dyDescent="0.25">
      <c r="B159" t="s">
        <v>165</v>
      </c>
      <c r="C159" t="s">
        <v>153</v>
      </c>
      <c r="D159" t="s">
        <v>18910</v>
      </c>
      <c r="E159" t="s">
        <v>15789</v>
      </c>
    </row>
    <row r="160" spans="2:5" x14ac:dyDescent="0.25">
      <c r="B160" t="s">
        <v>166</v>
      </c>
      <c r="C160" t="s">
        <v>153</v>
      </c>
      <c r="D160" t="s">
        <v>18910</v>
      </c>
      <c r="E160" t="s">
        <v>15789</v>
      </c>
    </row>
    <row r="161" spans="2:5" x14ac:dyDescent="0.25">
      <c r="B161" t="s">
        <v>158</v>
      </c>
      <c r="C161" t="s">
        <v>152</v>
      </c>
      <c r="D161" t="s">
        <v>18910</v>
      </c>
      <c r="E161" t="s">
        <v>15851</v>
      </c>
    </row>
    <row r="162" spans="2:5" x14ac:dyDescent="0.25">
      <c r="B162" t="s">
        <v>159</v>
      </c>
      <c r="C162" t="s">
        <v>152</v>
      </c>
      <c r="D162" t="s">
        <v>18910</v>
      </c>
      <c r="E162" t="s">
        <v>14503</v>
      </c>
    </row>
    <row r="163" spans="2:5" x14ac:dyDescent="0.25">
      <c r="B163" t="s">
        <v>160</v>
      </c>
      <c r="C163" t="s">
        <v>152</v>
      </c>
      <c r="D163" t="s">
        <v>18910</v>
      </c>
      <c r="E163" t="s">
        <v>15851</v>
      </c>
    </row>
    <row r="164" spans="2:5" x14ac:dyDescent="0.25">
      <c r="B164" t="s">
        <v>161</v>
      </c>
      <c r="C164" t="s">
        <v>152</v>
      </c>
      <c r="D164" t="s">
        <v>18910</v>
      </c>
      <c r="E164" t="s">
        <v>15851</v>
      </c>
    </row>
    <row r="165" spans="2:5" x14ac:dyDescent="0.25">
      <c r="B165" t="s">
        <v>162</v>
      </c>
      <c r="C165" t="s">
        <v>152</v>
      </c>
      <c r="D165" t="s">
        <v>18910</v>
      </c>
      <c r="E165" t="s">
        <v>15851</v>
      </c>
    </row>
    <row r="166" spans="2:5" x14ac:dyDescent="0.25">
      <c r="B166" t="s">
        <v>163</v>
      </c>
      <c r="C166" t="s">
        <v>152</v>
      </c>
      <c r="D166" t="s">
        <v>18910</v>
      </c>
      <c r="E166" t="s">
        <v>15851</v>
      </c>
    </row>
    <row r="167" spans="2:5" x14ac:dyDescent="0.25">
      <c r="B167" t="s">
        <v>164</v>
      </c>
      <c r="C167" t="s">
        <v>152</v>
      </c>
      <c r="D167" t="s">
        <v>18910</v>
      </c>
      <c r="E167" t="s">
        <v>14434</v>
      </c>
    </row>
    <row r="168" spans="2:5" x14ac:dyDescent="0.25">
      <c r="B168" t="s">
        <v>165</v>
      </c>
      <c r="C168" t="s">
        <v>152</v>
      </c>
      <c r="D168" t="s">
        <v>18910</v>
      </c>
      <c r="E168" t="s">
        <v>15851</v>
      </c>
    </row>
    <row r="169" spans="2:5" x14ac:dyDescent="0.25">
      <c r="B169" t="s">
        <v>166</v>
      </c>
      <c r="C169" t="s">
        <v>152</v>
      </c>
      <c r="D169" t="s">
        <v>18910</v>
      </c>
      <c r="E169" t="s">
        <v>15851</v>
      </c>
    </row>
    <row r="170" spans="2:5" x14ac:dyDescent="0.25">
      <c r="B170" t="s">
        <v>158</v>
      </c>
      <c r="C170" t="s">
        <v>157</v>
      </c>
      <c r="D170" t="s">
        <v>18949</v>
      </c>
      <c r="E170" t="s">
        <v>17711</v>
      </c>
    </row>
    <row r="171" spans="2:5" x14ac:dyDescent="0.25">
      <c r="B171" t="s">
        <v>159</v>
      </c>
      <c r="C171" t="s">
        <v>157</v>
      </c>
      <c r="D171" t="s">
        <v>18949</v>
      </c>
      <c r="E171" t="s">
        <v>17711</v>
      </c>
    </row>
    <row r="172" spans="2:5" x14ac:dyDescent="0.25">
      <c r="B172" t="s">
        <v>160</v>
      </c>
      <c r="C172" t="s">
        <v>157</v>
      </c>
      <c r="D172" t="s">
        <v>18949</v>
      </c>
      <c r="E172" t="s">
        <v>15984</v>
      </c>
    </row>
    <row r="173" spans="2:5" x14ac:dyDescent="0.25">
      <c r="B173" t="s">
        <v>161</v>
      </c>
      <c r="C173" t="s">
        <v>157</v>
      </c>
      <c r="D173" t="s">
        <v>18949</v>
      </c>
      <c r="E173" t="s">
        <v>23741</v>
      </c>
    </row>
    <row r="174" spans="2:5" x14ac:dyDescent="0.25">
      <c r="B174" t="s">
        <v>162</v>
      </c>
      <c r="C174" t="s">
        <v>157</v>
      </c>
      <c r="D174" t="s">
        <v>18949</v>
      </c>
      <c r="E174" t="s">
        <v>14638</v>
      </c>
    </row>
    <row r="175" spans="2:5" x14ac:dyDescent="0.25">
      <c r="B175" t="s">
        <v>163</v>
      </c>
      <c r="C175" t="s">
        <v>157</v>
      </c>
      <c r="D175" t="s">
        <v>18949</v>
      </c>
      <c r="E175" t="s">
        <v>14600</v>
      </c>
    </row>
    <row r="176" spans="2:5" x14ac:dyDescent="0.25">
      <c r="B176" t="s">
        <v>164</v>
      </c>
      <c r="C176" t="s">
        <v>157</v>
      </c>
      <c r="D176" t="s">
        <v>18949</v>
      </c>
      <c r="E176" t="s">
        <v>14638</v>
      </c>
    </row>
    <row r="177" spans="2:5" x14ac:dyDescent="0.25">
      <c r="B177" t="s">
        <v>165</v>
      </c>
      <c r="C177" t="s">
        <v>157</v>
      </c>
      <c r="D177" t="s">
        <v>18949</v>
      </c>
      <c r="E177" t="s">
        <v>14600</v>
      </c>
    </row>
    <row r="178" spans="2:5" x14ac:dyDescent="0.25">
      <c r="B178" t="s">
        <v>166</v>
      </c>
      <c r="C178" t="s">
        <v>157</v>
      </c>
      <c r="D178" t="s">
        <v>18949</v>
      </c>
      <c r="E178" t="s">
        <v>14411</v>
      </c>
    </row>
    <row r="179" spans="2:5" x14ac:dyDescent="0.25">
      <c r="B179" t="s">
        <v>158</v>
      </c>
      <c r="C179" t="s">
        <v>156</v>
      </c>
      <c r="D179" t="s">
        <v>18949</v>
      </c>
      <c r="E179" t="s">
        <v>17711</v>
      </c>
    </row>
    <row r="180" spans="2:5" x14ac:dyDescent="0.25">
      <c r="B180" t="s">
        <v>159</v>
      </c>
      <c r="C180" t="s">
        <v>156</v>
      </c>
      <c r="D180" t="s">
        <v>18949</v>
      </c>
      <c r="E180" t="s">
        <v>17711</v>
      </c>
    </row>
    <row r="181" spans="2:5" x14ac:dyDescent="0.25">
      <c r="B181" t="s">
        <v>160</v>
      </c>
      <c r="C181" t="s">
        <v>156</v>
      </c>
      <c r="D181" t="s">
        <v>18949</v>
      </c>
      <c r="E181" t="s">
        <v>14409</v>
      </c>
    </row>
    <row r="182" spans="2:5" x14ac:dyDescent="0.25">
      <c r="B182" t="s">
        <v>161</v>
      </c>
      <c r="C182" t="s">
        <v>156</v>
      </c>
      <c r="D182" t="s">
        <v>18949</v>
      </c>
      <c r="E182" t="s">
        <v>10439</v>
      </c>
    </row>
    <row r="183" spans="2:5" x14ac:dyDescent="0.25">
      <c r="B183" t="s">
        <v>162</v>
      </c>
      <c r="C183" t="s">
        <v>156</v>
      </c>
      <c r="D183" t="s">
        <v>18949</v>
      </c>
      <c r="E183" t="s">
        <v>2079</v>
      </c>
    </row>
    <row r="184" spans="2:5" x14ac:dyDescent="0.25">
      <c r="B184" t="s">
        <v>163</v>
      </c>
      <c r="C184" t="s">
        <v>156</v>
      </c>
      <c r="D184" t="s">
        <v>18949</v>
      </c>
      <c r="E184" t="s">
        <v>16675</v>
      </c>
    </row>
    <row r="185" spans="2:5" x14ac:dyDescent="0.25">
      <c r="B185" t="s">
        <v>164</v>
      </c>
      <c r="C185" t="s">
        <v>156</v>
      </c>
      <c r="D185" t="s">
        <v>18949</v>
      </c>
      <c r="E185" t="s">
        <v>16675</v>
      </c>
    </row>
    <row r="186" spans="2:5" x14ac:dyDescent="0.25">
      <c r="B186" t="s">
        <v>165</v>
      </c>
      <c r="C186" t="s">
        <v>156</v>
      </c>
      <c r="D186" t="s">
        <v>18949</v>
      </c>
      <c r="E186" t="s">
        <v>16675</v>
      </c>
    </row>
    <row r="187" spans="2:5" x14ac:dyDescent="0.25">
      <c r="B187" t="s">
        <v>166</v>
      </c>
      <c r="C187" t="s">
        <v>156</v>
      </c>
      <c r="D187" t="s">
        <v>18949</v>
      </c>
      <c r="E187" t="s">
        <v>14493</v>
      </c>
    </row>
    <row r="188" spans="2:5" x14ac:dyDescent="0.25">
      <c r="B188" t="s">
        <v>158</v>
      </c>
      <c r="C188" t="s">
        <v>155</v>
      </c>
      <c r="D188" t="s">
        <v>18949</v>
      </c>
      <c r="E188" t="s">
        <v>17711</v>
      </c>
    </row>
    <row r="189" spans="2:5" x14ac:dyDescent="0.25">
      <c r="B189" t="s">
        <v>159</v>
      </c>
      <c r="C189" t="s">
        <v>155</v>
      </c>
      <c r="D189" t="s">
        <v>18949</v>
      </c>
      <c r="E189" t="s">
        <v>2080</v>
      </c>
    </row>
    <row r="190" spans="2:5" x14ac:dyDescent="0.25">
      <c r="B190" t="s">
        <v>160</v>
      </c>
      <c r="C190" t="s">
        <v>155</v>
      </c>
      <c r="D190" t="s">
        <v>18949</v>
      </c>
      <c r="E190" t="s">
        <v>2080</v>
      </c>
    </row>
    <row r="191" spans="2:5" x14ac:dyDescent="0.25">
      <c r="B191" t="s">
        <v>161</v>
      </c>
      <c r="C191" t="s">
        <v>155</v>
      </c>
      <c r="D191" t="s">
        <v>18949</v>
      </c>
      <c r="E191" t="s">
        <v>17632</v>
      </c>
    </row>
    <row r="192" spans="2:5" x14ac:dyDescent="0.25">
      <c r="B192" t="s">
        <v>162</v>
      </c>
      <c r="C192" t="s">
        <v>155</v>
      </c>
      <c r="D192" t="s">
        <v>18949</v>
      </c>
      <c r="E192" t="s">
        <v>16674</v>
      </c>
    </row>
    <row r="193" spans="2:5" x14ac:dyDescent="0.25">
      <c r="B193" t="s">
        <v>163</v>
      </c>
      <c r="C193" t="s">
        <v>155</v>
      </c>
      <c r="D193" t="s">
        <v>18949</v>
      </c>
      <c r="E193" t="s">
        <v>23741</v>
      </c>
    </row>
    <row r="194" spans="2:5" x14ac:dyDescent="0.25">
      <c r="B194" t="s">
        <v>164</v>
      </c>
      <c r="C194" t="s">
        <v>155</v>
      </c>
      <c r="D194" t="s">
        <v>18949</v>
      </c>
      <c r="E194" t="s">
        <v>14451</v>
      </c>
    </row>
    <row r="195" spans="2:5" x14ac:dyDescent="0.25">
      <c r="B195" t="s">
        <v>165</v>
      </c>
      <c r="C195" t="s">
        <v>155</v>
      </c>
      <c r="D195" t="s">
        <v>18949</v>
      </c>
      <c r="E195" t="s">
        <v>14719</v>
      </c>
    </row>
    <row r="196" spans="2:5" x14ac:dyDescent="0.25">
      <c r="B196" t="s">
        <v>166</v>
      </c>
      <c r="C196" t="s">
        <v>155</v>
      </c>
      <c r="D196" t="s">
        <v>18949</v>
      </c>
      <c r="E196" t="s">
        <v>23742</v>
      </c>
    </row>
    <row r="197" spans="2:5" x14ac:dyDescent="0.25">
      <c r="B197" t="s">
        <v>158</v>
      </c>
      <c r="C197" t="s">
        <v>154</v>
      </c>
      <c r="D197" t="s">
        <v>18949</v>
      </c>
      <c r="E197" t="s">
        <v>17711</v>
      </c>
    </row>
    <row r="198" spans="2:5" x14ac:dyDescent="0.25">
      <c r="B198" t="s">
        <v>159</v>
      </c>
      <c r="C198" t="s">
        <v>154</v>
      </c>
      <c r="D198" t="s">
        <v>18949</v>
      </c>
      <c r="E198" t="s">
        <v>17711</v>
      </c>
    </row>
    <row r="199" spans="2:5" x14ac:dyDescent="0.25">
      <c r="B199" t="s">
        <v>160</v>
      </c>
      <c r="C199" t="s">
        <v>154</v>
      </c>
      <c r="D199" t="s">
        <v>18949</v>
      </c>
      <c r="E199" t="s">
        <v>17711</v>
      </c>
    </row>
    <row r="200" spans="2:5" x14ac:dyDescent="0.25">
      <c r="B200" t="s">
        <v>161</v>
      </c>
      <c r="C200" t="s">
        <v>154</v>
      </c>
      <c r="D200" t="s">
        <v>18949</v>
      </c>
      <c r="E200" t="s">
        <v>23741</v>
      </c>
    </row>
    <row r="201" spans="2:5" x14ac:dyDescent="0.25">
      <c r="B201" t="s">
        <v>162</v>
      </c>
      <c r="C201" t="s">
        <v>154</v>
      </c>
      <c r="D201" t="s">
        <v>18949</v>
      </c>
      <c r="E201" t="s">
        <v>16674</v>
      </c>
    </row>
    <row r="202" spans="2:5" x14ac:dyDescent="0.25">
      <c r="B202" t="s">
        <v>163</v>
      </c>
      <c r="C202" t="s">
        <v>154</v>
      </c>
      <c r="D202" t="s">
        <v>18949</v>
      </c>
      <c r="E202" t="s">
        <v>16674</v>
      </c>
    </row>
    <row r="203" spans="2:5" x14ac:dyDescent="0.25">
      <c r="B203" t="s">
        <v>164</v>
      </c>
      <c r="C203" t="s">
        <v>154</v>
      </c>
      <c r="D203" t="s">
        <v>18949</v>
      </c>
      <c r="E203" t="s">
        <v>2079</v>
      </c>
    </row>
    <row r="204" spans="2:5" x14ac:dyDescent="0.25">
      <c r="B204" t="s">
        <v>165</v>
      </c>
      <c r="C204" t="s">
        <v>154</v>
      </c>
      <c r="D204" t="s">
        <v>18949</v>
      </c>
      <c r="E204" t="s">
        <v>2079</v>
      </c>
    </row>
    <row r="205" spans="2:5" x14ac:dyDescent="0.25">
      <c r="B205" t="s">
        <v>166</v>
      </c>
      <c r="C205" t="s">
        <v>154</v>
      </c>
      <c r="D205" t="s">
        <v>18949</v>
      </c>
      <c r="E205" t="s">
        <v>15899</v>
      </c>
    </row>
    <row r="206" spans="2:5" x14ac:dyDescent="0.25">
      <c r="B206" t="s">
        <v>158</v>
      </c>
      <c r="C206" t="s">
        <v>153</v>
      </c>
      <c r="D206" t="s">
        <v>18949</v>
      </c>
      <c r="E206" t="s">
        <v>17711</v>
      </c>
    </row>
    <row r="207" spans="2:5" x14ac:dyDescent="0.25">
      <c r="B207" t="s">
        <v>159</v>
      </c>
      <c r="C207" t="s">
        <v>153</v>
      </c>
      <c r="D207" t="s">
        <v>18949</v>
      </c>
      <c r="E207" t="s">
        <v>17711</v>
      </c>
    </row>
    <row r="208" spans="2:5" x14ac:dyDescent="0.25">
      <c r="B208" t="s">
        <v>160</v>
      </c>
      <c r="C208" t="s">
        <v>153</v>
      </c>
      <c r="D208" t="s">
        <v>18949</v>
      </c>
      <c r="E208" t="s">
        <v>14409</v>
      </c>
    </row>
    <row r="209" spans="2:5" x14ac:dyDescent="0.25">
      <c r="B209" t="s">
        <v>161</v>
      </c>
      <c r="C209" t="s">
        <v>153</v>
      </c>
      <c r="D209" t="s">
        <v>18949</v>
      </c>
      <c r="E209" t="s">
        <v>16675</v>
      </c>
    </row>
    <row r="210" spans="2:5" x14ac:dyDescent="0.25">
      <c r="B210" t="s">
        <v>162</v>
      </c>
      <c r="C210" t="s">
        <v>153</v>
      </c>
      <c r="D210" t="s">
        <v>18949</v>
      </c>
      <c r="E210" t="s">
        <v>16675</v>
      </c>
    </row>
    <row r="211" spans="2:5" x14ac:dyDescent="0.25">
      <c r="B211" t="s">
        <v>163</v>
      </c>
      <c r="C211" t="s">
        <v>153</v>
      </c>
      <c r="D211" t="s">
        <v>18949</v>
      </c>
      <c r="E211" t="s">
        <v>16675</v>
      </c>
    </row>
    <row r="212" spans="2:5" x14ac:dyDescent="0.25">
      <c r="B212" t="s">
        <v>164</v>
      </c>
      <c r="C212" t="s">
        <v>153</v>
      </c>
      <c r="D212" t="s">
        <v>18949</v>
      </c>
      <c r="E212" t="s">
        <v>16675</v>
      </c>
    </row>
    <row r="213" spans="2:5" x14ac:dyDescent="0.25">
      <c r="B213" t="s">
        <v>165</v>
      </c>
      <c r="C213" t="s">
        <v>153</v>
      </c>
      <c r="D213" t="s">
        <v>18949</v>
      </c>
      <c r="E213" t="s">
        <v>10439</v>
      </c>
    </row>
    <row r="214" spans="2:5" x14ac:dyDescent="0.25">
      <c r="B214" t="s">
        <v>166</v>
      </c>
      <c r="C214" t="s">
        <v>153</v>
      </c>
      <c r="D214" t="s">
        <v>18949</v>
      </c>
      <c r="E214" t="s">
        <v>15984</v>
      </c>
    </row>
    <row r="215" spans="2:5" x14ac:dyDescent="0.25">
      <c r="B215" t="s">
        <v>158</v>
      </c>
      <c r="C215" t="s">
        <v>152</v>
      </c>
      <c r="D215" t="s">
        <v>18949</v>
      </c>
      <c r="E215" t="s">
        <v>17711</v>
      </c>
    </row>
    <row r="216" spans="2:5" x14ac:dyDescent="0.25">
      <c r="B216" t="s">
        <v>159</v>
      </c>
      <c r="C216" t="s">
        <v>152</v>
      </c>
      <c r="D216" t="s">
        <v>18949</v>
      </c>
      <c r="E216" t="s">
        <v>17711</v>
      </c>
    </row>
    <row r="217" spans="2:5" x14ac:dyDescent="0.25">
      <c r="B217" t="s">
        <v>160</v>
      </c>
      <c r="C217" t="s">
        <v>152</v>
      </c>
      <c r="D217" t="s">
        <v>18949</v>
      </c>
      <c r="E217" t="s">
        <v>17675</v>
      </c>
    </row>
    <row r="218" spans="2:5" x14ac:dyDescent="0.25">
      <c r="B218" t="s">
        <v>161</v>
      </c>
      <c r="C218" t="s">
        <v>152</v>
      </c>
      <c r="D218" t="s">
        <v>18949</v>
      </c>
      <c r="E218" t="s">
        <v>17675</v>
      </c>
    </row>
    <row r="219" spans="2:5" x14ac:dyDescent="0.25">
      <c r="B219" t="s">
        <v>162</v>
      </c>
      <c r="C219" t="s">
        <v>152</v>
      </c>
      <c r="D219" t="s">
        <v>18949</v>
      </c>
      <c r="E219" t="s">
        <v>17675</v>
      </c>
    </row>
    <row r="220" spans="2:5" x14ac:dyDescent="0.25">
      <c r="B220" t="s">
        <v>163</v>
      </c>
      <c r="C220" t="s">
        <v>152</v>
      </c>
      <c r="D220" t="s">
        <v>18949</v>
      </c>
      <c r="E220" t="s">
        <v>17675</v>
      </c>
    </row>
    <row r="221" spans="2:5" x14ac:dyDescent="0.25">
      <c r="B221" t="s">
        <v>164</v>
      </c>
      <c r="C221" t="s">
        <v>152</v>
      </c>
      <c r="D221" t="s">
        <v>18949</v>
      </c>
      <c r="E221" t="s">
        <v>17675</v>
      </c>
    </row>
    <row r="222" spans="2:5" x14ac:dyDescent="0.25">
      <c r="B222" t="s">
        <v>165</v>
      </c>
      <c r="C222" t="s">
        <v>152</v>
      </c>
      <c r="D222" t="s">
        <v>18949</v>
      </c>
      <c r="E222" t="s">
        <v>17675</v>
      </c>
    </row>
    <row r="223" spans="2:5" x14ac:dyDescent="0.25">
      <c r="B223" t="s">
        <v>166</v>
      </c>
      <c r="C223" t="s">
        <v>152</v>
      </c>
      <c r="D223" t="s">
        <v>18949</v>
      </c>
      <c r="E223" t="s">
        <v>14503</v>
      </c>
    </row>
    <row r="224" spans="2:5" x14ac:dyDescent="0.25">
      <c r="B224" t="s">
        <v>158</v>
      </c>
      <c r="C224" t="s">
        <v>157</v>
      </c>
      <c r="D224" t="s">
        <v>18913</v>
      </c>
      <c r="E224" t="s">
        <v>15851</v>
      </c>
    </row>
    <row r="225" spans="2:5" x14ac:dyDescent="0.25">
      <c r="B225" t="s">
        <v>159</v>
      </c>
      <c r="C225" t="s">
        <v>157</v>
      </c>
      <c r="D225" t="s">
        <v>18913</v>
      </c>
      <c r="E225" t="s">
        <v>17675</v>
      </c>
    </row>
    <row r="226" spans="2:5" x14ac:dyDescent="0.25">
      <c r="B226" t="s">
        <v>160</v>
      </c>
      <c r="C226" t="s">
        <v>157</v>
      </c>
      <c r="D226" t="s">
        <v>18913</v>
      </c>
      <c r="E226" t="s">
        <v>14503</v>
      </c>
    </row>
    <row r="227" spans="2:5" x14ac:dyDescent="0.25">
      <c r="B227" t="s">
        <v>161</v>
      </c>
      <c r="C227" t="s">
        <v>157</v>
      </c>
      <c r="D227" t="s">
        <v>18913</v>
      </c>
      <c r="E227" t="s">
        <v>2080</v>
      </c>
    </row>
    <row r="228" spans="2:5" x14ac:dyDescent="0.25">
      <c r="B228" t="s">
        <v>162</v>
      </c>
      <c r="C228" t="s">
        <v>157</v>
      </c>
      <c r="D228" t="s">
        <v>18913</v>
      </c>
      <c r="E228" t="s">
        <v>23740</v>
      </c>
    </row>
    <row r="229" spans="2:5" x14ac:dyDescent="0.25">
      <c r="B229" t="s">
        <v>163</v>
      </c>
      <c r="C229" t="s">
        <v>157</v>
      </c>
      <c r="D229" t="s">
        <v>18913</v>
      </c>
      <c r="E229" t="s">
        <v>2080</v>
      </c>
    </row>
    <row r="230" spans="2:5" x14ac:dyDescent="0.25">
      <c r="B230" t="s">
        <v>164</v>
      </c>
      <c r="C230" t="s">
        <v>157</v>
      </c>
      <c r="D230" t="s">
        <v>18913</v>
      </c>
      <c r="E230" t="s">
        <v>14496</v>
      </c>
    </row>
    <row r="231" spans="2:5" x14ac:dyDescent="0.25">
      <c r="B231" t="s">
        <v>165</v>
      </c>
      <c r="C231" t="s">
        <v>157</v>
      </c>
      <c r="D231" t="s">
        <v>18913</v>
      </c>
      <c r="E231" t="s">
        <v>14496</v>
      </c>
    </row>
    <row r="232" spans="2:5" x14ac:dyDescent="0.25">
      <c r="B232" t="s">
        <v>166</v>
      </c>
      <c r="C232" t="s">
        <v>157</v>
      </c>
      <c r="D232" t="s">
        <v>18913</v>
      </c>
      <c r="E232" t="s">
        <v>14496</v>
      </c>
    </row>
    <row r="233" spans="2:5" x14ac:dyDescent="0.25">
      <c r="B233" t="s">
        <v>158</v>
      </c>
      <c r="C233" t="s">
        <v>156</v>
      </c>
      <c r="D233" t="s">
        <v>18913</v>
      </c>
      <c r="E233" t="s">
        <v>15851</v>
      </c>
    </row>
    <row r="234" spans="2:5" x14ac:dyDescent="0.25">
      <c r="B234" t="s">
        <v>159</v>
      </c>
      <c r="C234" t="s">
        <v>156</v>
      </c>
      <c r="D234" t="s">
        <v>18913</v>
      </c>
      <c r="E234" t="s">
        <v>17675</v>
      </c>
    </row>
    <row r="235" spans="2:5" x14ac:dyDescent="0.25">
      <c r="B235" t="s">
        <v>160</v>
      </c>
      <c r="C235" t="s">
        <v>156</v>
      </c>
      <c r="D235" t="s">
        <v>18913</v>
      </c>
      <c r="E235" t="s">
        <v>14503</v>
      </c>
    </row>
    <row r="236" spans="2:5" x14ac:dyDescent="0.25">
      <c r="B236" t="s">
        <v>161</v>
      </c>
      <c r="C236" t="s">
        <v>156</v>
      </c>
      <c r="D236" t="s">
        <v>18913</v>
      </c>
      <c r="E236" t="s">
        <v>15899</v>
      </c>
    </row>
    <row r="237" spans="2:5" x14ac:dyDescent="0.25">
      <c r="B237" t="s">
        <v>162</v>
      </c>
      <c r="C237" t="s">
        <v>156</v>
      </c>
      <c r="D237" t="s">
        <v>18913</v>
      </c>
      <c r="E237" t="s">
        <v>14493</v>
      </c>
    </row>
    <row r="238" spans="2:5" x14ac:dyDescent="0.25">
      <c r="B238" t="s">
        <v>163</v>
      </c>
      <c r="C238" t="s">
        <v>156</v>
      </c>
      <c r="D238" t="s">
        <v>18913</v>
      </c>
      <c r="E238" t="s">
        <v>14496</v>
      </c>
    </row>
    <row r="239" spans="2:5" x14ac:dyDescent="0.25">
      <c r="B239" t="s">
        <v>164</v>
      </c>
      <c r="C239" t="s">
        <v>156</v>
      </c>
      <c r="D239" t="s">
        <v>18913</v>
      </c>
      <c r="E239" t="s">
        <v>14496</v>
      </c>
    </row>
    <row r="240" spans="2:5" x14ac:dyDescent="0.25">
      <c r="B240" t="s">
        <v>165</v>
      </c>
      <c r="C240" t="s">
        <v>156</v>
      </c>
      <c r="D240" t="s">
        <v>18913</v>
      </c>
      <c r="E240" t="s">
        <v>14409</v>
      </c>
    </row>
    <row r="241" spans="2:5" x14ac:dyDescent="0.25">
      <c r="B241" t="s">
        <v>166</v>
      </c>
      <c r="C241" t="s">
        <v>156</v>
      </c>
      <c r="D241" t="s">
        <v>18913</v>
      </c>
      <c r="E241" t="s">
        <v>17711</v>
      </c>
    </row>
    <row r="242" spans="2:5" x14ac:dyDescent="0.25">
      <c r="B242" t="s">
        <v>158</v>
      </c>
      <c r="C242" t="s">
        <v>155</v>
      </c>
      <c r="D242" t="s">
        <v>18913</v>
      </c>
      <c r="E242" t="s">
        <v>15851</v>
      </c>
    </row>
    <row r="243" spans="2:5" x14ac:dyDescent="0.25">
      <c r="B243" t="s">
        <v>159</v>
      </c>
      <c r="C243" t="s">
        <v>155</v>
      </c>
      <c r="D243" t="s">
        <v>18913</v>
      </c>
      <c r="E243" t="s">
        <v>14503</v>
      </c>
    </row>
    <row r="244" spans="2:5" x14ac:dyDescent="0.25">
      <c r="B244" t="s">
        <v>160</v>
      </c>
      <c r="C244" t="s">
        <v>155</v>
      </c>
      <c r="D244" t="s">
        <v>18913</v>
      </c>
      <c r="E244" t="s">
        <v>15851</v>
      </c>
    </row>
    <row r="245" spans="2:5" x14ac:dyDescent="0.25">
      <c r="B245" t="s">
        <v>161</v>
      </c>
      <c r="C245" t="s">
        <v>155</v>
      </c>
      <c r="D245" t="s">
        <v>18913</v>
      </c>
      <c r="E245" t="s">
        <v>14409</v>
      </c>
    </row>
    <row r="246" spans="2:5" x14ac:dyDescent="0.25">
      <c r="B246" t="s">
        <v>162</v>
      </c>
      <c r="C246" t="s">
        <v>155</v>
      </c>
      <c r="D246" t="s">
        <v>18913</v>
      </c>
      <c r="E246" t="s">
        <v>14493</v>
      </c>
    </row>
    <row r="247" spans="2:5" x14ac:dyDescent="0.25">
      <c r="B247" t="s">
        <v>163</v>
      </c>
      <c r="C247" t="s">
        <v>155</v>
      </c>
      <c r="D247" t="s">
        <v>18913</v>
      </c>
      <c r="E247" t="s">
        <v>15980</v>
      </c>
    </row>
    <row r="248" spans="2:5" x14ac:dyDescent="0.25">
      <c r="B248" t="s">
        <v>164</v>
      </c>
      <c r="C248" t="s">
        <v>155</v>
      </c>
      <c r="D248" t="s">
        <v>18913</v>
      </c>
      <c r="E248" t="s">
        <v>10427</v>
      </c>
    </row>
    <row r="249" spans="2:5" x14ac:dyDescent="0.25">
      <c r="B249" t="s">
        <v>165</v>
      </c>
      <c r="C249" t="s">
        <v>155</v>
      </c>
      <c r="D249" t="s">
        <v>18913</v>
      </c>
      <c r="E249" t="s">
        <v>2079</v>
      </c>
    </row>
    <row r="250" spans="2:5" x14ac:dyDescent="0.25">
      <c r="B250" t="s">
        <v>166</v>
      </c>
      <c r="C250" t="s">
        <v>155</v>
      </c>
      <c r="D250" t="s">
        <v>18913</v>
      </c>
      <c r="E250" t="s">
        <v>2079</v>
      </c>
    </row>
    <row r="251" spans="2:5" x14ac:dyDescent="0.25">
      <c r="B251" t="s">
        <v>158</v>
      </c>
      <c r="C251" t="s">
        <v>154</v>
      </c>
      <c r="D251" t="s">
        <v>18913</v>
      </c>
      <c r="E251" t="s">
        <v>14434</v>
      </c>
    </row>
    <row r="252" spans="2:5" x14ac:dyDescent="0.25">
      <c r="B252" t="s">
        <v>159</v>
      </c>
      <c r="C252" t="s">
        <v>154</v>
      </c>
      <c r="D252" t="s">
        <v>18913</v>
      </c>
      <c r="E252" t="s">
        <v>17675</v>
      </c>
    </row>
    <row r="253" spans="2:5" x14ac:dyDescent="0.25">
      <c r="B253" t="s">
        <v>160</v>
      </c>
      <c r="C253" t="s">
        <v>154</v>
      </c>
      <c r="D253" t="s">
        <v>18913</v>
      </c>
      <c r="E253" t="s">
        <v>14503</v>
      </c>
    </row>
    <row r="254" spans="2:5" x14ac:dyDescent="0.25">
      <c r="B254" t="s">
        <v>161</v>
      </c>
      <c r="C254" t="s">
        <v>154</v>
      </c>
      <c r="D254" t="s">
        <v>18913</v>
      </c>
      <c r="E254" t="s">
        <v>14409</v>
      </c>
    </row>
    <row r="255" spans="2:5" x14ac:dyDescent="0.25">
      <c r="B255" t="s">
        <v>162</v>
      </c>
      <c r="C255" t="s">
        <v>154</v>
      </c>
      <c r="D255" t="s">
        <v>18913</v>
      </c>
      <c r="E255" t="s">
        <v>17711</v>
      </c>
    </row>
    <row r="256" spans="2:5" x14ac:dyDescent="0.25">
      <c r="B256" t="s">
        <v>163</v>
      </c>
      <c r="C256" t="s">
        <v>154</v>
      </c>
      <c r="D256" t="s">
        <v>18913</v>
      </c>
      <c r="E256" t="s">
        <v>17711</v>
      </c>
    </row>
    <row r="257" spans="2:5" x14ac:dyDescent="0.25">
      <c r="B257" t="s">
        <v>164</v>
      </c>
      <c r="C257" t="s">
        <v>154</v>
      </c>
      <c r="D257" t="s">
        <v>18913</v>
      </c>
      <c r="E257" t="s">
        <v>17711</v>
      </c>
    </row>
    <row r="258" spans="2:5" x14ac:dyDescent="0.25">
      <c r="B258" t="s">
        <v>165</v>
      </c>
      <c r="C258" t="s">
        <v>154</v>
      </c>
      <c r="D258" t="s">
        <v>18913</v>
      </c>
      <c r="E258" t="s">
        <v>17675</v>
      </c>
    </row>
    <row r="259" spans="2:5" x14ac:dyDescent="0.25">
      <c r="B259" t="s">
        <v>166</v>
      </c>
      <c r="C259" t="s">
        <v>154</v>
      </c>
      <c r="D259" t="s">
        <v>18913</v>
      </c>
      <c r="E259" t="s">
        <v>17675</v>
      </c>
    </row>
    <row r="260" spans="2:5" x14ac:dyDescent="0.25">
      <c r="B260" t="s">
        <v>158</v>
      </c>
      <c r="C260" t="s">
        <v>153</v>
      </c>
      <c r="D260" t="s">
        <v>18913</v>
      </c>
      <c r="E260" t="s">
        <v>15851</v>
      </c>
    </row>
    <row r="261" spans="2:5" x14ac:dyDescent="0.25">
      <c r="B261" t="s">
        <v>159</v>
      </c>
      <c r="C261" t="s">
        <v>153</v>
      </c>
      <c r="D261" t="s">
        <v>18913</v>
      </c>
      <c r="E261" t="s">
        <v>17675</v>
      </c>
    </row>
    <row r="262" spans="2:5" x14ac:dyDescent="0.25">
      <c r="B262" t="s">
        <v>160</v>
      </c>
      <c r="C262" t="s">
        <v>153</v>
      </c>
      <c r="D262" t="s">
        <v>18913</v>
      </c>
      <c r="E262" t="s">
        <v>14503</v>
      </c>
    </row>
    <row r="263" spans="2:5" x14ac:dyDescent="0.25">
      <c r="B263" t="s">
        <v>161</v>
      </c>
      <c r="C263" t="s">
        <v>153</v>
      </c>
      <c r="D263" t="s">
        <v>18913</v>
      </c>
      <c r="E263" t="s">
        <v>17632</v>
      </c>
    </row>
    <row r="264" spans="2:5" x14ac:dyDescent="0.25">
      <c r="B264" t="s">
        <v>162</v>
      </c>
      <c r="C264" t="s">
        <v>153</v>
      </c>
      <c r="D264" t="s">
        <v>18913</v>
      </c>
      <c r="E264" t="s">
        <v>23740</v>
      </c>
    </row>
    <row r="265" spans="2:5" x14ac:dyDescent="0.25">
      <c r="B265" t="s">
        <v>163</v>
      </c>
      <c r="C265" t="s">
        <v>153</v>
      </c>
      <c r="D265" t="s">
        <v>18913</v>
      </c>
      <c r="E265" t="s">
        <v>10450</v>
      </c>
    </row>
    <row r="266" spans="2:5" x14ac:dyDescent="0.25">
      <c r="B266" t="s">
        <v>164</v>
      </c>
      <c r="C266" t="s">
        <v>153</v>
      </c>
      <c r="D266" t="s">
        <v>18913</v>
      </c>
      <c r="E266" t="s">
        <v>14496</v>
      </c>
    </row>
    <row r="267" spans="2:5" x14ac:dyDescent="0.25">
      <c r="B267" t="s">
        <v>165</v>
      </c>
      <c r="C267" t="s">
        <v>153</v>
      </c>
      <c r="D267" t="s">
        <v>18913</v>
      </c>
      <c r="E267" t="s">
        <v>14496</v>
      </c>
    </row>
    <row r="268" spans="2:5" x14ac:dyDescent="0.25">
      <c r="B268" t="s">
        <v>166</v>
      </c>
      <c r="C268" t="s">
        <v>153</v>
      </c>
      <c r="D268" t="s">
        <v>18913</v>
      </c>
      <c r="E268" t="s">
        <v>14409</v>
      </c>
    </row>
    <row r="269" spans="2:5" x14ac:dyDescent="0.25">
      <c r="B269" t="s">
        <v>158</v>
      </c>
      <c r="C269" t="s">
        <v>152</v>
      </c>
      <c r="D269" t="s">
        <v>18913</v>
      </c>
      <c r="E269" t="s">
        <v>14434</v>
      </c>
    </row>
    <row r="270" spans="2:5" x14ac:dyDescent="0.25">
      <c r="B270" t="s">
        <v>159</v>
      </c>
      <c r="C270" t="s">
        <v>152</v>
      </c>
      <c r="D270" t="s">
        <v>18913</v>
      </c>
      <c r="E270" t="s">
        <v>15851</v>
      </c>
    </row>
    <row r="271" spans="2:5" x14ac:dyDescent="0.25">
      <c r="B271" t="s">
        <v>160</v>
      </c>
      <c r="C271" t="s">
        <v>152</v>
      </c>
      <c r="D271" t="s">
        <v>18913</v>
      </c>
      <c r="E271" t="s">
        <v>14434</v>
      </c>
    </row>
    <row r="272" spans="2:5" x14ac:dyDescent="0.25">
      <c r="B272" t="s">
        <v>161</v>
      </c>
      <c r="C272" t="s">
        <v>152</v>
      </c>
      <c r="D272" t="s">
        <v>18913</v>
      </c>
      <c r="E272" t="s">
        <v>14434</v>
      </c>
    </row>
    <row r="273" spans="2:5" x14ac:dyDescent="0.25">
      <c r="B273" t="s">
        <v>162</v>
      </c>
      <c r="C273" t="s">
        <v>152</v>
      </c>
      <c r="D273" t="s">
        <v>18913</v>
      </c>
      <c r="E273" t="s">
        <v>14434</v>
      </c>
    </row>
    <row r="274" spans="2:5" x14ac:dyDescent="0.25">
      <c r="B274" t="s">
        <v>163</v>
      </c>
      <c r="C274" t="s">
        <v>152</v>
      </c>
      <c r="D274" t="s">
        <v>18913</v>
      </c>
      <c r="E274" t="s">
        <v>14434</v>
      </c>
    </row>
    <row r="275" spans="2:5" x14ac:dyDescent="0.25">
      <c r="B275" t="s">
        <v>164</v>
      </c>
      <c r="C275" t="s">
        <v>152</v>
      </c>
      <c r="D275" t="s">
        <v>18913</v>
      </c>
      <c r="E275" t="s">
        <v>14434</v>
      </c>
    </row>
    <row r="276" spans="2:5" x14ac:dyDescent="0.25">
      <c r="B276" t="s">
        <v>165</v>
      </c>
      <c r="C276" t="s">
        <v>152</v>
      </c>
      <c r="D276" t="s">
        <v>18913</v>
      </c>
      <c r="E276" t="s">
        <v>14434</v>
      </c>
    </row>
    <row r="277" spans="2:5" x14ac:dyDescent="0.25">
      <c r="B277" t="s">
        <v>166</v>
      </c>
      <c r="C277" t="s">
        <v>152</v>
      </c>
      <c r="D277" t="s">
        <v>18913</v>
      </c>
      <c r="E277" t="s">
        <v>14402</v>
      </c>
    </row>
    <row r="278" spans="2:5" x14ac:dyDescent="0.25">
      <c r="B278" t="s">
        <v>158</v>
      </c>
      <c r="C278" t="s">
        <v>157</v>
      </c>
      <c r="D278" t="s">
        <v>18939</v>
      </c>
      <c r="E278" t="s">
        <v>10439</v>
      </c>
    </row>
    <row r="279" spans="2:5" x14ac:dyDescent="0.25">
      <c r="B279" t="s">
        <v>159</v>
      </c>
      <c r="C279" t="s">
        <v>157</v>
      </c>
      <c r="D279" t="s">
        <v>18939</v>
      </c>
      <c r="E279" t="s">
        <v>15899</v>
      </c>
    </row>
    <row r="280" spans="2:5" x14ac:dyDescent="0.25">
      <c r="B280" t="s">
        <v>160</v>
      </c>
      <c r="C280" t="s">
        <v>157</v>
      </c>
      <c r="D280" t="s">
        <v>18939</v>
      </c>
      <c r="E280" t="s">
        <v>10427</v>
      </c>
    </row>
    <row r="281" spans="2:5" x14ac:dyDescent="0.25">
      <c r="B281" t="s">
        <v>161</v>
      </c>
      <c r="C281" t="s">
        <v>157</v>
      </c>
      <c r="D281" t="s">
        <v>18939</v>
      </c>
      <c r="E281" t="s">
        <v>14666</v>
      </c>
    </row>
    <row r="282" spans="2:5" x14ac:dyDescent="0.25">
      <c r="B282" t="s">
        <v>162</v>
      </c>
      <c r="C282" t="s">
        <v>157</v>
      </c>
      <c r="D282" t="s">
        <v>18939</v>
      </c>
      <c r="E282" t="s">
        <v>17620</v>
      </c>
    </row>
    <row r="283" spans="2:5" x14ac:dyDescent="0.25">
      <c r="B283" t="s">
        <v>163</v>
      </c>
      <c r="C283" t="s">
        <v>157</v>
      </c>
      <c r="D283" t="s">
        <v>18939</v>
      </c>
      <c r="E283" t="s">
        <v>14351</v>
      </c>
    </row>
    <row r="284" spans="2:5" x14ac:dyDescent="0.25">
      <c r="B284" t="s">
        <v>164</v>
      </c>
      <c r="C284" t="s">
        <v>157</v>
      </c>
      <c r="D284" t="s">
        <v>18939</v>
      </c>
      <c r="E284" t="s">
        <v>14322</v>
      </c>
    </row>
    <row r="285" spans="2:5" x14ac:dyDescent="0.25">
      <c r="B285" t="s">
        <v>165</v>
      </c>
      <c r="C285" t="s">
        <v>157</v>
      </c>
      <c r="D285" t="s">
        <v>18939</v>
      </c>
      <c r="E285" t="s">
        <v>15783</v>
      </c>
    </row>
    <row r="286" spans="2:5" x14ac:dyDescent="0.25">
      <c r="B286" t="s">
        <v>166</v>
      </c>
      <c r="C286" t="s">
        <v>157</v>
      </c>
      <c r="D286" t="s">
        <v>18939</v>
      </c>
      <c r="E286" t="s">
        <v>16776</v>
      </c>
    </row>
    <row r="287" spans="2:5" x14ac:dyDescent="0.25">
      <c r="B287" t="s">
        <v>158</v>
      </c>
      <c r="C287" t="s">
        <v>156</v>
      </c>
      <c r="D287" t="s">
        <v>18939</v>
      </c>
      <c r="E287" t="s">
        <v>10439</v>
      </c>
    </row>
    <row r="288" spans="2:5" x14ac:dyDescent="0.25">
      <c r="B288" t="s">
        <v>159</v>
      </c>
      <c r="C288" t="s">
        <v>156</v>
      </c>
      <c r="D288" t="s">
        <v>18939</v>
      </c>
      <c r="E288" t="s">
        <v>15899</v>
      </c>
    </row>
    <row r="289" spans="2:5" x14ac:dyDescent="0.25">
      <c r="B289" t="s">
        <v>160</v>
      </c>
      <c r="C289" t="s">
        <v>156</v>
      </c>
      <c r="D289" t="s">
        <v>18939</v>
      </c>
      <c r="E289" t="s">
        <v>10427</v>
      </c>
    </row>
    <row r="290" spans="2:5" x14ac:dyDescent="0.25">
      <c r="B290" t="s">
        <v>161</v>
      </c>
      <c r="C290" t="s">
        <v>156</v>
      </c>
      <c r="D290" t="s">
        <v>18939</v>
      </c>
      <c r="E290" t="s">
        <v>16749</v>
      </c>
    </row>
    <row r="291" spans="2:5" x14ac:dyDescent="0.25">
      <c r="B291" t="s">
        <v>162</v>
      </c>
      <c r="C291" t="s">
        <v>156</v>
      </c>
      <c r="D291" t="s">
        <v>18939</v>
      </c>
      <c r="E291" t="s">
        <v>14744</v>
      </c>
    </row>
    <row r="292" spans="2:5" x14ac:dyDescent="0.25">
      <c r="B292" t="s">
        <v>163</v>
      </c>
      <c r="C292" t="s">
        <v>156</v>
      </c>
      <c r="D292" t="s">
        <v>18939</v>
      </c>
      <c r="E292" t="s">
        <v>15876</v>
      </c>
    </row>
    <row r="293" spans="2:5" x14ac:dyDescent="0.25">
      <c r="B293" t="s">
        <v>164</v>
      </c>
      <c r="C293" t="s">
        <v>156</v>
      </c>
      <c r="D293" t="s">
        <v>18939</v>
      </c>
      <c r="E293" t="s">
        <v>15678</v>
      </c>
    </row>
    <row r="294" spans="2:5" x14ac:dyDescent="0.25">
      <c r="B294" t="s">
        <v>165</v>
      </c>
      <c r="C294" t="s">
        <v>156</v>
      </c>
      <c r="D294" t="s">
        <v>18939</v>
      </c>
      <c r="E294" t="s">
        <v>16651</v>
      </c>
    </row>
    <row r="295" spans="2:5" x14ac:dyDescent="0.25">
      <c r="B295" t="s">
        <v>166</v>
      </c>
      <c r="C295" t="s">
        <v>156</v>
      </c>
      <c r="D295" t="s">
        <v>18939</v>
      </c>
      <c r="E295" t="s">
        <v>23743</v>
      </c>
    </row>
    <row r="296" spans="2:5" x14ac:dyDescent="0.25">
      <c r="B296" t="s">
        <v>158</v>
      </c>
      <c r="C296" t="s">
        <v>155</v>
      </c>
      <c r="D296" t="s">
        <v>18939</v>
      </c>
      <c r="E296" t="s">
        <v>10439</v>
      </c>
    </row>
    <row r="297" spans="2:5" x14ac:dyDescent="0.25">
      <c r="B297" t="s">
        <v>159</v>
      </c>
      <c r="C297" t="s">
        <v>155</v>
      </c>
      <c r="D297" t="s">
        <v>18939</v>
      </c>
      <c r="E297" t="s">
        <v>15899</v>
      </c>
    </row>
    <row r="298" spans="2:5" x14ac:dyDescent="0.25">
      <c r="B298" t="s">
        <v>160</v>
      </c>
      <c r="C298" t="s">
        <v>155</v>
      </c>
      <c r="D298" t="s">
        <v>18939</v>
      </c>
      <c r="E298" t="s">
        <v>10439</v>
      </c>
    </row>
    <row r="299" spans="2:5" x14ac:dyDescent="0.25">
      <c r="B299" t="s">
        <v>161</v>
      </c>
      <c r="C299" t="s">
        <v>155</v>
      </c>
      <c r="D299" t="s">
        <v>18939</v>
      </c>
      <c r="E299" t="s">
        <v>16686</v>
      </c>
    </row>
    <row r="300" spans="2:5" x14ac:dyDescent="0.25">
      <c r="B300" t="s">
        <v>162</v>
      </c>
      <c r="C300" t="s">
        <v>155</v>
      </c>
      <c r="D300" t="s">
        <v>18939</v>
      </c>
      <c r="E300" t="s">
        <v>15865</v>
      </c>
    </row>
    <row r="301" spans="2:5" x14ac:dyDescent="0.25">
      <c r="B301" t="s">
        <v>163</v>
      </c>
      <c r="C301" t="s">
        <v>155</v>
      </c>
      <c r="D301" t="s">
        <v>18939</v>
      </c>
      <c r="E301" t="s">
        <v>14652</v>
      </c>
    </row>
    <row r="302" spans="2:5" x14ac:dyDescent="0.25">
      <c r="B302" t="s">
        <v>164</v>
      </c>
      <c r="C302" t="s">
        <v>155</v>
      </c>
      <c r="D302" t="s">
        <v>18939</v>
      </c>
      <c r="E302" t="s">
        <v>13384</v>
      </c>
    </row>
    <row r="303" spans="2:5" x14ac:dyDescent="0.25">
      <c r="B303" t="s">
        <v>165</v>
      </c>
      <c r="C303" t="s">
        <v>155</v>
      </c>
      <c r="D303" t="s">
        <v>18939</v>
      </c>
      <c r="E303" t="s">
        <v>13897</v>
      </c>
    </row>
    <row r="304" spans="2:5" x14ac:dyDescent="0.25">
      <c r="B304" t="s">
        <v>166</v>
      </c>
      <c r="C304" t="s">
        <v>155</v>
      </c>
      <c r="D304" t="s">
        <v>18939</v>
      </c>
      <c r="E304" t="s">
        <v>14351</v>
      </c>
    </row>
    <row r="305" spans="2:5" x14ac:dyDescent="0.25">
      <c r="B305" t="s">
        <v>158</v>
      </c>
      <c r="C305" t="s">
        <v>154</v>
      </c>
      <c r="D305" t="s">
        <v>18939</v>
      </c>
      <c r="E305" t="s">
        <v>10439</v>
      </c>
    </row>
    <row r="306" spans="2:5" x14ac:dyDescent="0.25">
      <c r="B306" t="s">
        <v>159</v>
      </c>
      <c r="C306" t="s">
        <v>154</v>
      </c>
      <c r="D306" t="s">
        <v>18939</v>
      </c>
      <c r="E306" t="s">
        <v>15899</v>
      </c>
    </row>
    <row r="307" spans="2:5" x14ac:dyDescent="0.25">
      <c r="B307" t="s">
        <v>160</v>
      </c>
      <c r="C307" t="s">
        <v>154</v>
      </c>
      <c r="D307" t="s">
        <v>18939</v>
      </c>
      <c r="E307" t="s">
        <v>23741</v>
      </c>
    </row>
    <row r="308" spans="2:5" x14ac:dyDescent="0.25">
      <c r="B308" t="s">
        <v>161</v>
      </c>
      <c r="C308" t="s">
        <v>154</v>
      </c>
      <c r="D308" t="s">
        <v>18939</v>
      </c>
      <c r="E308" t="s">
        <v>2078</v>
      </c>
    </row>
    <row r="309" spans="2:5" x14ac:dyDescent="0.25">
      <c r="B309" t="s">
        <v>162</v>
      </c>
      <c r="C309" t="s">
        <v>154</v>
      </c>
      <c r="D309" t="s">
        <v>18939</v>
      </c>
      <c r="E309" t="s">
        <v>14451</v>
      </c>
    </row>
    <row r="310" spans="2:5" x14ac:dyDescent="0.25">
      <c r="B310" t="s">
        <v>163</v>
      </c>
      <c r="C310" t="s">
        <v>154</v>
      </c>
      <c r="D310" t="s">
        <v>18939</v>
      </c>
      <c r="E310" t="s">
        <v>14451</v>
      </c>
    </row>
    <row r="311" spans="2:5" x14ac:dyDescent="0.25">
      <c r="B311" t="s">
        <v>164</v>
      </c>
      <c r="C311" t="s">
        <v>154</v>
      </c>
      <c r="D311" t="s">
        <v>18939</v>
      </c>
      <c r="E311" t="s">
        <v>14322</v>
      </c>
    </row>
    <row r="312" spans="2:5" x14ac:dyDescent="0.25">
      <c r="B312" t="s">
        <v>165</v>
      </c>
      <c r="C312" t="s">
        <v>154</v>
      </c>
      <c r="D312" t="s">
        <v>18939</v>
      </c>
      <c r="E312" t="s">
        <v>23744</v>
      </c>
    </row>
    <row r="313" spans="2:5" x14ac:dyDescent="0.25">
      <c r="B313" t="s">
        <v>166</v>
      </c>
      <c r="C313" t="s">
        <v>154</v>
      </c>
      <c r="D313" t="s">
        <v>18939</v>
      </c>
      <c r="E313" t="s">
        <v>13990</v>
      </c>
    </row>
    <row r="314" spans="2:5" x14ac:dyDescent="0.25">
      <c r="B314" t="s">
        <v>158</v>
      </c>
      <c r="C314" t="s">
        <v>153</v>
      </c>
      <c r="D314" t="s">
        <v>18939</v>
      </c>
      <c r="E314" t="s">
        <v>10439</v>
      </c>
    </row>
    <row r="315" spans="2:5" x14ac:dyDescent="0.25">
      <c r="B315" t="s">
        <v>159</v>
      </c>
      <c r="C315" t="s">
        <v>153</v>
      </c>
      <c r="D315" t="s">
        <v>18939</v>
      </c>
      <c r="E315" t="s">
        <v>15899</v>
      </c>
    </row>
    <row r="316" spans="2:5" x14ac:dyDescent="0.25">
      <c r="B316" t="s">
        <v>160</v>
      </c>
      <c r="C316" t="s">
        <v>153</v>
      </c>
      <c r="D316" t="s">
        <v>18939</v>
      </c>
      <c r="E316" t="s">
        <v>2079</v>
      </c>
    </row>
    <row r="317" spans="2:5" x14ac:dyDescent="0.25">
      <c r="B317" t="s">
        <v>161</v>
      </c>
      <c r="C317" t="s">
        <v>153</v>
      </c>
      <c r="D317" t="s">
        <v>18939</v>
      </c>
      <c r="E317" t="s">
        <v>14413</v>
      </c>
    </row>
    <row r="318" spans="2:5" x14ac:dyDescent="0.25">
      <c r="B318" t="s">
        <v>162</v>
      </c>
      <c r="C318" t="s">
        <v>153</v>
      </c>
      <c r="D318" t="s">
        <v>18939</v>
      </c>
      <c r="E318" t="s">
        <v>14360</v>
      </c>
    </row>
    <row r="319" spans="2:5" x14ac:dyDescent="0.25">
      <c r="B319" t="s">
        <v>163</v>
      </c>
      <c r="C319" t="s">
        <v>153</v>
      </c>
      <c r="D319" t="s">
        <v>18939</v>
      </c>
      <c r="E319" t="s">
        <v>23743</v>
      </c>
    </row>
    <row r="320" spans="2:5" x14ac:dyDescent="0.25">
      <c r="B320" t="s">
        <v>164</v>
      </c>
      <c r="C320" t="s">
        <v>153</v>
      </c>
      <c r="D320" t="s">
        <v>18939</v>
      </c>
      <c r="E320" t="s">
        <v>23745</v>
      </c>
    </row>
    <row r="321" spans="2:5" x14ac:dyDescent="0.25">
      <c r="B321" t="s">
        <v>165</v>
      </c>
      <c r="C321" t="s">
        <v>153</v>
      </c>
      <c r="D321" t="s">
        <v>18939</v>
      </c>
      <c r="E321" t="s">
        <v>15871</v>
      </c>
    </row>
    <row r="322" spans="2:5" x14ac:dyDescent="0.25">
      <c r="B322" t="s">
        <v>166</v>
      </c>
      <c r="C322" t="s">
        <v>153</v>
      </c>
      <c r="D322" t="s">
        <v>18939</v>
      </c>
      <c r="E322" t="s">
        <v>15871</v>
      </c>
    </row>
    <row r="323" spans="2:5" x14ac:dyDescent="0.25">
      <c r="B323" t="s">
        <v>158</v>
      </c>
      <c r="C323" t="s">
        <v>152</v>
      </c>
      <c r="D323" t="s">
        <v>18939</v>
      </c>
      <c r="E323" t="s">
        <v>15899</v>
      </c>
    </row>
    <row r="324" spans="2:5" x14ac:dyDescent="0.25">
      <c r="B324" t="s">
        <v>159</v>
      </c>
      <c r="C324" t="s">
        <v>152</v>
      </c>
      <c r="D324" t="s">
        <v>18939</v>
      </c>
      <c r="E324" t="s">
        <v>15984</v>
      </c>
    </row>
    <row r="325" spans="2:5" x14ac:dyDescent="0.25">
      <c r="B325" t="s">
        <v>160</v>
      </c>
      <c r="C325" t="s">
        <v>152</v>
      </c>
      <c r="D325" t="s">
        <v>18939</v>
      </c>
      <c r="E325" t="s">
        <v>15789</v>
      </c>
    </row>
    <row r="326" spans="2:5" x14ac:dyDescent="0.25">
      <c r="B326" t="s">
        <v>161</v>
      </c>
      <c r="C326" t="s">
        <v>152</v>
      </c>
      <c r="D326" t="s">
        <v>18939</v>
      </c>
      <c r="E326" t="s">
        <v>23740</v>
      </c>
    </row>
    <row r="327" spans="2:5" x14ac:dyDescent="0.25">
      <c r="B327" t="s">
        <v>162</v>
      </c>
      <c r="C327" t="s">
        <v>152</v>
      </c>
      <c r="D327" t="s">
        <v>18939</v>
      </c>
      <c r="E327" t="s">
        <v>14493</v>
      </c>
    </row>
    <row r="328" spans="2:5" x14ac:dyDescent="0.25">
      <c r="B328" t="s">
        <v>163</v>
      </c>
      <c r="C328" t="s">
        <v>152</v>
      </c>
      <c r="D328" t="s">
        <v>18939</v>
      </c>
      <c r="E328" t="s">
        <v>14493</v>
      </c>
    </row>
    <row r="329" spans="2:5" x14ac:dyDescent="0.25">
      <c r="B329" t="s">
        <v>164</v>
      </c>
      <c r="C329" t="s">
        <v>152</v>
      </c>
      <c r="D329" t="s">
        <v>18939</v>
      </c>
      <c r="E329" t="s">
        <v>23740</v>
      </c>
    </row>
    <row r="330" spans="2:5" x14ac:dyDescent="0.25">
      <c r="B330" t="s">
        <v>165</v>
      </c>
      <c r="C330" t="s">
        <v>152</v>
      </c>
      <c r="D330" t="s">
        <v>18939</v>
      </c>
      <c r="E330" t="s">
        <v>10450</v>
      </c>
    </row>
    <row r="331" spans="2:5" x14ac:dyDescent="0.25">
      <c r="B331" t="s">
        <v>166</v>
      </c>
      <c r="C331" t="s">
        <v>152</v>
      </c>
      <c r="D331" t="s">
        <v>18939</v>
      </c>
      <c r="E331" t="s">
        <v>10450</v>
      </c>
    </row>
    <row r="332" spans="2:5" x14ac:dyDescent="0.25">
      <c r="B332" t="s">
        <v>158</v>
      </c>
      <c r="C332" t="s">
        <v>157</v>
      </c>
      <c r="D332" t="s">
        <v>19064</v>
      </c>
      <c r="E332" t="s">
        <v>23741</v>
      </c>
    </row>
    <row r="333" spans="2:5" x14ac:dyDescent="0.25">
      <c r="B333" t="s">
        <v>159</v>
      </c>
      <c r="C333" t="s">
        <v>157</v>
      </c>
      <c r="D333" t="s">
        <v>19064</v>
      </c>
      <c r="E333" t="s">
        <v>16674</v>
      </c>
    </row>
    <row r="334" spans="2:5" x14ac:dyDescent="0.25">
      <c r="B334" t="s">
        <v>160</v>
      </c>
      <c r="C334" t="s">
        <v>157</v>
      </c>
      <c r="D334" t="s">
        <v>19064</v>
      </c>
      <c r="E334" t="s">
        <v>15923</v>
      </c>
    </row>
    <row r="335" spans="2:5" x14ac:dyDescent="0.25">
      <c r="B335" t="s">
        <v>161</v>
      </c>
      <c r="C335" t="s">
        <v>157</v>
      </c>
      <c r="D335" t="s">
        <v>19064</v>
      </c>
      <c r="E335" t="s">
        <v>14781</v>
      </c>
    </row>
    <row r="336" spans="2:5" x14ac:dyDescent="0.25">
      <c r="B336" t="s">
        <v>162</v>
      </c>
      <c r="C336" t="s">
        <v>157</v>
      </c>
      <c r="D336" t="s">
        <v>19064</v>
      </c>
      <c r="E336" t="s">
        <v>16458</v>
      </c>
    </row>
    <row r="337" spans="2:5" x14ac:dyDescent="0.25">
      <c r="B337" t="s">
        <v>163</v>
      </c>
      <c r="C337" t="s">
        <v>157</v>
      </c>
      <c r="D337" t="s">
        <v>19064</v>
      </c>
      <c r="E337" t="s">
        <v>16458</v>
      </c>
    </row>
    <row r="338" spans="2:5" x14ac:dyDescent="0.25">
      <c r="B338" t="s">
        <v>164</v>
      </c>
      <c r="C338" t="s">
        <v>157</v>
      </c>
      <c r="D338" t="s">
        <v>19064</v>
      </c>
      <c r="E338" t="s">
        <v>16297</v>
      </c>
    </row>
    <row r="339" spans="2:5" x14ac:dyDescent="0.25">
      <c r="B339" t="s">
        <v>165</v>
      </c>
      <c r="C339" t="s">
        <v>157</v>
      </c>
      <c r="D339" t="s">
        <v>19064</v>
      </c>
      <c r="E339" t="s">
        <v>14114</v>
      </c>
    </row>
    <row r="340" spans="2:5" x14ac:dyDescent="0.25">
      <c r="B340" t="s">
        <v>166</v>
      </c>
      <c r="C340" t="s">
        <v>157</v>
      </c>
      <c r="D340" t="s">
        <v>19064</v>
      </c>
      <c r="E340" t="s">
        <v>23746</v>
      </c>
    </row>
    <row r="341" spans="2:5" x14ac:dyDescent="0.25">
      <c r="B341" t="s">
        <v>158</v>
      </c>
      <c r="C341" t="s">
        <v>156</v>
      </c>
      <c r="D341" t="s">
        <v>19064</v>
      </c>
      <c r="E341" t="s">
        <v>15980</v>
      </c>
    </row>
    <row r="342" spans="2:5" x14ac:dyDescent="0.25">
      <c r="B342" t="s">
        <v>159</v>
      </c>
      <c r="C342" t="s">
        <v>156</v>
      </c>
      <c r="D342" t="s">
        <v>19064</v>
      </c>
      <c r="E342" t="s">
        <v>16674</v>
      </c>
    </row>
    <row r="343" spans="2:5" x14ac:dyDescent="0.25">
      <c r="B343" t="s">
        <v>160</v>
      </c>
      <c r="C343" t="s">
        <v>156</v>
      </c>
      <c r="D343" t="s">
        <v>19064</v>
      </c>
      <c r="E343" t="s">
        <v>23747</v>
      </c>
    </row>
    <row r="344" spans="2:5" x14ac:dyDescent="0.25">
      <c r="B344" t="s">
        <v>161</v>
      </c>
      <c r="C344" t="s">
        <v>156</v>
      </c>
      <c r="D344" t="s">
        <v>19064</v>
      </c>
      <c r="E344" t="s">
        <v>23748</v>
      </c>
    </row>
    <row r="345" spans="2:5" x14ac:dyDescent="0.25">
      <c r="B345" t="s">
        <v>162</v>
      </c>
      <c r="C345" t="s">
        <v>156</v>
      </c>
      <c r="D345" t="s">
        <v>19064</v>
      </c>
      <c r="E345" t="s">
        <v>23749</v>
      </c>
    </row>
    <row r="346" spans="2:5" x14ac:dyDescent="0.25">
      <c r="B346" t="s">
        <v>163</v>
      </c>
      <c r="C346" t="s">
        <v>156</v>
      </c>
      <c r="D346" t="s">
        <v>19064</v>
      </c>
      <c r="E346" t="s">
        <v>2087</v>
      </c>
    </row>
    <row r="347" spans="2:5" x14ac:dyDescent="0.25">
      <c r="B347" t="s">
        <v>164</v>
      </c>
      <c r="C347" t="s">
        <v>156</v>
      </c>
      <c r="D347" t="s">
        <v>19064</v>
      </c>
      <c r="E347" t="s">
        <v>2174</v>
      </c>
    </row>
    <row r="348" spans="2:5" x14ac:dyDescent="0.25">
      <c r="B348" t="s">
        <v>165</v>
      </c>
      <c r="C348" t="s">
        <v>156</v>
      </c>
      <c r="D348" t="s">
        <v>19064</v>
      </c>
      <c r="E348" t="s">
        <v>23750</v>
      </c>
    </row>
    <row r="349" spans="2:5" x14ac:dyDescent="0.25">
      <c r="B349" t="s">
        <v>166</v>
      </c>
      <c r="C349" t="s">
        <v>156</v>
      </c>
      <c r="D349" t="s">
        <v>19064</v>
      </c>
      <c r="E349" t="s">
        <v>23751</v>
      </c>
    </row>
    <row r="350" spans="2:5" x14ac:dyDescent="0.25">
      <c r="B350" t="s">
        <v>158</v>
      </c>
      <c r="C350" t="s">
        <v>155</v>
      </c>
      <c r="D350" t="s">
        <v>19064</v>
      </c>
      <c r="E350" t="s">
        <v>23741</v>
      </c>
    </row>
    <row r="351" spans="2:5" x14ac:dyDescent="0.25">
      <c r="B351" t="s">
        <v>159</v>
      </c>
      <c r="C351" t="s">
        <v>155</v>
      </c>
      <c r="D351" t="s">
        <v>19064</v>
      </c>
      <c r="E351" t="s">
        <v>23741</v>
      </c>
    </row>
    <row r="352" spans="2:5" x14ac:dyDescent="0.25">
      <c r="B352" t="s">
        <v>160</v>
      </c>
      <c r="C352" t="s">
        <v>155</v>
      </c>
      <c r="D352" t="s">
        <v>19064</v>
      </c>
      <c r="E352" t="s">
        <v>14065</v>
      </c>
    </row>
    <row r="353" spans="2:5" x14ac:dyDescent="0.25">
      <c r="B353" t="s">
        <v>161</v>
      </c>
      <c r="C353" t="s">
        <v>155</v>
      </c>
      <c r="D353" t="s">
        <v>19064</v>
      </c>
      <c r="E353" t="s">
        <v>23752</v>
      </c>
    </row>
    <row r="354" spans="2:5" x14ac:dyDescent="0.25">
      <c r="B354" t="s">
        <v>162</v>
      </c>
      <c r="C354" t="s">
        <v>155</v>
      </c>
      <c r="D354" t="s">
        <v>19064</v>
      </c>
      <c r="E354" t="s">
        <v>23753</v>
      </c>
    </row>
    <row r="355" spans="2:5" x14ac:dyDescent="0.25">
      <c r="B355" t="s">
        <v>163</v>
      </c>
      <c r="C355" t="s">
        <v>155</v>
      </c>
      <c r="D355" t="s">
        <v>19064</v>
      </c>
      <c r="E355" t="s">
        <v>23754</v>
      </c>
    </row>
    <row r="356" spans="2:5" x14ac:dyDescent="0.25">
      <c r="B356" t="s">
        <v>164</v>
      </c>
      <c r="C356" t="s">
        <v>155</v>
      </c>
      <c r="D356" t="s">
        <v>19064</v>
      </c>
      <c r="E356" t="s">
        <v>23755</v>
      </c>
    </row>
    <row r="357" spans="2:5" x14ac:dyDescent="0.25">
      <c r="B357" t="s">
        <v>165</v>
      </c>
      <c r="C357" t="s">
        <v>155</v>
      </c>
      <c r="D357" t="s">
        <v>19064</v>
      </c>
      <c r="E357" t="s">
        <v>23756</v>
      </c>
    </row>
    <row r="358" spans="2:5" x14ac:dyDescent="0.25">
      <c r="B358" t="s">
        <v>166</v>
      </c>
      <c r="C358" t="s">
        <v>155</v>
      </c>
      <c r="D358" t="s">
        <v>19064</v>
      </c>
      <c r="E358" t="s">
        <v>23757</v>
      </c>
    </row>
    <row r="359" spans="2:5" x14ac:dyDescent="0.25">
      <c r="B359" t="s">
        <v>158</v>
      </c>
      <c r="C359" t="s">
        <v>154</v>
      </c>
      <c r="D359" t="s">
        <v>19064</v>
      </c>
      <c r="E359" t="s">
        <v>15980</v>
      </c>
    </row>
    <row r="360" spans="2:5" x14ac:dyDescent="0.25">
      <c r="B360" t="s">
        <v>159</v>
      </c>
      <c r="C360" t="s">
        <v>154</v>
      </c>
      <c r="D360" t="s">
        <v>19064</v>
      </c>
      <c r="E360" t="s">
        <v>15980</v>
      </c>
    </row>
    <row r="361" spans="2:5" x14ac:dyDescent="0.25">
      <c r="B361" t="s">
        <v>160</v>
      </c>
      <c r="C361" t="s">
        <v>154</v>
      </c>
      <c r="D361" t="s">
        <v>19064</v>
      </c>
      <c r="E361" t="s">
        <v>14353</v>
      </c>
    </row>
    <row r="362" spans="2:5" x14ac:dyDescent="0.25">
      <c r="B362" t="s">
        <v>161</v>
      </c>
      <c r="C362" t="s">
        <v>154</v>
      </c>
      <c r="D362" t="s">
        <v>19064</v>
      </c>
      <c r="E362" t="s">
        <v>23758</v>
      </c>
    </row>
    <row r="363" spans="2:5" x14ac:dyDescent="0.25">
      <c r="B363" t="s">
        <v>162</v>
      </c>
      <c r="C363" t="s">
        <v>154</v>
      </c>
      <c r="D363" t="s">
        <v>19064</v>
      </c>
      <c r="E363" t="s">
        <v>23759</v>
      </c>
    </row>
    <row r="364" spans="2:5" x14ac:dyDescent="0.25">
      <c r="B364" t="s">
        <v>163</v>
      </c>
      <c r="C364" t="s">
        <v>154</v>
      </c>
      <c r="D364" t="s">
        <v>19064</v>
      </c>
      <c r="E364" t="s">
        <v>2103</v>
      </c>
    </row>
    <row r="365" spans="2:5" x14ac:dyDescent="0.25">
      <c r="B365" t="s">
        <v>164</v>
      </c>
      <c r="C365" t="s">
        <v>154</v>
      </c>
      <c r="D365" t="s">
        <v>19064</v>
      </c>
      <c r="E365" t="s">
        <v>23760</v>
      </c>
    </row>
    <row r="366" spans="2:5" x14ac:dyDescent="0.25">
      <c r="B366" t="s">
        <v>165</v>
      </c>
      <c r="C366" t="s">
        <v>154</v>
      </c>
      <c r="D366" t="s">
        <v>19064</v>
      </c>
      <c r="E366" t="s">
        <v>17634</v>
      </c>
    </row>
    <row r="367" spans="2:5" x14ac:dyDescent="0.25">
      <c r="B367" t="s">
        <v>166</v>
      </c>
      <c r="C367" t="s">
        <v>154</v>
      </c>
      <c r="D367" t="s">
        <v>19064</v>
      </c>
      <c r="E367" t="s">
        <v>23761</v>
      </c>
    </row>
    <row r="368" spans="2:5" x14ac:dyDescent="0.25">
      <c r="B368" t="s">
        <v>158</v>
      </c>
      <c r="C368" t="s">
        <v>153</v>
      </c>
      <c r="D368" t="s">
        <v>19064</v>
      </c>
      <c r="E368" t="s">
        <v>15980</v>
      </c>
    </row>
    <row r="369" spans="2:5" x14ac:dyDescent="0.25">
      <c r="B369" t="s">
        <v>159</v>
      </c>
      <c r="C369" t="s">
        <v>153</v>
      </c>
      <c r="D369" t="s">
        <v>19064</v>
      </c>
      <c r="E369" t="s">
        <v>16674</v>
      </c>
    </row>
    <row r="370" spans="2:5" x14ac:dyDescent="0.25">
      <c r="B370" t="s">
        <v>160</v>
      </c>
      <c r="C370" t="s">
        <v>153</v>
      </c>
      <c r="D370" t="s">
        <v>19064</v>
      </c>
      <c r="E370" t="s">
        <v>16510</v>
      </c>
    </row>
    <row r="371" spans="2:5" x14ac:dyDescent="0.25">
      <c r="B371" t="s">
        <v>161</v>
      </c>
      <c r="C371" t="s">
        <v>153</v>
      </c>
      <c r="D371" t="s">
        <v>19064</v>
      </c>
      <c r="E371" t="s">
        <v>23762</v>
      </c>
    </row>
    <row r="372" spans="2:5" x14ac:dyDescent="0.25">
      <c r="B372" t="s">
        <v>162</v>
      </c>
      <c r="C372" t="s">
        <v>153</v>
      </c>
      <c r="D372" t="s">
        <v>19064</v>
      </c>
      <c r="E372" t="s">
        <v>23763</v>
      </c>
    </row>
    <row r="373" spans="2:5" x14ac:dyDescent="0.25">
      <c r="B373" t="s">
        <v>163</v>
      </c>
      <c r="C373" t="s">
        <v>153</v>
      </c>
      <c r="D373" t="s">
        <v>19064</v>
      </c>
      <c r="E373" t="s">
        <v>23764</v>
      </c>
    </row>
    <row r="374" spans="2:5" x14ac:dyDescent="0.25">
      <c r="B374" t="s">
        <v>164</v>
      </c>
      <c r="C374" t="s">
        <v>153</v>
      </c>
      <c r="D374" t="s">
        <v>19064</v>
      </c>
      <c r="E374" t="s">
        <v>2126</v>
      </c>
    </row>
    <row r="375" spans="2:5" x14ac:dyDescent="0.25">
      <c r="B375" t="s">
        <v>165</v>
      </c>
      <c r="C375" t="s">
        <v>153</v>
      </c>
      <c r="D375" t="s">
        <v>19064</v>
      </c>
      <c r="E375" t="s">
        <v>15060</v>
      </c>
    </row>
    <row r="376" spans="2:5" x14ac:dyDescent="0.25">
      <c r="B376" t="s">
        <v>166</v>
      </c>
      <c r="C376" t="s">
        <v>153</v>
      </c>
      <c r="D376" t="s">
        <v>19064</v>
      </c>
      <c r="E376" t="s">
        <v>23765</v>
      </c>
    </row>
    <row r="377" spans="2:5" x14ac:dyDescent="0.25">
      <c r="B377" t="s">
        <v>158</v>
      </c>
      <c r="C377" t="s">
        <v>152</v>
      </c>
      <c r="D377" t="s">
        <v>19064</v>
      </c>
      <c r="E377" t="s">
        <v>23741</v>
      </c>
    </row>
    <row r="378" spans="2:5" x14ac:dyDescent="0.25">
      <c r="B378" t="s">
        <v>159</v>
      </c>
      <c r="C378" t="s">
        <v>152</v>
      </c>
      <c r="D378" t="s">
        <v>19064</v>
      </c>
      <c r="E378" t="s">
        <v>2079</v>
      </c>
    </row>
    <row r="379" spans="2:5" x14ac:dyDescent="0.25">
      <c r="B379" t="s">
        <v>160</v>
      </c>
      <c r="C379" t="s">
        <v>152</v>
      </c>
      <c r="D379" t="s">
        <v>19064</v>
      </c>
      <c r="E379" t="s">
        <v>13889</v>
      </c>
    </row>
    <row r="380" spans="2:5" x14ac:dyDescent="0.25">
      <c r="B380" t="s">
        <v>161</v>
      </c>
      <c r="C380" t="s">
        <v>152</v>
      </c>
      <c r="D380" t="s">
        <v>19064</v>
      </c>
      <c r="E380" t="s">
        <v>23766</v>
      </c>
    </row>
    <row r="381" spans="2:5" x14ac:dyDescent="0.25">
      <c r="B381" t="s">
        <v>162</v>
      </c>
      <c r="C381" t="s">
        <v>152</v>
      </c>
      <c r="D381" t="s">
        <v>19064</v>
      </c>
      <c r="E381" t="s">
        <v>10440</v>
      </c>
    </row>
    <row r="382" spans="2:5" x14ac:dyDescent="0.25">
      <c r="B382" t="s">
        <v>163</v>
      </c>
      <c r="C382" t="s">
        <v>152</v>
      </c>
      <c r="D382" t="s">
        <v>19064</v>
      </c>
      <c r="E382" t="s">
        <v>15896</v>
      </c>
    </row>
    <row r="383" spans="2:5" x14ac:dyDescent="0.25">
      <c r="B383" t="s">
        <v>164</v>
      </c>
      <c r="C383" t="s">
        <v>152</v>
      </c>
      <c r="D383" t="s">
        <v>19064</v>
      </c>
      <c r="E383" t="s">
        <v>2082</v>
      </c>
    </row>
    <row r="384" spans="2:5" x14ac:dyDescent="0.25">
      <c r="B384" t="s">
        <v>165</v>
      </c>
      <c r="C384" t="s">
        <v>152</v>
      </c>
      <c r="D384" t="s">
        <v>19064</v>
      </c>
      <c r="E384" t="s">
        <v>10427</v>
      </c>
    </row>
    <row r="385" spans="2:5" x14ac:dyDescent="0.25">
      <c r="B385" t="s">
        <v>166</v>
      </c>
      <c r="C385" t="s">
        <v>152</v>
      </c>
      <c r="D385" t="s">
        <v>19064</v>
      </c>
      <c r="E385" t="s">
        <v>15974</v>
      </c>
    </row>
  </sheetData>
  <pageMargins left="0.7" right="0.7" top="0.75" bottom="0.75" header="0.3" footer="0.3"/>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B2:K13"/>
  <sheetViews>
    <sheetView workbookViewId="0"/>
  </sheetViews>
  <sheetFormatPr defaultColWidth="11.42578125" defaultRowHeight="15" x14ac:dyDescent="0.25"/>
  <sheetData>
    <row r="2" spans="2:11" x14ac:dyDescent="0.25">
      <c r="B2" t="s">
        <v>1</v>
      </c>
      <c r="C2" t="s">
        <v>120</v>
      </c>
    </row>
    <row r="3" spans="2:11" x14ac:dyDescent="0.25">
      <c r="B3" t="s">
        <v>2</v>
      </c>
      <c r="C3" t="s">
        <v>121</v>
      </c>
    </row>
    <row r="4" spans="2:11" x14ac:dyDescent="0.25">
      <c r="B4" t="s">
        <v>3</v>
      </c>
      <c r="C4" t="s">
        <v>122</v>
      </c>
    </row>
    <row r="5" spans="2:11" x14ac:dyDescent="0.25">
      <c r="B5" s="4" t="str">
        <f>HYPERLINK("[NZAu_Publiclaunch_20231116.xlsx]'TOC'!A1","(Click to return to TOC)")</f>
        <v>(Click to return to TOC)</v>
      </c>
    </row>
    <row r="7" spans="2:11" x14ac:dyDescent="0.25">
      <c r="B7" t="s">
        <v>23767</v>
      </c>
      <c r="C7" t="s">
        <v>158</v>
      </c>
      <c r="D7">
        <v>2025</v>
      </c>
      <c r="E7">
        <v>2030</v>
      </c>
      <c r="F7">
        <v>2035</v>
      </c>
      <c r="G7">
        <v>2040</v>
      </c>
      <c r="H7">
        <v>2045</v>
      </c>
      <c r="I7">
        <v>2050</v>
      </c>
      <c r="J7">
        <v>2055</v>
      </c>
      <c r="K7">
        <v>2060</v>
      </c>
    </row>
    <row r="8" spans="2:11" x14ac:dyDescent="0.25">
      <c r="B8" t="s">
        <v>152</v>
      </c>
      <c r="C8" t="s">
        <v>9738</v>
      </c>
      <c r="D8">
        <v>97</v>
      </c>
      <c r="E8">
        <v>97.2</v>
      </c>
      <c r="F8">
        <v>98.1</v>
      </c>
      <c r="G8">
        <v>97.9</v>
      </c>
      <c r="H8">
        <v>95.3</v>
      </c>
      <c r="I8">
        <v>90.9</v>
      </c>
      <c r="J8">
        <v>89</v>
      </c>
      <c r="K8">
        <v>88.9</v>
      </c>
    </row>
    <row r="9" spans="2:11" x14ac:dyDescent="0.25">
      <c r="B9" t="s">
        <v>153</v>
      </c>
      <c r="C9" t="s">
        <v>9738</v>
      </c>
      <c r="D9">
        <v>96.3</v>
      </c>
      <c r="E9">
        <v>90.7</v>
      </c>
      <c r="F9">
        <v>117.3</v>
      </c>
      <c r="G9">
        <v>136.5</v>
      </c>
      <c r="H9">
        <v>162.5</v>
      </c>
      <c r="I9">
        <v>196.2</v>
      </c>
      <c r="J9">
        <v>206.3</v>
      </c>
      <c r="K9">
        <v>220.5</v>
      </c>
    </row>
    <row r="10" spans="2:11" x14ac:dyDescent="0.25">
      <c r="B10" t="s">
        <v>154</v>
      </c>
      <c r="C10" t="s">
        <v>9738</v>
      </c>
      <c r="D10">
        <v>95.8</v>
      </c>
      <c r="E10">
        <v>91</v>
      </c>
      <c r="F10">
        <v>106.7</v>
      </c>
      <c r="G10">
        <v>129.69999999999999</v>
      </c>
      <c r="H10">
        <v>152.6</v>
      </c>
      <c r="I10">
        <v>206.9</v>
      </c>
      <c r="J10">
        <v>218.8</v>
      </c>
      <c r="K10">
        <v>217.5</v>
      </c>
    </row>
    <row r="11" spans="2:11" x14ac:dyDescent="0.25">
      <c r="B11" t="s">
        <v>23768</v>
      </c>
      <c r="C11" t="s">
        <v>9738</v>
      </c>
      <c r="D11">
        <v>92.9</v>
      </c>
      <c r="E11">
        <v>86.2</v>
      </c>
      <c r="F11">
        <v>131.80000000000001</v>
      </c>
      <c r="G11">
        <v>184.7</v>
      </c>
      <c r="H11">
        <v>218.2</v>
      </c>
      <c r="I11">
        <v>263.7</v>
      </c>
      <c r="J11">
        <v>279.5</v>
      </c>
      <c r="K11">
        <v>320.2</v>
      </c>
    </row>
    <row r="12" spans="2:11" x14ac:dyDescent="0.25">
      <c r="B12" t="s">
        <v>23769</v>
      </c>
      <c r="C12" t="s">
        <v>9738</v>
      </c>
      <c r="D12">
        <v>95.7</v>
      </c>
      <c r="E12">
        <v>94.9</v>
      </c>
      <c r="F12">
        <v>140.5</v>
      </c>
      <c r="G12">
        <v>168.2</v>
      </c>
      <c r="H12">
        <v>187.7</v>
      </c>
      <c r="I12">
        <v>228.9</v>
      </c>
      <c r="J12">
        <v>235.7</v>
      </c>
      <c r="K12">
        <v>243.7</v>
      </c>
    </row>
    <row r="13" spans="2:11" x14ac:dyDescent="0.25">
      <c r="B13" t="s">
        <v>157</v>
      </c>
      <c r="C13" t="s">
        <v>9738</v>
      </c>
      <c r="D13">
        <v>95.8</v>
      </c>
      <c r="E13">
        <v>93.1</v>
      </c>
      <c r="F13">
        <v>108.9</v>
      </c>
      <c r="G13">
        <v>118.4</v>
      </c>
      <c r="H13">
        <v>135.30000000000001</v>
      </c>
      <c r="I13">
        <v>160.6</v>
      </c>
      <c r="J13">
        <v>163.19999999999999</v>
      </c>
      <c r="K13">
        <v>174</v>
      </c>
    </row>
  </sheetData>
  <pageMargins left="0.7" right="0.7" top="0.75" bottom="0.75" header="0.3" footer="0.3"/>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B2:G13"/>
  <sheetViews>
    <sheetView workbookViewId="0"/>
  </sheetViews>
  <sheetFormatPr defaultColWidth="11.42578125" defaultRowHeight="15" x14ac:dyDescent="0.25"/>
  <sheetData>
    <row r="2" spans="2:7" x14ac:dyDescent="0.25">
      <c r="B2" t="s">
        <v>1</v>
      </c>
      <c r="C2" t="s">
        <v>120</v>
      </c>
    </row>
    <row r="3" spans="2:7" x14ac:dyDescent="0.25">
      <c r="B3" t="s">
        <v>2</v>
      </c>
      <c r="C3" t="s">
        <v>123</v>
      </c>
    </row>
    <row r="4" spans="2:7" x14ac:dyDescent="0.25">
      <c r="B4" t="s">
        <v>3</v>
      </c>
      <c r="C4" t="s">
        <v>124</v>
      </c>
    </row>
    <row r="5" spans="2:7" x14ac:dyDescent="0.25">
      <c r="B5" s="4" t="str">
        <f>HYPERLINK("[NZAu_Publiclaunch_20231116.xlsx]'TOC'!A1","(Click to return to TOC)")</f>
        <v>(Click to return to TOC)</v>
      </c>
    </row>
    <row r="7" spans="2:7" x14ac:dyDescent="0.25">
      <c r="B7" t="s">
        <v>23767</v>
      </c>
      <c r="C7" t="s">
        <v>23770</v>
      </c>
      <c r="D7" t="s">
        <v>23771</v>
      </c>
      <c r="E7" t="s">
        <v>21244</v>
      </c>
      <c r="F7" t="s">
        <v>23772</v>
      </c>
      <c r="G7" t="s">
        <v>18451</v>
      </c>
    </row>
    <row r="8" spans="2:7" x14ac:dyDescent="0.25">
      <c r="B8" t="s">
        <v>152</v>
      </c>
      <c r="C8" t="s">
        <v>23773</v>
      </c>
      <c r="D8" t="s">
        <v>23774</v>
      </c>
      <c r="E8" t="s">
        <v>23775</v>
      </c>
      <c r="F8" t="s">
        <v>23776</v>
      </c>
      <c r="G8" t="s">
        <v>23777</v>
      </c>
    </row>
    <row r="9" spans="2:7" x14ac:dyDescent="0.25">
      <c r="B9" t="s">
        <v>153</v>
      </c>
      <c r="C9" t="s">
        <v>23778</v>
      </c>
      <c r="D9" t="s">
        <v>23779</v>
      </c>
      <c r="E9" t="s">
        <v>23780</v>
      </c>
      <c r="F9" t="s">
        <v>23781</v>
      </c>
      <c r="G9" t="s">
        <v>23782</v>
      </c>
    </row>
    <row r="10" spans="2:7" x14ac:dyDescent="0.25">
      <c r="B10" t="s">
        <v>154</v>
      </c>
      <c r="C10" t="s">
        <v>568</v>
      </c>
      <c r="D10" t="s">
        <v>23783</v>
      </c>
      <c r="E10" t="s">
        <v>23784</v>
      </c>
      <c r="F10" t="s">
        <v>23785</v>
      </c>
      <c r="G10" t="s">
        <v>23786</v>
      </c>
    </row>
    <row r="11" spans="2:7" x14ac:dyDescent="0.25">
      <c r="B11" t="s">
        <v>23768</v>
      </c>
      <c r="C11" t="s">
        <v>23787</v>
      </c>
      <c r="D11" t="s">
        <v>23788</v>
      </c>
      <c r="E11" t="s">
        <v>23789</v>
      </c>
      <c r="F11" t="s">
        <v>23790</v>
      </c>
      <c r="G11" t="s">
        <v>23791</v>
      </c>
    </row>
    <row r="12" spans="2:7" x14ac:dyDescent="0.25">
      <c r="B12" t="s">
        <v>23769</v>
      </c>
      <c r="C12" t="s">
        <v>23792</v>
      </c>
      <c r="D12" t="s">
        <v>23793</v>
      </c>
      <c r="E12" t="s">
        <v>23794</v>
      </c>
      <c r="F12" t="s">
        <v>23795</v>
      </c>
      <c r="G12" t="s">
        <v>23796</v>
      </c>
    </row>
    <row r="13" spans="2:7" x14ac:dyDescent="0.25">
      <c r="B13" t="s">
        <v>157</v>
      </c>
      <c r="C13" t="s">
        <v>23797</v>
      </c>
      <c r="D13" t="s">
        <v>23798</v>
      </c>
      <c r="E13" t="s">
        <v>23799</v>
      </c>
      <c r="F13" t="s">
        <v>23800</v>
      </c>
      <c r="G13" t="s">
        <v>23801</v>
      </c>
    </row>
  </sheetData>
  <pageMargins left="0.7" right="0.7" top="0.75" bottom="0.75" header="0.3" footer="0.3"/>
  <pageSetup paperSize="9"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B2:G49"/>
  <sheetViews>
    <sheetView workbookViewId="0"/>
  </sheetViews>
  <sheetFormatPr defaultColWidth="11.42578125" defaultRowHeight="15" x14ac:dyDescent="0.25"/>
  <sheetData>
    <row r="2" spans="2:7" x14ac:dyDescent="0.25">
      <c r="B2" t="s">
        <v>1</v>
      </c>
      <c r="C2" t="s">
        <v>120</v>
      </c>
    </row>
    <row r="3" spans="2:7" x14ac:dyDescent="0.25">
      <c r="B3" t="s">
        <v>2</v>
      </c>
      <c r="C3" t="s">
        <v>125</v>
      </c>
    </row>
    <row r="4" spans="2:7" x14ac:dyDescent="0.25">
      <c r="B4" t="s">
        <v>3</v>
      </c>
      <c r="C4" t="s">
        <v>126</v>
      </c>
    </row>
    <row r="5" spans="2:7" x14ac:dyDescent="0.25">
      <c r="B5" s="4" t="str">
        <f>HYPERLINK("[NZAu_Publiclaunch_20231116.xlsx]'TOC'!A1","(Click to return to TOC)")</f>
        <v>(Click to return to TOC)</v>
      </c>
    </row>
    <row r="7" spans="2:7" x14ac:dyDescent="0.25">
      <c r="B7" t="s">
        <v>18900</v>
      </c>
      <c r="C7" t="s">
        <v>23767</v>
      </c>
      <c r="D7" t="s">
        <v>23738</v>
      </c>
      <c r="E7" t="s">
        <v>23802</v>
      </c>
      <c r="F7" t="s">
        <v>23803</v>
      </c>
      <c r="G7" t="s">
        <v>23804</v>
      </c>
    </row>
    <row r="8" spans="2:7" x14ac:dyDescent="0.25">
      <c r="B8" t="s">
        <v>158</v>
      </c>
      <c r="C8" t="s">
        <v>153</v>
      </c>
      <c r="D8" t="s">
        <v>18939</v>
      </c>
      <c r="E8" t="s">
        <v>23805</v>
      </c>
      <c r="F8" t="s">
        <v>10382</v>
      </c>
      <c r="G8" t="s">
        <v>23806</v>
      </c>
    </row>
    <row r="9" spans="2:7" x14ac:dyDescent="0.25">
      <c r="B9" t="s">
        <v>158</v>
      </c>
      <c r="C9" t="s">
        <v>153</v>
      </c>
      <c r="D9" t="s">
        <v>18913</v>
      </c>
      <c r="E9" t="s">
        <v>23807</v>
      </c>
      <c r="F9" t="s">
        <v>10319</v>
      </c>
      <c r="G9" t="s">
        <v>23808</v>
      </c>
    </row>
    <row r="10" spans="2:7" x14ac:dyDescent="0.25">
      <c r="B10" t="s">
        <v>158</v>
      </c>
      <c r="C10" t="s">
        <v>153</v>
      </c>
      <c r="D10" t="s">
        <v>18949</v>
      </c>
      <c r="E10" t="s">
        <v>10318</v>
      </c>
      <c r="F10" t="s">
        <v>23809</v>
      </c>
      <c r="G10" t="s">
        <v>23810</v>
      </c>
    </row>
    <row r="11" spans="2:7" x14ac:dyDescent="0.25">
      <c r="B11" t="s">
        <v>158</v>
      </c>
      <c r="C11" t="s">
        <v>153</v>
      </c>
      <c r="D11" t="s">
        <v>18910</v>
      </c>
      <c r="E11" t="s">
        <v>10339</v>
      </c>
      <c r="F11" t="s">
        <v>17921</v>
      </c>
      <c r="G11" t="s">
        <v>23811</v>
      </c>
    </row>
    <row r="12" spans="2:7" x14ac:dyDescent="0.25">
      <c r="B12" t="s">
        <v>158</v>
      </c>
      <c r="C12" t="s">
        <v>153</v>
      </c>
      <c r="D12" t="s">
        <v>18920</v>
      </c>
      <c r="E12" t="s">
        <v>23812</v>
      </c>
      <c r="F12" t="s">
        <v>10319</v>
      </c>
      <c r="G12" t="s">
        <v>23813</v>
      </c>
    </row>
    <row r="13" spans="2:7" x14ac:dyDescent="0.25">
      <c r="B13" t="s">
        <v>158</v>
      </c>
      <c r="C13" t="s">
        <v>153</v>
      </c>
      <c r="D13" t="s">
        <v>19064</v>
      </c>
      <c r="E13" t="s">
        <v>23812</v>
      </c>
      <c r="F13" t="s">
        <v>9672</v>
      </c>
      <c r="G13" t="s">
        <v>23814</v>
      </c>
    </row>
    <row r="14" spans="2:7" x14ac:dyDescent="0.25">
      <c r="B14" t="s">
        <v>158</v>
      </c>
      <c r="C14" t="s">
        <v>153</v>
      </c>
      <c r="D14" t="s">
        <v>18907</v>
      </c>
      <c r="E14" t="s">
        <v>23815</v>
      </c>
      <c r="F14" t="s">
        <v>19198</v>
      </c>
      <c r="G14" t="s">
        <v>23816</v>
      </c>
    </row>
    <row r="15" spans="2:7" x14ac:dyDescent="0.25">
      <c r="B15" t="s">
        <v>162</v>
      </c>
      <c r="C15" t="s">
        <v>153</v>
      </c>
      <c r="D15" t="s">
        <v>18939</v>
      </c>
      <c r="E15" t="s">
        <v>23805</v>
      </c>
      <c r="F15" t="s">
        <v>10382</v>
      </c>
      <c r="G15" t="s">
        <v>23817</v>
      </c>
    </row>
    <row r="16" spans="2:7" x14ac:dyDescent="0.25">
      <c r="B16" t="s">
        <v>162</v>
      </c>
      <c r="C16" t="s">
        <v>153</v>
      </c>
      <c r="D16" t="s">
        <v>18913</v>
      </c>
      <c r="E16" t="s">
        <v>23807</v>
      </c>
      <c r="F16" t="s">
        <v>10319</v>
      </c>
      <c r="G16" t="s">
        <v>23818</v>
      </c>
    </row>
    <row r="17" spans="2:7" x14ac:dyDescent="0.25">
      <c r="B17" t="s">
        <v>162</v>
      </c>
      <c r="C17" t="s">
        <v>153</v>
      </c>
      <c r="D17" t="s">
        <v>18949</v>
      </c>
      <c r="E17" t="s">
        <v>10318</v>
      </c>
      <c r="F17" t="s">
        <v>23809</v>
      </c>
      <c r="G17" t="s">
        <v>23819</v>
      </c>
    </row>
    <row r="18" spans="2:7" x14ac:dyDescent="0.25">
      <c r="B18" t="s">
        <v>162</v>
      </c>
      <c r="C18" t="s">
        <v>153</v>
      </c>
      <c r="D18" t="s">
        <v>18910</v>
      </c>
      <c r="E18" t="s">
        <v>10339</v>
      </c>
      <c r="F18" t="s">
        <v>17921</v>
      </c>
      <c r="G18" t="s">
        <v>23820</v>
      </c>
    </row>
    <row r="19" spans="2:7" x14ac:dyDescent="0.25">
      <c r="B19" t="s">
        <v>162</v>
      </c>
      <c r="C19" t="s">
        <v>153</v>
      </c>
      <c r="D19" t="s">
        <v>18920</v>
      </c>
      <c r="E19" t="s">
        <v>23812</v>
      </c>
      <c r="F19" t="s">
        <v>10319</v>
      </c>
      <c r="G19" t="s">
        <v>23821</v>
      </c>
    </row>
    <row r="20" spans="2:7" x14ac:dyDescent="0.25">
      <c r="B20" t="s">
        <v>162</v>
      </c>
      <c r="C20" t="s">
        <v>153</v>
      </c>
      <c r="D20" t="s">
        <v>19064</v>
      </c>
      <c r="E20" t="s">
        <v>23812</v>
      </c>
      <c r="F20" t="s">
        <v>9672</v>
      </c>
      <c r="G20" t="s">
        <v>23822</v>
      </c>
    </row>
    <row r="21" spans="2:7" x14ac:dyDescent="0.25">
      <c r="B21" t="s">
        <v>162</v>
      </c>
      <c r="C21" t="s">
        <v>153</v>
      </c>
      <c r="D21" t="s">
        <v>18907</v>
      </c>
      <c r="E21" t="s">
        <v>23815</v>
      </c>
      <c r="F21" t="s">
        <v>19198</v>
      </c>
      <c r="G21" t="s">
        <v>23823</v>
      </c>
    </row>
    <row r="22" spans="2:7" x14ac:dyDescent="0.25">
      <c r="B22" t="s">
        <v>166</v>
      </c>
      <c r="C22" t="s">
        <v>153</v>
      </c>
      <c r="D22" t="s">
        <v>18939</v>
      </c>
      <c r="E22" t="s">
        <v>23805</v>
      </c>
      <c r="F22" t="s">
        <v>10382</v>
      </c>
      <c r="G22" t="s">
        <v>23824</v>
      </c>
    </row>
    <row r="23" spans="2:7" x14ac:dyDescent="0.25">
      <c r="B23" t="s">
        <v>166</v>
      </c>
      <c r="C23" t="s">
        <v>153</v>
      </c>
      <c r="D23" t="s">
        <v>18913</v>
      </c>
      <c r="E23" t="s">
        <v>23807</v>
      </c>
      <c r="F23" t="s">
        <v>10319</v>
      </c>
      <c r="G23" t="s">
        <v>23825</v>
      </c>
    </row>
    <row r="24" spans="2:7" x14ac:dyDescent="0.25">
      <c r="B24" t="s">
        <v>166</v>
      </c>
      <c r="C24" t="s">
        <v>153</v>
      </c>
      <c r="D24" t="s">
        <v>18949</v>
      </c>
      <c r="E24" t="s">
        <v>10318</v>
      </c>
      <c r="F24" t="s">
        <v>23809</v>
      </c>
      <c r="G24" t="s">
        <v>23826</v>
      </c>
    </row>
    <row r="25" spans="2:7" x14ac:dyDescent="0.25">
      <c r="B25" t="s">
        <v>166</v>
      </c>
      <c r="C25" t="s">
        <v>153</v>
      </c>
      <c r="D25" t="s">
        <v>18910</v>
      </c>
      <c r="E25" t="s">
        <v>10339</v>
      </c>
      <c r="F25" t="s">
        <v>17921</v>
      </c>
      <c r="G25" t="s">
        <v>23827</v>
      </c>
    </row>
    <row r="26" spans="2:7" x14ac:dyDescent="0.25">
      <c r="B26" t="s">
        <v>166</v>
      </c>
      <c r="C26" t="s">
        <v>153</v>
      </c>
      <c r="D26" t="s">
        <v>18920</v>
      </c>
      <c r="E26" t="s">
        <v>23812</v>
      </c>
      <c r="F26" t="s">
        <v>10319</v>
      </c>
      <c r="G26" t="s">
        <v>23828</v>
      </c>
    </row>
    <row r="27" spans="2:7" x14ac:dyDescent="0.25">
      <c r="B27" t="s">
        <v>166</v>
      </c>
      <c r="C27" t="s">
        <v>153</v>
      </c>
      <c r="D27" t="s">
        <v>19064</v>
      </c>
      <c r="E27" t="s">
        <v>23812</v>
      </c>
      <c r="F27" t="s">
        <v>9672</v>
      </c>
      <c r="G27" t="s">
        <v>23829</v>
      </c>
    </row>
    <row r="28" spans="2:7" x14ac:dyDescent="0.25">
      <c r="B28" t="s">
        <v>166</v>
      </c>
      <c r="C28" t="s">
        <v>153</v>
      </c>
      <c r="D28" t="s">
        <v>18907</v>
      </c>
      <c r="E28" t="s">
        <v>23815</v>
      </c>
      <c r="F28" t="s">
        <v>19198</v>
      </c>
      <c r="G28" t="s">
        <v>23830</v>
      </c>
    </row>
    <row r="29" spans="2:7" x14ac:dyDescent="0.25">
      <c r="B29" t="s">
        <v>158</v>
      </c>
      <c r="C29" t="s">
        <v>152</v>
      </c>
      <c r="D29" t="s">
        <v>18939</v>
      </c>
      <c r="E29" t="s">
        <v>23805</v>
      </c>
      <c r="F29" t="s">
        <v>10382</v>
      </c>
      <c r="G29" t="s">
        <v>23831</v>
      </c>
    </row>
    <row r="30" spans="2:7" x14ac:dyDescent="0.25">
      <c r="B30" t="s">
        <v>158</v>
      </c>
      <c r="C30" t="s">
        <v>152</v>
      </c>
      <c r="D30" t="s">
        <v>18913</v>
      </c>
      <c r="E30" t="s">
        <v>23807</v>
      </c>
      <c r="F30" t="s">
        <v>10319</v>
      </c>
      <c r="G30" t="s">
        <v>23832</v>
      </c>
    </row>
    <row r="31" spans="2:7" x14ac:dyDescent="0.25">
      <c r="B31" t="s">
        <v>158</v>
      </c>
      <c r="C31" t="s">
        <v>152</v>
      </c>
      <c r="D31" t="s">
        <v>18949</v>
      </c>
      <c r="E31" t="s">
        <v>10318</v>
      </c>
      <c r="F31" t="s">
        <v>23809</v>
      </c>
      <c r="G31" t="s">
        <v>23833</v>
      </c>
    </row>
    <row r="32" spans="2:7" x14ac:dyDescent="0.25">
      <c r="B32" t="s">
        <v>158</v>
      </c>
      <c r="C32" t="s">
        <v>152</v>
      </c>
      <c r="D32" t="s">
        <v>18910</v>
      </c>
      <c r="E32" t="s">
        <v>10339</v>
      </c>
      <c r="F32" t="s">
        <v>17921</v>
      </c>
      <c r="G32" t="s">
        <v>23834</v>
      </c>
    </row>
    <row r="33" spans="2:7" x14ac:dyDescent="0.25">
      <c r="B33" t="s">
        <v>158</v>
      </c>
      <c r="C33" t="s">
        <v>152</v>
      </c>
      <c r="D33" t="s">
        <v>18920</v>
      </c>
      <c r="E33" t="s">
        <v>23812</v>
      </c>
      <c r="F33" t="s">
        <v>10319</v>
      </c>
      <c r="G33" t="s">
        <v>23835</v>
      </c>
    </row>
    <row r="34" spans="2:7" x14ac:dyDescent="0.25">
      <c r="B34" t="s">
        <v>158</v>
      </c>
      <c r="C34" t="s">
        <v>152</v>
      </c>
      <c r="D34" t="s">
        <v>19064</v>
      </c>
      <c r="E34" t="s">
        <v>23812</v>
      </c>
      <c r="F34" t="s">
        <v>9672</v>
      </c>
      <c r="G34" t="s">
        <v>23836</v>
      </c>
    </row>
    <row r="35" spans="2:7" x14ac:dyDescent="0.25">
      <c r="B35" t="s">
        <v>158</v>
      </c>
      <c r="C35" t="s">
        <v>152</v>
      </c>
      <c r="D35" t="s">
        <v>18907</v>
      </c>
      <c r="E35" t="s">
        <v>23815</v>
      </c>
      <c r="F35" t="s">
        <v>19198</v>
      </c>
      <c r="G35" t="s">
        <v>23837</v>
      </c>
    </row>
    <row r="36" spans="2:7" x14ac:dyDescent="0.25">
      <c r="B36" t="s">
        <v>162</v>
      </c>
      <c r="C36" t="s">
        <v>152</v>
      </c>
      <c r="D36" t="s">
        <v>18939</v>
      </c>
      <c r="E36" t="s">
        <v>23805</v>
      </c>
      <c r="F36" t="s">
        <v>10382</v>
      </c>
      <c r="G36" t="s">
        <v>23838</v>
      </c>
    </row>
    <row r="37" spans="2:7" x14ac:dyDescent="0.25">
      <c r="B37" t="s">
        <v>162</v>
      </c>
      <c r="C37" t="s">
        <v>152</v>
      </c>
      <c r="D37" t="s">
        <v>18913</v>
      </c>
      <c r="E37" t="s">
        <v>23807</v>
      </c>
      <c r="F37" t="s">
        <v>10319</v>
      </c>
      <c r="G37" t="s">
        <v>23839</v>
      </c>
    </row>
    <row r="38" spans="2:7" x14ac:dyDescent="0.25">
      <c r="B38" t="s">
        <v>162</v>
      </c>
      <c r="C38" t="s">
        <v>152</v>
      </c>
      <c r="D38" t="s">
        <v>18949</v>
      </c>
      <c r="E38" t="s">
        <v>10318</v>
      </c>
      <c r="F38" t="s">
        <v>23809</v>
      </c>
      <c r="G38" t="s">
        <v>23840</v>
      </c>
    </row>
    <row r="39" spans="2:7" x14ac:dyDescent="0.25">
      <c r="B39" t="s">
        <v>162</v>
      </c>
      <c r="C39" t="s">
        <v>152</v>
      </c>
      <c r="D39" t="s">
        <v>18910</v>
      </c>
      <c r="E39" t="s">
        <v>10339</v>
      </c>
      <c r="F39" t="s">
        <v>17921</v>
      </c>
      <c r="G39" t="s">
        <v>23841</v>
      </c>
    </row>
    <row r="40" spans="2:7" x14ac:dyDescent="0.25">
      <c r="B40" t="s">
        <v>162</v>
      </c>
      <c r="C40" t="s">
        <v>152</v>
      </c>
      <c r="D40" t="s">
        <v>18920</v>
      </c>
      <c r="E40" t="s">
        <v>23812</v>
      </c>
      <c r="F40" t="s">
        <v>10319</v>
      </c>
      <c r="G40" t="s">
        <v>23842</v>
      </c>
    </row>
    <row r="41" spans="2:7" x14ac:dyDescent="0.25">
      <c r="B41" t="s">
        <v>162</v>
      </c>
      <c r="C41" t="s">
        <v>152</v>
      </c>
      <c r="D41" t="s">
        <v>19064</v>
      </c>
      <c r="E41" t="s">
        <v>23812</v>
      </c>
      <c r="F41" t="s">
        <v>9672</v>
      </c>
      <c r="G41" t="s">
        <v>23843</v>
      </c>
    </row>
    <row r="42" spans="2:7" x14ac:dyDescent="0.25">
      <c r="B42" t="s">
        <v>162</v>
      </c>
      <c r="C42" t="s">
        <v>152</v>
      </c>
      <c r="D42" t="s">
        <v>18907</v>
      </c>
      <c r="E42" t="s">
        <v>23815</v>
      </c>
      <c r="F42" t="s">
        <v>19198</v>
      </c>
      <c r="G42" t="s">
        <v>23844</v>
      </c>
    </row>
    <row r="43" spans="2:7" x14ac:dyDescent="0.25">
      <c r="B43" t="s">
        <v>166</v>
      </c>
      <c r="C43" t="s">
        <v>152</v>
      </c>
      <c r="D43" t="s">
        <v>18939</v>
      </c>
      <c r="E43" t="s">
        <v>23805</v>
      </c>
      <c r="F43" t="s">
        <v>10382</v>
      </c>
      <c r="G43" t="s">
        <v>23845</v>
      </c>
    </row>
    <row r="44" spans="2:7" x14ac:dyDescent="0.25">
      <c r="B44" t="s">
        <v>166</v>
      </c>
      <c r="C44" t="s">
        <v>152</v>
      </c>
      <c r="D44" t="s">
        <v>18913</v>
      </c>
      <c r="E44" t="s">
        <v>23807</v>
      </c>
      <c r="F44" t="s">
        <v>10319</v>
      </c>
      <c r="G44" t="s">
        <v>23846</v>
      </c>
    </row>
    <row r="45" spans="2:7" x14ac:dyDescent="0.25">
      <c r="B45" t="s">
        <v>166</v>
      </c>
      <c r="C45" t="s">
        <v>152</v>
      </c>
      <c r="D45" t="s">
        <v>18949</v>
      </c>
      <c r="E45" t="s">
        <v>10318</v>
      </c>
      <c r="F45" t="s">
        <v>23809</v>
      </c>
      <c r="G45" t="s">
        <v>23847</v>
      </c>
    </row>
    <row r="46" spans="2:7" x14ac:dyDescent="0.25">
      <c r="B46" t="s">
        <v>166</v>
      </c>
      <c r="C46" t="s">
        <v>152</v>
      </c>
      <c r="D46" t="s">
        <v>18910</v>
      </c>
      <c r="E46" t="s">
        <v>10339</v>
      </c>
      <c r="F46" t="s">
        <v>17921</v>
      </c>
      <c r="G46" t="s">
        <v>23848</v>
      </c>
    </row>
    <row r="47" spans="2:7" x14ac:dyDescent="0.25">
      <c r="B47" t="s">
        <v>166</v>
      </c>
      <c r="C47" t="s">
        <v>152</v>
      </c>
      <c r="D47" t="s">
        <v>18920</v>
      </c>
      <c r="E47" t="s">
        <v>23812</v>
      </c>
      <c r="F47" t="s">
        <v>10319</v>
      </c>
      <c r="G47" t="s">
        <v>23849</v>
      </c>
    </row>
    <row r="48" spans="2:7" x14ac:dyDescent="0.25">
      <c r="B48" t="s">
        <v>166</v>
      </c>
      <c r="C48" t="s">
        <v>152</v>
      </c>
      <c r="D48" t="s">
        <v>19064</v>
      </c>
      <c r="E48" t="s">
        <v>23812</v>
      </c>
      <c r="F48" t="s">
        <v>9672</v>
      </c>
      <c r="G48" t="s">
        <v>23850</v>
      </c>
    </row>
    <row r="49" spans="2:7" x14ac:dyDescent="0.25">
      <c r="B49" t="s">
        <v>166</v>
      </c>
      <c r="C49" t="s">
        <v>152</v>
      </c>
      <c r="D49" t="s">
        <v>18907</v>
      </c>
      <c r="E49" t="s">
        <v>23815</v>
      </c>
      <c r="F49" t="s">
        <v>19198</v>
      </c>
      <c r="G49" t="s">
        <v>23851</v>
      </c>
    </row>
  </sheetData>
  <pageMargins left="0.7" right="0.7" top="0.75" bottom="0.75" header="0.3" footer="0.3"/>
  <pageSetup paperSize="9"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B2:K13"/>
  <sheetViews>
    <sheetView workbookViewId="0"/>
  </sheetViews>
  <sheetFormatPr defaultColWidth="11.42578125" defaultRowHeight="15" x14ac:dyDescent="0.25"/>
  <sheetData>
    <row r="2" spans="2:11" x14ac:dyDescent="0.25">
      <c r="B2" t="s">
        <v>1</v>
      </c>
      <c r="C2" t="s">
        <v>120</v>
      </c>
    </row>
    <row r="3" spans="2:11" x14ac:dyDescent="0.25">
      <c r="B3" t="s">
        <v>2</v>
      </c>
      <c r="C3" t="s">
        <v>125</v>
      </c>
    </row>
    <row r="4" spans="2:11" x14ac:dyDescent="0.25">
      <c r="B4" t="s">
        <v>3</v>
      </c>
      <c r="C4" t="s">
        <v>127</v>
      </c>
    </row>
    <row r="5" spans="2:11" x14ac:dyDescent="0.25">
      <c r="B5" s="4" t="str">
        <f>HYPERLINK("[NZAu_Publiclaunch_20231116.xlsx]'TOC'!A1","(Click to return to TOC)")</f>
        <v>(Click to return to TOC)</v>
      </c>
    </row>
    <row r="7" spans="2:11" x14ac:dyDescent="0.25">
      <c r="B7" t="s">
        <v>23767</v>
      </c>
      <c r="C7" t="s">
        <v>158</v>
      </c>
      <c r="D7">
        <v>2025</v>
      </c>
      <c r="E7">
        <v>2030</v>
      </c>
      <c r="F7">
        <v>2035</v>
      </c>
      <c r="G7">
        <v>2040</v>
      </c>
      <c r="H7">
        <v>2045</v>
      </c>
      <c r="I7">
        <v>2050</v>
      </c>
      <c r="J7">
        <v>2055</v>
      </c>
      <c r="K7">
        <v>2060</v>
      </c>
    </row>
    <row r="8" spans="2:11" x14ac:dyDescent="0.25">
      <c r="B8" t="s">
        <v>152</v>
      </c>
      <c r="C8" t="s">
        <v>9738</v>
      </c>
      <c r="D8">
        <v>97.041814618542801</v>
      </c>
      <c r="E8">
        <v>97.209561738693296</v>
      </c>
      <c r="F8">
        <v>98.048894564834598</v>
      </c>
      <c r="G8">
        <v>97.844816999871696</v>
      </c>
      <c r="H8">
        <v>95.321850730697193</v>
      </c>
      <c r="I8">
        <v>90.845254693812393</v>
      </c>
      <c r="J8">
        <v>88.961792994362597</v>
      </c>
      <c r="K8">
        <v>88.845805618956504</v>
      </c>
    </row>
    <row r="9" spans="2:11" x14ac:dyDescent="0.25">
      <c r="B9" t="s">
        <v>153</v>
      </c>
      <c r="C9" t="s">
        <v>9738</v>
      </c>
      <c r="D9">
        <v>96.330931454957806</v>
      </c>
      <c r="E9">
        <v>90.298512674127494</v>
      </c>
      <c r="F9">
        <v>86.721390739284303</v>
      </c>
      <c r="G9">
        <v>73.887822031749195</v>
      </c>
      <c r="H9">
        <v>61.944229859021704</v>
      </c>
      <c r="I9">
        <v>54.556886845872697</v>
      </c>
      <c r="J9">
        <v>43.637576439284899</v>
      </c>
      <c r="K9">
        <v>37.069404078733101</v>
      </c>
    </row>
    <row r="10" spans="2:11" x14ac:dyDescent="0.25">
      <c r="B10" t="s">
        <v>154</v>
      </c>
      <c r="C10" t="s">
        <v>9738</v>
      </c>
      <c r="D10">
        <v>95.823157944522606</v>
      </c>
      <c r="E10">
        <v>90.893675532028695</v>
      </c>
      <c r="F10">
        <v>86.223915671823704</v>
      </c>
      <c r="G10">
        <v>74.908774738908093</v>
      </c>
      <c r="H10">
        <v>64.941395854903803</v>
      </c>
      <c r="I10">
        <v>69.187570172159198</v>
      </c>
      <c r="J10">
        <v>57.131334833188802</v>
      </c>
      <c r="K10">
        <v>44.557417455279897</v>
      </c>
    </row>
    <row r="11" spans="2:11" x14ac:dyDescent="0.25">
      <c r="B11" t="s">
        <v>23768</v>
      </c>
      <c r="C11" t="s">
        <v>9738</v>
      </c>
      <c r="D11">
        <v>92.917863971166298</v>
      </c>
      <c r="E11">
        <v>86.094926197587498</v>
      </c>
      <c r="F11">
        <v>78.209990909746395</v>
      </c>
      <c r="G11">
        <v>68.284935093809594</v>
      </c>
      <c r="H11">
        <v>55.312330447822902</v>
      </c>
      <c r="I11">
        <v>44.725513163757903</v>
      </c>
      <c r="J11">
        <v>34.597122088484902</v>
      </c>
      <c r="K11">
        <v>35.551367218407798</v>
      </c>
    </row>
    <row r="12" spans="2:11" x14ac:dyDescent="0.25">
      <c r="B12" t="s">
        <v>23769</v>
      </c>
      <c r="C12" t="s">
        <v>9738</v>
      </c>
      <c r="D12">
        <v>95.668967901357306</v>
      </c>
      <c r="E12">
        <v>88.697622039395597</v>
      </c>
      <c r="F12">
        <v>85.386262764613207</v>
      </c>
      <c r="G12">
        <v>74.475460077498298</v>
      </c>
      <c r="H12">
        <v>65.338172739134606</v>
      </c>
      <c r="I12">
        <v>62.490511692868601</v>
      </c>
      <c r="J12">
        <v>51.348183365823203</v>
      </c>
      <c r="K12">
        <v>38.031836620228802</v>
      </c>
    </row>
    <row r="13" spans="2:11" x14ac:dyDescent="0.25">
      <c r="B13" t="s">
        <v>157</v>
      </c>
      <c r="C13" t="s">
        <v>9738</v>
      </c>
      <c r="D13">
        <v>95.829450220329306</v>
      </c>
      <c r="E13">
        <v>91.276427090024796</v>
      </c>
      <c r="F13">
        <v>85.076986442670801</v>
      </c>
      <c r="G13">
        <v>76.179608057377493</v>
      </c>
      <c r="H13">
        <v>67.033337636771293</v>
      </c>
      <c r="I13">
        <v>61.294179714087399</v>
      </c>
      <c r="J13">
        <v>51.945426986621399</v>
      </c>
      <c r="K13">
        <v>48.969896771098803</v>
      </c>
    </row>
  </sheetData>
  <pageMargins left="0.7" right="0.7" top="0.75" bottom="0.75" header="0.3" footer="0.3"/>
  <pageSetup paperSize="9" orientation="portrait" horizontalDpi="300" verticalDpi="30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B2:K59"/>
  <sheetViews>
    <sheetView workbookViewId="0"/>
  </sheetViews>
  <sheetFormatPr defaultColWidth="11.42578125" defaultRowHeight="15" x14ac:dyDescent="0.25"/>
  <sheetData>
    <row r="2" spans="2:11" x14ac:dyDescent="0.25">
      <c r="B2" t="s">
        <v>1</v>
      </c>
      <c r="C2" t="s">
        <v>128</v>
      </c>
    </row>
    <row r="3" spans="2:11" x14ac:dyDescent="0.25">
      <c r="B3" t="s">
        <v>2</v>
      </c>
      <c r="C3" t="s">
        <v>129</v>
      </c>
    </row>
    <row r="4" spans="2:11" x14ac:dyDescent="0.25">
      <c r="B4" t="s">
        <v>3</v>
      </c>
      <c r="C4" t="s">
        <v>130</v>
      </c>
    </row>
    <row r="5" spans="2:11" x14ac:dyDescent="0.25">
      <c r="B5" s="4" t="str">
        <f>HYPERLINK("[NZAu_Publiclaunch_20231116.xlsx]'TOC'!A1","(Click to return to TOC)")</f>
        <v>(Click to return to TOC)</v>
      </c>
    </row>
    <row r="7" spans="2:11" x14ac:dyDescent="0.25">
      <c r="B7" t="s">
        <v>23852</v>
      </c>
      <c r="D7" t="s">
        <v>158</v>
      </c>
      <c r="E7" t="s">
        <v>159</v>
      </c>
      <c r="F7" t="s">
        <v>160</v>
      </c>
      <c r="G7" t="s">
        <v>161</v>
      </c>
      <c r="H7" t="s">
        <v>162</v>
      </c>
      <c r="I7" t="s">
        <v>163</v>
      </c>
      <c r="J7" t="s">
        <v>164</v>
      </c>
      <c r="K7" t="s">
        <v>165</v>
      </c>
    </row>
    <row r="8" spans="2:11" x14ac:dyDescent="0.25">
      <c r="B8" t="s">
        <v>23853</v>
      </c>
      <c r="C8" t="s">
        <v>23854</v>
      </c>
    </row>
    <row r="9" spans="2:11" x14ac:dyDescent="0.25">
      <c r="C9" t="s">
        <v>17345</v>
      </c>
      <c r="D9" t="s">
        <v>23855</v>
      </c>
      <c r="E9" t="s">
        <v>23855</v>
      </c>
      <c r="F9" t="s">
        <v>23855</v>
      </c>
      <c r="G9" t="s">
        <v>23855</v>
      </c>
      <c r="H9" t="s">
        <v>23855</v>
      </c>
      <c r="I9" t="s">
        <v>23855</v>
      </c>
      <c r="J9" t="s">
        <v>23855</v>
      </c>
      <c r="K9" t="s">
        <v>23855</v>
      </c>
    </row>
    <row r="10" spans="2:11" x14ac:dyDescent="0.25">
      <c r="C10" t="s">
        <v>17346</v>
      </c>
      <c r="D10" t="s">
        <v>23856</v>
      </c>
      <c r="E10" t="s">
        <v>23856</v>
      </c>
      <c r="F10" t="s">
        <v>23856</v>
      </c>
      <c r="G10" t="s">
        <v>23856</v>
      </c>
      <c r="H10" t="s">
        <v>23856</v>
      </c>
      <c r="I10" t="s">
        <v>23856</v>
      </c>
      <c r="J10" t="s">
        <v>23856</v>
      </c>
      <c r="K10" t="s">
        <v>23856</v>
      </c>
    </row>
    <row r="11" spans="2:11" x14ac:dyDescent="0.25">
      <c r="C11" t="s">
        <v>23857</v>
      </c>
      <c r="D11" t="s">
        <v>568</v>
      </c>
      <c r="E11" t="s">
        <v>568</v>
      </c>
      <c r="F11" t="s">
        <v>568</v>
      </c>
      <c r="G11" t="s">
        <v>568</v>
      </c>
      <c r="H11" t="s">
        <v>568</v>
      </c>
      <c r="I11" t="s">
        <v>568</v>
      </c>
      <c r="J11" t="s">
        <v>568</v>
      </c>
      <c r="K11" t="s">
        <v>568</v>
      </c>
    </row>
    <row r="12" spans="2:11" x14ac:dyDescent="0.25">
      <c r="B12" t="s">
        <v>23858</v>
      </c>
      <c r="C12" t="s">
        <v>23854</v>
      </c>
      <c r="D12" t="s">
        <v>9620</v>
      </c>
      <c r="E12" t="s">
        <v>23859</v>
      </c>
      <c r="F12" t="s">
        <v>23860</v>
      </c>
      <c r="G12" t="s">
        <v>23860</v>
      </c>
      <c r="H12" t="s">
        <v>23861</v>
      </c>
      <c r="I12" t="s">
        <v>23862</v>
      </c>
      <c r="J12" t="s">
        <v>568</v>
      </c>
      <c r="K12" t="s">
        <v>568</v>
      </c>
    </row>
    <row r="13" spans="2:11" x14ac:dyDescent="0.25">
      <c r="C13" t="s">
        <v>17345</v>
      </c>
      <c r="D13" t="s">
        <v>23863</v>
      </c>
      <c r="E13" t="s">
        <v>23863</v>
      </c>
      <c r="F13" t="s">
        <v>23863</v>
      </c>
      <c r="G13" t="s">
        <v>23863</v>
      </c>
      <c r="H13" t="s">
        <v>23863</v>
      </c>
      <c r="I13" t="s">
        <v>23863</v>
      </c>
      <c r="J13" t="s">
        <v>23863</v>
      </c>
      <c r="K13" t="s">
        <v>23863</v>
      </c>
    </row>
    <row r="14" spans="2:11" x14ac:dyDescent="0.25">
      <c r="C14" t="s">
        <v>17346</v>
      </c>
      <c r="D14" t="s">
        <v>23864</v>
      </c>
      <c r="E14" t="s">
        <v>23864</v>
      </c>
      <c r="F14" t="s">
        <v>23864</v>
      </c>
      <c r="G14" t="s">
        <v>23864</v>
      </c>
      <c r="H14" t="s">
        <v>23864</v>
      </c>
      <c r="I14" t="s">
        <v>23864</v>
      </c>
      <c r="J14" t="s">
        <v>23864</v>
      </c>
      <c r="K14" t="s">
        <v>23864</v>
      </c>
    </row>
    <row r="15" spans="2:11" x14ac:dyDescent="0.25">
      <c r="C15" t="s">
        <v>23857</v>
      </c>
      <c r="D15" t="s">
        <v>23865</v>
      </c>
      <c r="E15" t="s">
        <v>23866</v>
      </c>
      <c r="F15" t="s">
        <v>23867</v>
      </c>
      <c r="G15" t="s">
        <v>23867</v>
      </c>
      <c r="H15" t="s">
        <v>23868</v>
      </c>
      <c r="I15" t="s">
        <v>23869</v>
      </c>
      <c r="J15" t="s">
        <v>568</v>
      </c>
      <c r="K15" t="s">
        <v>568</v>
      </c>
    </row>
    <row r="16" spans="2:11" x14ac:dyDescent="0.25">
      <c r="B16" t="s">
        <v>23870</v>
      </c>
      <c r="C16" t="s">
        <v>23854</v>
      </c>
      <c r="D16" t="s">
        <v>9620</v>
      </c>
      <c r="E16" t="s">
        <v>23871</v>
      </c>
      <c r="F16" t="s">
        <v>23872</v>
      </c>
      <c r="G16" t="s">
        <v>23873</v>
      </c>
      <c r="H16" t="s">
        <v>23874</v>
      </c>
      <c r="I16" t="s">
        <v>568</v>
      </c>
      <c r="J16" t="s">
        <v>568</v>
      </c>
      <c r="K16" t="s">
        <v>568</v>
      </c>
    </row>
    <row r="17" spans="2:11" x14ac:dyDescent="0.25">
      <c r="C17" t="s">
        <v>17345</v>
      </c>
      <c r="D17" t="s">
        <v>23875</v>
      </c>
      <c r="E17" t="s">
        <v>23875</v>
      </c>
      <c r="F17" t="s">
        <v>23875</v>
      </c>
      <c r="G17" t="s">
        <v>23875</v>
      </c>
      <c r="H17" t="s">
        <v>23875</v>
      </c>
      <c r="I17" t="s">
        <v>23875</v>
      </c>
      <c r="J17" t="s">
        <v>23875</v>
      </c>
      <c r="K17" t="s">
        <v>23875</v>
      </c>
    </row>
    <row r="18" spans="2:11" x14ac:dyDescent="0.25">
      <c r="C18" t="s">
        <v>17346</v>
      </c>
      <c r="D18" t="s">
        <v>23876</v>
      </c>
      <c r="E18" t="s">
        <v>23876</v>
      </c>
      <c r="F18" t="s">
        <v>23876</v>
      </c>
      <c r="G18" t="s">
        <v>23876</v>
      </c>
      <c r="H18" t="s">
        <v>23876</v>
      </c>
      <c r="I18" t="s">
        <v>23876</v>
      </c>
      <c r="J18" t="s">
        <v>23876</v>
      </c>
      <c r="K18" t="s">
        <v>23876</v>
      </c>
    </row>
    <row r="19" spans="2:11" x14ac:dyDescent="0.25">
      <c r="C19" t="s">
        <v>23857</v>
      </c>
      <c r="D19" t="s">
        <v>23877</v>
      </c>
      <c r="E19" t="s">
        <v>23878</v>
      </c>
      <c r="F19" t="s">
        <v>23879</v>
      </c>
      <c r="G19" t="s">
        <v>23880</v>
      </c>
      <c r="H19" t="s">
        <v>23881</v>
      </c>
      <c r="I19" t="s">
        <v>568</v>
      </c>
      <c r="J19" t="s">
        <v>568</v>
      </c>
      <c r="K19" t="s">
        <v>568</v>
      </c>
    </row>
    <row r="20" spans="2:11" x14ac:dyDescent="0.25">
      <c r="B20" t="s">
        <v>23882</v>
      </c>
      <c r="C20" t="s">
        <v>23854</v>
      </c>
      <c r="D20" t="s">
        <v>9620</v>
      </c>
      <c r="E20" t="s">
        <v>23883</v>
      </c>
      <c r="F20" t="s">
        <v>23884</v>
      </c>
      <c r="G20" t="s">
        <v>23885</v>
      </c>
      <c r="H20" t="s">
        <v>23886</v>
      </c>
      <c r="I20" t="s">
        <v>23887</v>
      </c>
      <c r="J20" t="s">
        <v>568</v>
      </c>
      <c r="K20" t="s">
        <v>568</v>
      </c>
    </row>
    <row r="21" spans="2:11" x14ac:dyDescent="0.25">
      <c r="C21" t="s">
        <v>17345</v>
      </c>
      <c r="D21" t="s">
        <v>23888</v>
      </c>
      <c r="E21" t="s">
        <v>23888</v>
      </c>
      <c r="F21" t="s">
        <v>23888</v>
      </c>
      <c r="G21" t="s">
        <v>23888</v>
      </c>
      <c r="H21" t="s">
        <v>23888</v>
      </c>
      <c r="I21" t="s">
        <v>23888</v>
      </c>
      <c r="J21" t="s">
        <v>23888</v>
      </c>
      <c r="K21" t="s">
        <v>23888</v>
      </c>
    </row>
    <row r="22" spans="2:11" x14ac:dyDescent="0.25">
      <c r="C22" t="s">
        <v>17346</v>
      </c>
      <c r="D22" t="s">
        <v>23889</v>
      </c>
      <c r="E22" t="s">
        <v>23889</v>
      </c>
      <c r="F22" t="s">
        <v>23889</v>
      </c>
      <c r="G22" t="s">
        <v>23889</v>
      </c>
      <c r="H22" t="s">
        <v>23889</v>
      </c>
      <c r="I22" t="s">
        <v>23889</v>
      </c>
      <c r="J22" t="s">
        <v>23889</v>
      </c>
      <c r="K22" t="s">
        <v>23889</v>
      </c>
    </row>
    <row r="23" spans="2:11" x14ac:dyDescent="0.25">
      <c r="C23" t="s">
        <v>23857</v>
      </c>
      <c r="D23" t="s">
        <v>23890</v>
      </c>
      <c r="E23" t="s">
        <v>23891</v>
      </c>
      <c r="F23" t="s">
        <v>23892</v>
      </c>
      <c r="G23" t="s">
        <v>23893</v>
      </c>
      <c r="H23" t="s">
        <v>23894</v>
      </c>
      <c r="I23" t="s">
        <v>23895</v>
      </c>
      <c r="J23" t="s">
        <v>568</v>
      </c>
      <c r="K23" t="s">
        <v>568</v>
      </c>
    </row>
    <row r="24" spans="2:11" x14ac:dyDescent="0.25">
      <c r="B24" t="s">
        <v>23896</v>
      </c>
      <c r="C24" t="s">
        <v>23854</v>
      </c>
      <c r="D24" t="s">
        <v>9620</v>
      </c>
      <c r="E24" t="s">
        <v>9620</v>
      </c>
      <c r="F24" t="s">
        <v>23897</v>
      </c>
      <c r="G24" t="s">
        <v>23898</v>
      </c>
      <c r="H24" t="s">
        <v>23899</v>
      </c>
      <c r="I24" t="s">
        <v>568</v>
      </c>
      <c r="J24" t="s">
        <v>568</v>
      </c>
      <c r="K24" t="s">
        <v>568</v>
      </c>
    </row>
    <row r="25" spans="2:11" x14ac:dyDescent="0.25">
      <c r="C25" t="s">
        <v>17345</v>
      </c>
      <c r="D25" t="s">
        <v>23900</v>
      </c>
      <c r="E25" t="s">
        <v>23900</v>
      </c>
      <c r="F25" t="s">
        <v>23900</v>
      </c>
      <c r="G25" t="s">
        <v>23900</v>
      </c>
      <c r="H25" t="s">
        <v>23900</v>
      </c>
      <c r="I25" t="s">
        <v>23900</v>
      </c>
      <c r="J25" t="s">
        <v>23900</v>
      </c>
      <c r="K25" t="s">
        <v>23900</v>
      </c>
    </row>
    <row r="26" spans="2:11" x14ac:dyDescent="0.25">
      <c r="C26" t="s">
        <v>17346</v>
      </c>
      <c r="D26" t="s">
        <v>23901</v>
      </c>
      <c r="E26" t="s">
        <v>23901</v>
      </c>
      <c r="F26" t="s">
        <v>23901</v>
      </c>
      <c r="G26" t="s">
        <v>23901</v>
      </c>
      <c r="H26" t="s">
        <v>23901</v>
      </c>
      <c r="I26" t="s">
        <v>23901</v>
      </c>
      <c r="J26" t="s">
        <v>23901</v>
      </c>
      <c r="K26" t="s">
        <v>23901</v>
      </c>
    </row>
    <row r="27" spans="2:11" x14ac:dyDescent="0.25">
      <c r="C27" t="s">
        <v>23857</v>
      </c>
      <c r="D27" t="s">
        <v>23902</v>
      </c>
      <c r="E27" t="s">
        <v>23902</v>
      </c>
      <c r="F27" t="s">
        <v>23903</v>
      </c>
      <c r="G27" t="s">
        <v>23904</v>
      </c>
      <c r="H27" t="s">
        <v>23905</v>
      </c>
      <c r="I27" t="s">
        <v>568</v>
      </c>
      <c r="J27" t="s">
        <v>568</v>
      </c>
      <c r="K27" t="s">
        <v>568</v>
      </c>
    </row>
    <row r="28" spans="2:11" x14ac:dyDescent="0.25">
      <c r="B28" t="s">
        <v>19254</v>
      </c>
      <c r="C28" t="s">
        <v>23854</v>
      </c>
    </row>
    <row r="29" spans="2:11" x14ac:dyDescent="0.25">
      <c r="C29" t="s">
        <v>17345</v>
      </c>
      <c r="D29" t="s">
        <v>23906</v>
      </c>
      <c r="E29" t="s">
        <v>23906</v>
      </c>
      <c r="F29" t="s">
        <v>23906</v>
      </c>
      <c r="G29" t="s">
        <v>23906</v>
      </c>
      <c r="H29" t="s">
        <v>23906</v>
      </c>
      <c r="I29" t="s">
        <v>23906</v>
      </c>
      <c r="J29" t="s">
        <v>23906</v>
      </c>
      <c r="K29" t="s">
        <v>23906</v>
      </c>
    </row>
    <row r="30" spans="2:11" x14ac:dyDescent="0.25">
      <c r="C30" t="s">
        <v>17346</v>
      </c>
      <c r="D30" t="s">
        <v>23907</v>
      </c>
      <c r="E30" t="s">
        <v>23907</v>
      </c>
      <c r="F30" t="s">
        <v>23907</v>
      </c>
      <c r="G30" t="s">
        <v>23907</v>
      </c>
      <c r="H30" t="s">
        <v>23907</v>
      </c>
      <c r="I30" t="s">
        <v>23907</v>
      </c>
      <c r="J30" t="s">
        <v>23907</v>
      </c>
      <c r="K30" t="s">
        <v>23907</v>
      </c>
    </row>
    <row r="31" spans="2:11" x14ac:dyDescent="0.25">
      <c r="C31" t="s">
        <v>23857</v>
      </c>
      <c r="D31" t="s">
        <v>568</v>
      </c>
      <c r="E31" t="s">
        <v>568</v>
      </c>
      <c r="F31" t="s">
        <v>568</v>
      </c>
      <c r="G31" t="s">
        <v>568</v>
      </c>
      <c r="H31" t="s">
        <v>568</v>
      </c>
      <c r="I31" t="s">
        <v>568</v>
      </c>
      <c r="J31" t="s">
        <v>568</v>
      </c>
      <c r="K31" t="s">
        <v>568</v>
      </c>
    </row>
    <row r="32" spans="2:11" x14ac:dyDescent="0.25">
      <c r="B32" t="s">
        <v>23908</v>
      </c>
      <c r="C32" t="s">
        <v>23854</v>
      </c>
      <c r="D32" t="s">
        <v>9620</v>
      </c>
      <c r="E32" t="s">
        <v>23909</v>
      </c>
      <c r="F32" t="s">
        <v>23910</v>
      </c>
      <c r="G32" t="s">
        <v>23911</v>
      </c>
      <c r="H32" t="s">
        <v>23912</v>
      </c>
      <c r="I32" t="s">
        <v>568</v>
      </c>
      <c r="J32" t="s">
        <v>568</v>
      </c>
      <c r="K32" t="s">
        <v>568</v>
      </c>
    </row>
    <row r="33" spans="2:11" x14ac:dyDescent="0.25">
      <c r="C33" t="s">
        <v>17345</v>
      </c>
      <c r="D33" t="s">
        <v>23913</v>
      </c>
      <c r="E33" t="s">
        <v>23913</v>
      </c>
      <c r="F33" t="s">
        <v>23913</v>
      </c>
      <c r="G33" t="s">
        <v>23913</v>
      </c>
      <c r="H33" t="s">
        <v>23913</v>
      </c>
      <c r="I33" t="s">
        <v>23913</v>
      </c>
      <c r="J33" t="s">
        <v>23913</v>
      </c>
      <c r="K33" t="s">
        <v>23913</v>
      </c>
    </row>
    <row r="34" spans="2:11" x14ac:dyDescent="0.25">
      <c r="C34" t="s">
        <v>17346</v>
      </c>
      <c r="D34" t="s">
        <v>23914</v>
      </c>
      <c r="E34" t="s">
        <v>23914</v>
      </c>
      <c r="F34" t="s">
        <v>23914</v>
      </c>
      <c r="G34" t="s">
        <v>23914</v>
      </c>
      <c r="H34" t="s">
        <v>23914</v>
      </c>
      <c r="I34" t="s">
        <v>23914</v>
      </c>
      <c r="J34" t="s">
        <v>23914</v>
      </c>
      <c r="K34" t="s">
        <v>23914</v>
      </c>
    </row>
    <row r="35" spans="2:11" x14ac:dyDescent="0.25">
      <c r="C35" t="s">
        <v>23857</v>
      </c>
      <c r="D35" t="s">
        <v>23915</v>
      </c>
      <c r="E35" t="s">
        <v>23916</v>
      </c>
      <c r="F35" t="s">
        <v>23917</v>
      </c>
      <c r="G35" t="s">
        <v>23918</v>
      </c>
      <c r="H35" t="s">
        <v>23919</v>
      </c>
      <c r="I35" t="s">
        <v>568</v>
      </c>
      <c r="J35" t="s">
        <v>568</v>
      </c>
      <c r="K35" t="s">
        <v>568</v>
      </c>
    </row>
    <row r="36" spans="2:11" x14ac:dyDescent="0.25">
      <c r="B36" t="s">
        <v>23920</v>
      </c>
      <c r="C36" t="s">
        <v>23854</v>
      </c>
      <c r="D36" t="s">
        <v>9620</v>
      </c>
      <c r="E36" t="s">
        <v>23921</v>
      </c>
      <c r="F36" t="s">
        <v>23922</v>
      </c>
      <c r="G36" t="s">
        <v>23923</v>
      </c>
      <c r="H36" t="s">
        <v>23924</v>
      </c>
      <c r="I36" t="s">
        <v>568</v>
      </c>
      <c r="J36" t="s">
        <v>568</v>
      </c>
      <c r="K36" t="s">
        <v>568</v>
      </c>
    </row>
    <row r="37" spans="2:11" x14ac:dyDescent="0.25">
      <c r="C37" t="s">
        <v>17345</v>
      </c>
      <c r="D37" t="s">
        <v>23925</v>
      </c>
      <c r="E37" t="s">
        <v>23925</v>
      </c>
      <c r="F37" t="s">
        <v>23925</v>
      </c>
      <c r="G37" t="s">
        <v>23925</v>
      </c>
      <c r="H37" t="s">
        <v>23925</v>
      </c>
      <c r="I37" t="s">
        <v>23925</v>
      </c>
      <c r="J37" t="s">
        <v>23925</v>
      </c>
      <c r="K37" t="s">
        <v>23925</v>
      </c>
    </row>
    <row r="38" spans="2:11" x14ac:dyDescent="0.25">
      <c r="C38" t="s">
        <v>17346</v>
      </c>
      <c r="D38" t="s">
        <v>23926</v>
      </c>
      <c r="E38" t="s">
        <v>23926</v>
      </c>
      <c r="F38" t="s">
        <v>23926</v>
      </c>
      <c r="G38" t="s">
        <v>23926</v>
      </c>
      <c r="H38" t="s">
        <v>23926</v>
      </c>
      <c r="I38" t="s">
        <v>23926</v>
      </c>
      <c r="J38" t="s">
        <v>23926</v>
      </c>
      <c r="K38" t="s">
        <v>23926</v>
      </c>
    </row>
    <row r="39" spans="2:11" x14ac:dyDescent="0.25">
      <c r="C39" t="s">
        <v>23857</v>
      </c>
      <c r="D39" t="s">
        <v>9684</v>
      </c>
      <c r="E39" t="s">
        <v>23927</v>
      </c>
      <c r="F39" t="s">
        <v>23928</v>
      </c>
      <c r="G39" t="s">
        <v>23929</v>
      </c>
      <c r="H39" t="s">
        <v>23930</v>
      </c>
      <c r="I39" t="s">
        <v>568</v>
      </c>
      <c r="J39" t="s">
        <v>568</v>
      </c>
      <c r="K39" t="s">
        <v>568</v>
      </c>
    </row>
    <row r="40" spans="2:11" x14ac:dyDescent="0.25">
      <c r="B40" t="s">
        <v>18263</v>
      </c>
      <c r="C40" t="s">
        <v>23854</v>
      </c>
      <c r="D40" t="s">
        <v>9620</v>
      </c>
      <c r="E40" t="s">
        <v>9620</v>
      </c>
      <c r="F40" t="s">
        <v>23931</v>
      </c>
      <c r="G40" t="s">
        <v>23932</v>
      </c>
      <c r="H40" t="s">
        <v>23933</v>
      </c>
      <c r="I40" t="s">
        <v>568</v>
      </c>
      <c r="J40" t="s">
        <v>568</v>
      </c>
      <c r="K40" t="s">
        <v>568</v>
      </c>
    </row>
    <row r="41" spans="2:11" x14ac:dyDescent="0.25">
      <c r="C41" t="s">
        <v>17345</v>
      </c>
      <c r="D41" t="s">
        <v>23934</v>
      </c>
      <c r="E41" t="s">
        <v>23934</v>
      </c>
      <c r="F41" t="s">
        <v>23934</v>
      </c>
      <c r="G41" t="s">
        <v>23934</v>
      </c>
      <c r="H41" t="s">
        <v>23934</v>
      </c>
      <c r="I41" t="s">
        <v>23934</v>
      </c>
      <c r="J41" t="s">
        <v>23934</v>
      </c>
      <c r="K41" t="s">
        <v>23934</v>
      </c>
    </row>
    <row r="42" spans="2:11" x14ac:dyDescent="0.25">
      <c r="C42" t="s">
        <v>17346</v>
      </c>
      <c r="D42" t="s">
        <v>23935</v>
      </c>
      <c r="E42" t="s">
        <v>23935</v>
      </c>
      <c r="F42" t="s">
        <v>23935</v>
      </c>
      <c r="G42" t="s">
        <v>23935</v>
      </c>
      <c r="H42" t="s">
        <v>23935</v>
      </c>
      <c r="I42" t="s">
        <v>23935</v>
      </c>
      <c r="J42" t="s">
        <v>23935</v>
      </c>
      <c r="K42" t="s">
        <v>23935</v>
      </c>
    </row>
    <row r="43" spans="2:11" x14ac:dyDescent="0.25">
      <c r="C43" t="s">
        <v>23857</v>
      </c>
      <c r="D43" t="s">
        <v>23936</v>
      </c>
      <c r="E43" t="s">
        <v>23936</v>
      </c>
      <c r="F43" t="s">
        <v>23937</v>
      </c>
      <c r="G43" t="s">
        <v>23938</v>
      </c>
      <c r="H43" t="s">
        <v>23939</v>
      </c>
      <c r="I43" t="s">
        <v>568</v>
      </c>
      <c r="J43" t="s">
        <v>568</v>
      </c>
      <c r="K43" t="s">
        <v>568</v>
      </c>
    </row>
    <row r="44" spans="2:11" x14ac:dyDescent="0.25">
      <c r="B44" t="s">
        <v>23940</v>
      </c>
      <c r="C44" t="s">
        <v>23854</v>
      </c>
    </row>
    <row r="45" spans="2:11" x14ac:dyDescent="0.25">
      <c r="C45" t="s">
        <v>17345</v>
      </c>
      <c r="D45" t="s">
        <v>23941</v>
      </c>
      <c r="E45" t="s">
        <v>23941</v>
      </c>
      <c r="F45" t="s">
        <v>23941</v>
      </c>
      <c r="G45" t="s">
        <v>23941</v>
      </c>
      <c r="H45" t="s">
        <v>23941</v>
      </c>
      <c r="I45" t="s">
        <v>23941</v>
      </c>
      <c r="J45" t="s">
        <v>23941</v>
      </c>
      <c r="K45" t="s">
        <v>23941</v>
      </c>
    </row>
    <row r="46" spans="2:11" x14ac:dyDescent="0.25">
      <c r="C46" t="s">
        <v>17346</v>
      </c>
      <c r="D46" t="s">
        <v>23942</v>
      </c>
      <c r="E46" t="s">
        <v>23942</v>
      </c>
      <c r="F46" t="s">
        <v>23942</v>
      </c>
      <c r="G46" t="s">
        <v>23942</v>
      </c>
      <c r="H46" t="s">
        <v>23942</v>
      </c>
      <c r="I46" t="s">
        <v>23942</v>
      </c>
      <c r="J46" t="s">
        <v>23942</v>
      </c>
      <c r="K46" t="s">
        <v>23942</v>
      </c>
    </row>
    <row r="47" spans="2:11" x14ac:dyDescent="0.25">
      <c r="C47" t="s">
        <v>23857</v>
      </c>
      <c r="D47" t="s">
        <v>568</v>
      </c>
      <c r="E47" t="s">
        <v>568</v>
      </c>
      <c r="F47" t="s">
        <v>568</v>
      </c>
      <c r="G47" t="s">
        <v>568</v>
      </c>
      <c r="H47" t="s">
        <v>568</v>
      </c>
      <c r="I47" t="s">
        <v>568</v>
      </c>
      <c r="J47" t="s">
        <v>568</v>
      </c>
      <c r="K47" t="s">
        <v>568</v>
      </c>
    </row>
    <row r="48" spans="2:11" x14ac:dyDescent="0.25">
      <c r="B48" t="s">
        <v>23943</v>
      </c>
      <c r="C48" t="s">
        <v>23854</v>
      </c>
      <c r="D48" t="s">
        <v>9620</v>
      </c>
      <c r="E48" t="s">
        <v>23944</v>
      </c>
      <c r="F48" t="s">
        <v>23945</v>
      </c>
      <c r="G48" t="s">
        <v>23946</v>
      </c>
      <c r="H48" t="s">
        <v>23946</v>
      </c>
      <c r="I48" t="s">
        <v>23947</v>
      </c>
      <c r="J48" t="s">
        <v>568</v>
      </c>
      <c r="K48" t="s">
        <v>568</v>
      </c>
    </row>
    <row r="49" spans="2:11" x14ac:dyDescent="0.25">
      <c r="C49" t="s">
        <v>17345</v>
      </c>
      <c r="D49" t="s">
        <v>23948</v>
      </c>
      <c r="E49" t="s">
        <v>23948</v>
      </c>
      <c r="F49" t="s">
        <v>23948</v>
      </c>
      <c r="G49" t="s">
        <v>23948</v>
      </c>
      <c r="H49" t="s">
        <v>23948</v>
      </c>
      <c r="I49" t="s">
        <v>23948</v>
      </c>
      <c r="J49" t="s">
        <v>23948</v>
      </c>
      <c r="K49" t="s">
        <v>23948</v>
      </c>
    </row>
    <row r="50" spans="2:11" x14ac:dyDescent="0.25">
      <c r="C50" t="s">
        <v>17346</v>
      </c>
      <c r="D50" t="s">
        <v>23949</v>
      </c>
      <c r="E50" t="s">
        <v>23949</v>
      </c>
      <c r="F50" t="s">
        <v>23949</v>
      </c>
      <c r="G50" t="s">
        <v>23949</v>
      </c>
      <c r="H50" t="s">
        <v>23949</v>
      </c>
      <c r="I50" t="s">
        <v>23949</v>
      </c>
      <c r="J50" t="s">
        <v>23949</v>
      </c>
      <c r="K50" t="s">
        <v>23949</v>
      </c>
    </row>
    <row r="51" spans="2:11" x14ac:dyDescent="0.25">
      <c r="C51" t="s">
        <v>23857</v>
      </c>
      <c r="D51" t="s">
        <v>23950</v>
      </c>
      <c r="E51" t="s">
        <v>23951</v>
      </c>
      <c r="F51" t="s">
        <v>23952</v>
      </c>
      <c r="G51" t="s">
        <v>23953</v>
      </c>
      <c r="H51" t="s">
        <v>23953</v>
      </c>
      <c r="I51" t="s">
        <v>23954</v>
      </c>
      <c r="J51" t="s">
        <v>568</v>
      </c>
      <c r="K51" t="s">
        <v>568</v>
      </c>
    </row>
    <row r="52" spans="2:11" x14ac:dyDescent="0.25">
      <c r="B52" t="s">
        <v>23955</v>
      </c>
      <c r="C52" t="s">
        <v>23854</v>
      </c>
      <c r="D52" t="s">
        <v>9620</v>
      </c>
      <c r="E52" t="s">
        <v>23956</v>
      </c>
      <c r="F52" t="s">
        <v>23957</v>
      </c>
      <c r="G52" t="s">
        <v>23958</v>
      </c>
      <c r="H52" t="s">
        <v>23959</v>
      </c>
      <c r="I52" t="s">
        <v>23960</v>
      </c>
      <c r="J52" t="s">
        <v>568</v>
      </c>
      <c r="K52" t="s">
        <v>568</v>
      </c>
    </row>
    <row r="53" spans="2:11" x14ac:dyDescent="0.25">
      <c r="C53" t="s">
        <v>17345</v>
      </c>
      <c r="D53" t="s">
        <v>23961</v>
      </c>
      <c r="E53" t="s">
        <v>23961</v>
      </c>
      <c r="F53" t="s">
        <v>23961</v>
      </c>
      <c r="G53" t="s">
        <v>23961</v>
      </c>
      <c r="H53" t="s">
        <v>23961</v>
      </c>
      <c r="I53" t="s">
        <v>23961</v>
      </c>
      <c r="J53" t="s">
        <v>23961</v>
      </c>
      <c r="K53" t="s">
        <v>23961</v>
      </c>
    </row>
    <row r="54" spans="2:11" x14ac:dyDescent="0.25">
      <c r="C54" t="s">
        <v>17346</v>
      </c>
      <c r="D54" t="s">
        <v>23962</v>
      </c>
      <c r="E54" t="s">
        <v>23962</v>
      </c>
      <c r="F54" t="s">
        <v>23962</v>
      </c>
      <c r="G54" t="s">
        <v>23962</v>
      </c>
      <c r="H54" t="s">
        <v>23962</v>
      </c>
      <c r="I54" t="s">
        <v>23962</v>
      </c>
      <c r="J54" t="s">
        <v>23962</v>
      </c>
      <c r="K54" t="s">
        <v>23962</v>
      </c>
    </row>
    <row r="55" spans="2:11" x14ac:dyDescent="0.25">
      <c r="C55" t="s">
        <v>23857</v>
      </c>
      <c r="D55" t="s">
        <v>23963</v>
      </c>
      <c r="E55" t="s">
        <v>23964</v>
      </c>
      <c r="F55" t="s">
        <v>23965</v>
      </c>
      <c r="G55" t="s">
        <v>23966</v>
      </c>
      <c r="H55" t="s">
        <v>23967</v>
      </c>
      <c r="I55" t="s">
        <v>23968</v>
      </c>
      <c r="J55" t="s">
        <v>568</v>
      </c>
      <c r="K55" t="s">
        <v>568</v>
      </c>
    </row>
    <row r="56" spans="2:11" x14ac:dyDescent="0.25">
      <c r="B56" t="s">
        <v>18166</v>
      </c>
      <c r="C56" t="s">
        <v>23854</v>
      </c>
      <c r="D56" t="s">
        <v>9620</v>
      </c>
      <c r="E56" t="s">
        <v>9620</v>
      </c>
      <c r="F56" t="s">
        <v>23969</v>
      </c>
      <c r="G56" t="s">
        <v>23970</v>
      </c>
      <c r="H56" t="s">
        <v>23971</v>
      </c>
      <c r="I56" t="s">
        <v>23972</v>
      </c>
      <c r="J56" t="s">
        <v>568</v>
      </c>
      <c r="K56" t="s">
        <v>568</v>
      </c>
    </row>
    <row r="57" spans="2:11" x14ac:dyDescent="0.25">
      <c r="C57" t="s">
        <v>17345</v>
      </c>
      <c r="D57" t="s">
        <v>23973</v>
      </c>
      <c r="E57" t="s">
        <v>23973</v>
      </c>
      <c r="F57" t="s">
        <v>23973</v>
      </c>
      <c r="G57" t="s">
        <v>23973</v>
      </c>
      <c r="H57" t="s">
        <v>23973</v>
      </c>
      <c r="I57" t="s">
        <v>23973</v>
      </c>
      <c r="J57" t="s">
        <v>23973</v>
      </c>
      <c r="K57" t="s">
        <v>23973</v>
      </c>
    </row>
    <row r="58" spans="2:11" x14ac:dyDescent="0.25">
      <c r="C58" t="s">
        <v>17346</v>
      </c>
      <c r="D58" t="s">
        <v>23974</v>
      </c>
      <c r="E58" t="s">
        <v>23974</v>
      </c>
      <c r="F58" t="s">
        <v>23974</v>
      </c>
      <c r="G58" t="s">
        <v>23974</v>
      </c>
      <c r="H58" t="s">
        <v>23974</v>
      </c>
      <c r="I58" t="s">
        <v>23974</v>
      </c>
      <c r="J58" t="s">
        <v>23974</v>
      </c>
      <c r="K58" t="s">
        <v>23974</v>
      </c>
    </row>
    <row r="59" spans="2:11" x14ac:dyDescent="0.25">
      <c r="C59" t="s">
        <v>23857</v>
      </c>
      <c r="D59" t="s">
        <v>23975</v>
      </c>
      <c r="E59" t="s">
        <v>23975</v>
      </c>
      <c r="F59" t="s">
        <v>23976</v>
      </c>
      <c r="G59" t="s">
        <v>23977</v>
      </c>
      <c r="H59" t="s">
        <v>23978</v>
      </c>
      <c r="I59" t="s">
        <v>23979</v>
      </c>
      <c r="J59" t="s">
        <v>568</v>
      </c>
      <c r="K59" t="s">
        <v>568</v>
      </c>
    </row>
  </sheetData>
  <pageMargins left="0.7" right="0.7" top="0.75" bottom="0.75" header="0.3" footer="0.3"/>
  <pageSetup paperSize="9"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B2:G604"/>
  <sheetViews>
    <sheetView workbookViewId="0"/>
  </sheetViews>
  <sheetFormatPr defaultColWidth="11.42578125" defaultRowHeight="15" x14ac:dyDescent="0.25"/>
  <sheetData>
    <row r="2" spans="2:7" x14ac:dyDescent="0.25">
      <c r="B2" t="s">
        <v>1</v>
      </c>
      <c r="C2" t="s">
        <v>128</v>
      </c>
    </row>
    <row r="3" spans="2:7" x14ac:dyDescent="0.25">
      <c r="B3" t="s">
        <v>2</v>
      </c>
      <c r="C3" t="s">
        <v>131</v>
      </c>
    </row>
    <row r="4" spans="2:7" x14ac:dyDescent="0.25">
      <c r="B4" t="s">
        <v>3</v>
      </c>
      <c r="C4" t="s">
        <v>132</v>
      </c>
    </row>
    <row r="5" spans="2:7" x14ac:dyDescent="0.25">
      <c r="B5" s="4" t="str">
        <f>HYPERLINK("[NZAu_Publiclaunch_20231116.xlsx]'TOC'!A1","(Click to return to TOC)")</f>
        <v>(Click to return to TOC)</v>
      </c>
    </row>
    <row r="7" spans="2:7" x14ac:dyDescent="0.25">
      <c r="B7" t="s">
        <v>23980</v>
      </c>
      <c r="C7" t="s">
        <v>23981</v>
      </c>
      <c r="E7" t="s">
        <v>158</v>
      </c>
      <c r="F7" t="s">
        <v>162</v>
      </c>
      <c r="G7" t="s">
        <v>166</v>
      </c>
    </row>
    <row r="8" spans="2:7" x14ac:dyDescent="0.25">
      <c r="B8" t="s">
        <v>17139</v>
      </c>
      <c r="C8" t="s">
        <v>23982</v>
      </c>
      <c r="D8" t="s">
        <v>23983</v>
      </c>
      <c r="E8" t="s">
        <v>23984</v>
      </c>
    </row>
    <row r="9" spans="2:7" x14ac:dyDescent="0.25">
      <c r="D9" t="s">
        <v>23985</v>
      </c>
      <c r="E9" t="s">
        <v>23986</v>
      </c>
    </row>
    <row r="10" spans="2:7" x14ac:dyDescent="0.25">
      <c r="D10" t="s">
        <v>23987</v>
      </c>
      <c r="E10" t="s">
        <v>23988</v>
      </c>
    </row>
    <row r="11" spans="2:7" x14ac:dyDescent="0.25">
      <c r="C11" t="s">
        <v>23989</v>
      </c>
      <c r="D11" t="s">
        <v>23983</v>
      </c>
      <c r="E11" t="s">
        <v>23990</v>
      </c>
    </row>
    <row r="12" spans="2:7" x14ac:dyDescent="0.25">
      <c r="D12" t="s">
        <v>23985</v>
      </c>
      <c r="E12" t="s">
        <v>23991</v>
      </c>
    </row>
    <row r="13" spans="2:7" x14ac:dyDescent="0.25">
      <c r="D13" t="s">
        <v>23987</v>
      </c>
      <c r="E13" t="s">
        <v>23992</v>
      </c>
    </row>
    <row r="14" spans="2:7" x14ac:dyDescent="0.25">
      <c r="C14" t="s">
        <v>23993</v>
      </c>
      <c r="D14" t="s">
        <v>23983</v>
      </c>
      <c r="E14" t="s">
        <v>23994</v>
      </c>
    </row>
    <row r="15" spans="2:7" x14ac:dyDescent="0.25">
      <c r="D15" t="s">
        <v>23985</v>
      </c>
      <c r="E15" t="s">
        <v>23995</v>
      </c>
    </row>
    <row r="16" spans="2:7" x14ac:dyDescent="0.25">
      <c r="D16" t="s">
        <v>23987</v>
      </c>
      <c r="E16" t="s">
        <v>23996</v>
      </c>
    </row>
    <row r="17" spans="3:5" x14ac:dyDescent="0.25">
      <c r="C17" t="s">
        <v>23997</v>
      </c>
      <c r="D17" t="s">
        <v>23983</v>
      </c>
      <c r="E17" t="s">
        <v>23998</v>
      </c>
    </row>
    <row r="18" spans="3:5" x14ac:dyDescent="0.25">
      <c r="D18" t="s">
        <v>23985</v>
      </c>
      <c r="E18" t="s">
        <v>23999</v>
      </c>
    </row>
    <row r="19" spans="3:5" x14ac:dyDescent="0.25">
      <c r="D19" t="s">
        <v>23987</v>
      </c>
      <c r="E19" t="s">
        <v>24000</v>
      </c>
    </row>
    <row r="20" spans="3:5" x14ac:dyDescent="0.25">
      <c r="C20" t="s">
        <v>24001</v>
      </c>
      <c r="D20" t="s">
        <v>23983</v>
      </c>
      <c r="E20" t="s">
        <v>24002</v>
      </c>
    </row>
    <row r="21" spans="3:5" x14ac:dyDescent="0.25">
      <c r="D21" t="s">
        <v>23985</v>
      </c>
      <c r="E21" t="s">
        <v>24003</v>
      </c>
    </row>
    <row r="22" spans="3:5" x14ac:dyDescent="0.25">
      <c r="D22" t="s">
        <v>23987</v>
      </c>
      <c r="E22" t="s">
        <v>24004</v>
      </c>
    </row>
    <row r="23" spans="3:5" x14ac:dyDescent="0.25">
      <c r="C23" t="s">
        <v>24005</v>
      </c>
      <c r="D23" t="s">
        <v>23983</v>
      </c>
      <c r="E23" t="s">
        <v>24006</v>
      </c>
    </row>
    <row r="24" spans="3:5" x14ac:dyDescent="0.25">
      <c r="D24" t="s">
        <v>23985</v>
      </c>
      <c r="E24" t="s">
        <v>24007</v>
      </c>
    </row>
    <row r="25" spans="3:5" x14ac:dyDescent="0.25">
      <c r="D25" t="s">
        <v>23987</v>
      </c>
      <c r="E25" t="s">
        <v>24008</v>
      </c>
    </row>
    <row r="26" spans="3:5" x14ac:dyDescent="0.25">
      <c r="C26" t="s">
        <v>24009</v>
      </c>
      <c r="D26" t="s">
        <v>23983</v>
      </c>
      <c r="E26" t="s">
        <v>24010</v>
      </c>
    </row>
    <row r="27" spans="3:5" x14ac:dyDescent="0.25">
      <c r="D27" t="s">
        <v>23985</v>
      </c>
      <c r="E27" t="s">
        <v>24011</v>
      </c>
    </row>
    <row r="28" spans="3:5" x14ac:dyDescent="0.25">
      <c r="D28" t="s">
        <v>23987</v>
      </c>
      <c r="E28" t="s">
        <v>24012</v>
      </c>
    </row>
    <row r="29" spans="3:5" x14ac:dyDescent="0.25">
      <c r="C29" t="s">
        <v>24013</v>
      </c>
      <c r="D29" t="s">
        <v>23983</v>
      </c>
      <c r="E29" t="s">
        <v>24014</v>
      </c>
    </row>
    <row r="30" spans="3:5" x14ac:dyDescent="0.25">
      <c r="D30" t="s">
        <v>23985</v>
      </c>
      <c r="E30" t="s">
        <v>24015</v>
      </c>
    </row>
    <row r="31" spans="3:5" x14ac:dyDescent="0.25">
      <c r="D31" t="s">
        <v>23987</v>
      </c>
      <c r="E31" t="s">
        <v>24016</v>
      </c>
    </row>
    <row r="32" spans="3:5" x14ac:dyDescent="0.25">
      <c r="C32" t="s">
        <v>24017</v>
      </c>
      <c r="D32" t="s">
        <v>23983</v>
      </c>
      <c r="E32" t="s">
        <v>24018</v>
      </c>
    </row>
    <row r="33" spans="3:5" x14ac:dyDescent="0.25">
      <c r="D33" t="s">
        <v>23985</v>
      </c>
      <c r="E33" t="s">
        <v>24019</v>
      </c>
    </row>
    <row r="34" spans="3:5" x14ac:dyDescent="0.25">
      <c r="D34" t="s">
        <v>23987</v>
      </c>
      <c r="E34" t="s">
        <v>24020</v>
      </c>
    </row>
    <row r="35" spans="3:5" x14ac:dyDescent="0.25">
      <c r="C35" t="s">
        <v>24021</v>
      </c>
      <c r="D35" t="s">
        <v>23983</v>
      </c>
      <c r="E35" t="s">
        <v>24022</v>
      </c>
    </row>
    <row r="36" spans="3:5" x14ac:dyDescent="0.25">
      <c r="D36" t="s">
        <v>23985</v>
      </c>
      <c r="E36" t="s">
        <v>24023</v>
      </c>
    </row>
    <row r="37" spans="3:5" x14ac:dyDescent="0.25">
      <c r="D37" t="s">
        <v>23987</v>
      </c>
      <c r="E37" t="s">
        <v>24024</v>
      </c>
    </row>
    <row r="38" spans="3:5" x14ac:dyDescent="0.25">
      <c r="C38" t="s">
        <v>24025</v>
      </c>
      <c r="D38" t="s">
        <v>23983</v>
      </c>
      <c r="E38" t="s">
        <v>24026</v>
      </c>
    </row>
    <row r="39" spans="3:5" x14ac:dyDescent="0.25">
      <c r="D39" t="s">
        <v>23985</v>
      </c>
      <c r="E39" t="s">
        <v>24027</v>
      </c>
    </row>
    <row r="40" spans="3:5" x14ac:dyDescent="0.25">
      <c r="D40" t="s">
        <v>23987</v>
      </c>
      <c r="E40" t="s">
        <v>24028</v>
      </c>
    </row>
    <row r="41" spans="3:5" x14ac:dyDescent="0.25">
      <c r="C41" t="s">
        <v>24029</v>
      </c>
      <c r="D41" t="s">
        <v>23983</v>
      </c>
      <c r="E41" t="s">
        <v>24030</v>
      </c>
    </row>
    <row r="42" spans="3:5" x14ac:dyDescent="0.25">
      <c r="D42" t="s">
        <v>23985</v>
      </c>
      <c r="E42" t="s">
        <v>24031</v>
      </c>
    </row>
    <row r="43" spans="3:5" x14ac:dyDescent="0.25">
      <c r="D43" t="s">
        <v>23987</v>
      </c>
      <c r="E43" t="s">
        <v>24032</v>
      </c>
    </row>
    <row r="44" spans="3:5" x14ac:dyDescent="0.25">
      <c r="C44" t="s">
        <v>24033</v>
      </c>
      <c r="D44" t="s">
        <v>23983</v>
      </c>
      <c r="E44" t="s">
        <v>24034</v>
      </c>
    </row>
    <row r="45" spans="3:5" x14ac:dyDescent="0.25">
      <c r="D45" t="s">
        <v>23985</v>
      </c>
      <c r="E45" t="s">
        <v>24035</v>
      </c>
    </row>
    <row r="46" spans="3:5" x14ac:dyDescent="0.25">
      <c r="D46" t="s">
        <v>23987</v>
      </c>
      <c r="E46" t="s">
        <v>24036</v>
      </c>
    </row>
    <row r="47" spans="3:5" x14ac:dyDescent="0.25">
      <c r="C47" t="s">
        <v>24037</v>
      </c>
      <c r="D47" t="s">
        <v>23983</v>
      </c>
      <c r="E47" t="s">
        <v>24038</v>
      </c>
    </row>
    <row r="48" spans="3:5" x14ac:dyDescent="0.25">
      <c r="D48" t="s">
        <v>23985</v>
      </c>
      <c r="E48" t="s">
        <v>24039</v>
      </c>
    </row>
    <row r="49" spans="3:5" x14ac:dyDescent="0.25">
      <c r="D49" t="s">
        <v>23987</v>
      </c>
      <c r="E49" t="s">
        <v>24040</v>
      </c>
    </row>
    <row r="50" spans="3:5" x14ac:dyDescent="0.25">
      <c r="C50" t="s">
        <v>24041</v>
      </c>
      <c r="D50" t="s">
        <v>23983</v>
      </c>
      <c r="E50" t="s">
        <v>24042</v>
      </c>
    </row>
    <row r="51" spans="3:5" x14ac:dyDescent="0.25">
      <c r="D51" t="s">
        <v>23985</v>
      </c>
      <c r="E51" t="s">
        <v>24043</v>
      </c>
    </row>
    <row r="52" spans="3:5" x14ac:dyDescent="0.25">
      <c r="D52" t="s">
        <v>23987</v>
      </c>
      <c r="E52" t="s">
        <v>24044</v>
      </c>
    </row>
    <row r="53" spans="3:5" x14ac:dyDescent="0.25">
      <c r="C53" t="s">
        <v>24045</v>
      </c>
      <c r="D53" t="s">
        <v>23983</v>
      </c>
      <c r="E53" t="s">
        <v>24046</v>
      </c>
    </row>
    <row r="54" spans="3:5" x14ac:dyDescent="0.25">
      <c r="D54" t="s">
        <v>23985</v>
      </c>
      <c r="E54" t="s">
        <v>24047</v>
      </c>
    </row>
    <row r="55" spans="3:5" x14ac:dyDescent="0.25">
      <c r="D55" t="s">
        <v>23987</v>
      </c>
      <c r="E55" t="s">
        <v>24048</v>
      </c>
    </row>
    <row r="56" spans="3:5" x14ac:dyDescent="0.25">
      <c r="C56" t="s">
        <v>24049</v>
      </c>
      <c r="D56" t="s">
        <v>23983</v>
      </c>
      <c r="E56" t="s">
        <v>24050</v>
      </c>
    </row>
    <row r="57" spans="3:5" x14ac:dyDescent="0.25">
      <c r="D57" t="s">
        <v>23985</v>
      </c>
      <c r="E57" t="s">
        <v>24051</v>
      </c>
    </row>
    <row r="58" spans="3:5" x14ac:dyDescent="0.25">
      <c r="D58" t="s">
        <v>23987</v>
      </c>
      <c r="E58" t="s">
        <v>24052</v>
      </c>
    </row>
    <row r="59" spans="3:5" x14ac:dyDescent="0.25">
      <c r="C59" t="s">
        <v>24053</v>
      </c>
      <c r="D59" t="s">
        <v>23983</v>
      </c>
      <c r="E59" t="s">
        <v>24054</v>
      </c>
    </row>
    <row r="60" spans="3:5" x14ac:dyDescent="0.25">
      <c r="D60" t="s">
        <v>23985</v>
      </c>
      <c r="E60" t="s">
        <v>24055</v>
      </c>
    </row>
    <row r="61" spans="3:5" x14ac:dyDescent="0.25">
      <c r="D61" t="s">
        <v>23987</v>
      </c>
      <c r="E61" t="s">
        <v>24056</v>
      </c>
    </row>
    <row r="62" spans="3:5" x14ac:dyDescent="0.25">
      <c r="C62" t="s">
        <v>24057</v>
      </c>
      <c r="D62" t="s">
        <v>23983</v>
      </c>
      <c r="E62" t="s">
        <v>24058</v>
      </c>
    </row>
    <row r="63" spans="3:5" x14ac:dyDescent="0.25">
      <c r="D63" t="s">
        <v>23985</v>
      </c>
      <c r="E63" t="s">
        <v>24059</v>
      </c>
    </row>
    <row r="64" spans="3:5" x14ac:dyDescent="0.25">
      <c r="D64" t="s">
        <v>23987</v>
      </c>
      <c r="E64" t="s">
        <v>24060</v>
      </c>
    </row>
    <row r="65" spans="3:5" x14ac:dyDescent="0.25">
      <c r="C65" t="s">
        <v>24061</v>
      </c>
      <c r="D65" t="s">
        <v>23983</v>
      </c>
      <c r="E65" t="s">
        <v>24062</v>
      </c>
    </row>
    <row r="66" spans="3:5" x14ac:dyDescent="0.25">
      <c r="D66" t="s">
        <v>23985</v>
      </c>
      <c r="E66" t="s">
        <v>24063</v>
      </c>
    </row>
    <row r="67" spans="3:5" x14ac:dyDescent="0.25">
      <c r="D67" t="s">
        <v>23987</v>
      </c>
      <c r="E67" t="s">
        <v>24064</v>
      </c>
    </row>
    <row r="68" spans="3:5" x14ac:dyDescent="0.25">
      <c r="C68" t="s">
        <v>24065</v>
      </c>
      <c r="D68" t="s">
        <v>23983</v>
      </c>
      <c r="E68" t="s">
        <v>24066</v>
      </c>
    </row>
    <row r="69" spans="3:5" x14ac:dyDescent="0.25">
      <c r="D69" t="s">
        <v>23985</v>
      </c>
      <c r="E69" t="s">
        <v>24067</v>
      </c>
    </row>
    <row r="70" spans="3:5" x14ac:dyDescent="0.25">
      <c r="D70" t="s">
        <v>23987</v>
      </c>
      <c r="E70" t="s">
        <v>24068</v>
      </c>
    </row>
    <row r="71" spans="3:5" x14ac:dyDescent="0.25">
      <c r="C71" t="s">
        <v>24069</v>
      </c>
      <c r="D71" t="s">
        <v>23983</v>
      </c>
      <c r="E71" t="s">
        <v>24070</v>
      </c>
    </row>
    <row r="72" spans="3:5" x14ac:dyDescent="0.25">
      <c r="D72" t="s">
        <v>23985</v>
      </c>
      <c r="E72" t="s">
        <v>24071</v>
      </c>
    </row>
    <row r="73" spans="3:5" x14ac:dyDescent="0.25">
      <c r="D73" t="s">
        <v>23987</v>
      </c>
      <c r="E73" t="s">
        <v>24072</v>
      </c>
    </row>
    <row r="74" spans="3:5" x14ac:dyDescent="0.25">
      <c r="C74" t="s">
        <v>24073</v>
      </c>
      <c r="D74" t="s">
        <v>23983</v>
      </c>
      <c r="E74" t="s">
        <v>24074</v>
      </c>
    </row>
    <row r="75" spans="3:5" x14ac:dyDescent="0.25">
      <c r="D75" t="s">
        <v>23985</v>
      </c>
      <c r="E75" t="s">
        <v>24075</v>
      </c>
    </row>
    <row r="76" spans="3:5" x14ac:dyDescent="0.25">
      <c r="D76" t="s">
        <v>23987</v>
      </c>
      <c r="E76" t="s">
        <v>24076</v>
      </c>
    </row>
    <row r="77" spans="3:5" x14ac:dyDescent="0.25">
      <c r="C77" t="s">
        <v>24077</v>
      </c>
      <c r="D77" t="s">
        <v>23983</v>
      </c>
      <c r="E77" t="s">
        <v>24078</v>
      </c>
    </row>
    <row r="78" spans="3:5" x14ac:dyDescent="0.25">
      <c r="D78" t="s">
        <v>23985</v>
      </c>
      <c r="E78" t="s">
        <v>24079</v>
      </c>
    </row>
    <row r="79" spans="3:5" x14ac:dyDescent="0.25">
      <c r="D79" t="s">
        <v>23987</v>
      </c>
      <c r="E79" t="s">
        <v>24080</v>
      </c>
    </row>
    <row r="80" spans="3:5" x14ac:dyDescent="0.25">
      <c r="C80" t="s">
        <v>24081</v>
      </c>
      <c r="D80" t="s">
        <v>23983</v>
      </c>
      <c r="E80" t="s">
        <v>24082</v>
      </c>
    </row>
    <row r="81" spans="3:5" x14ac:dyDescent="0.25">
      <c r="D81" t="s">
        <v>23985</v>
      </c>
      <c r="E81" t="s">
        <v>24083</v>
      </c>
    </row>
    <row r="82" spans="3:5" x14ac:dyDescent="0.25">
      <c r="D82" t="s">
        <v>23987</v>
      </c>
      <c r="E82" t="s">
        <v>24084</v>
      </c>
    </row>
    <row r="83" spans="3:5" x14ac:dyDescent="0.25">
      <c r="C83" t="s">
        <v>24085</v>
      </c>
      <c r="D83" t="s">
        <v>23983</v>
      </c>
      <c r="E83" t="s">
        <v>24086</v>
      </c>
    </row>
    <row r="84" spans="3:5" x14ac:dyDescent="0.25">
      <c r="D84" t="s">
        <v>23985</v>
      </c>
      <c r="E84" t="s">
        <v>24087</v>
      </c>
    </row>
    <row r="85" spans="3:5" x14ac:dyDescent="0.25">
      <c r="D85" t="s">
        <v>23987</v>
      </c>
      <c r="E85" t="s">
        <v>24088</v>
      </c>
    </row>
    <row r="86" spans="3:5" x14ac:dyDescent="0.25">
      <c r="C86" t="s">
        <v>24089</v>
      </c>
      <c r="D86" t="s">
        <v>23983</v>
      </c>
      <c r="E86" t="s">
        <v>24090</v>
      </c>
    </row>
    <row r="87" spans="3:5" x14ac:dyDescent="0.25">
      <c r="D87" t="s">
        <v>23985</v>
      </c>
      <c r="E87" t="s">
        <v>24091</v>
      </c>
    </row>
    <row r="88" spans="3:5" x14ac:dyDescent="0.25">
      <c r="D88" t="s">
        <v>23987</v>
      </c>
      <c r="E88" t="s">
        <v>24092</v>
      </c>
    </row>
    <row r="89" spans="3:5" x14ac:dyDescent="0.25">
      <c r="C89" t="s">
        <v>24093</v>
      </c>
      <c r="D89" t="s">
        <v>23983</v>
      </c>
      <c r="E89" t="s">
        <v>24094</v>
      </c>
    </row>
    <row r="90" spans="3:5" x14ac:dyDescent="0.25">
      <c r="D90" t="s">
        <v>23985</v>
      </c>
      <c r="E90" t="s">
        <v>24095</v>
      </c>
    </row>
    <row r="91" spans="3:5" x14ac:dyDescent="0.25">
      <c r="D91" t="s">
        <v>23987</v>
      </c>
      <c r="E91" t="s">
        <v>24096</v>
      </c>
    </row>
    <row r="92" spans="3:5" x14ac:dyDescent="0.25">
      <c r="C92" t="s">
        <v>24097</v>
      </c>
      <c r="D92" t="s">
        <v>23983</v>
      </c>
      <c r="E92" t="s">
        <v>24098</v>
      </c>
    </row>
    <row r="93" spans="3:5" x14ac:dyDescent="0.25">
      <c r="D93" t="s">
        <v>23985</v>
      </c>
      <c r="E93" t="s">
        <v>24099</v>
      </c>
    </row>
    <row r="94" spans="3:5" x14ac:dyDescent="0.25">
      <c r="D94" t="s">
        <v>23987</v>
      </c>
      <c r="E94" t="s">
        <v>24100</v>
      </c>
    </row>
    <row r="95" spans="3:5" x14ac:dyDescent="0.25">
      <c r="C95" t="s">
        <v>24101</v>
      </c>
      <c r="D95" t="s">
        <v>23983</v>
      </c>
      <c r="E95" t="s">
        <v>24102</v>
      </c>
    </row>
    <row r="96" spans="3:5" x14ac:dyDescent="0.25">
      <c r="D96" t="s">
        <v>23985</v>
      </c>
      <c r="E96" t="s">
        <v>24103</v>
      </c>
    </row>
    <row r="97" spans="3:5" x14ac:dyDescent="0.25">
      <c r="D97" t="s">
        <v>23987</v>
      </c>
      <c r="E97" t="s">
        <v>24104</v>
      </c>
    </row>
    <row r="98" spans="3:5" x14ac:dyDescent="0.25">
      <c r="C98" t="s">
        <v>24105</v>
      </c>
      <c r="D98" t="s">
        <v>23983</v>
      </c>
      <c r="E98" t="s">
        <v>24106</v>
      </c>
    </row>
    <row r="99" spans="3:5" x14ac:dyDescent="0.25">
      <c r="D99" t="s">
        <v>23985</v>
      </c>
      <c r="E99" t="s">
        <v>24107</v>
      </c>
    </row>
    <row r="100" spans="3:5" x14ac:dyDescent="0.25">
      <c r="D100" t="s">
        <v>23987</v>
      </c>
      <c r="E100" t="s">
        <v>24108</v>
      </c>
    </row>
    <row r="101" spans="3:5" x14ac:dyDescent="0.25">
      <c r="C101" t="s">
        <v>24109</v>
      </c>
      <c r="D101" t="s">
        <v>23983</v>
      </c>
      <c r="E101" t="s">
        <v>24110</v>
      </c>
    </row>
    <row r="102" spans="3:5" x14ac:dyDescent="0.25">
      <c r="D102" t="s">
        <v>23985</v>
      </c>
      <c r="E102" t="s">
        <v>24111</v>
      </c>
    </row>
    <row r="103" spans="3:5" x14ac:dyDescent="0.25">
      <c r="D103" t="s">
        <v>23987</v>
      </c>
      <c r="E103" t="s">
        <v>24112</v>
      </c>
    </row>
    <row r="104" spans="3:5" x14ac:dyDescent="0.25">
      <c r="C104" t="s">
        <v>24113</v>
      </c>
      <c r="D104" t="s">
        <v>23983</v>
      </c>
      <c r="E104" t="s">
        <v>24114</v>
      </c>
    </row>
    <row r="105" spans="3:5" x14ac:dyDescent="0.25">
      <c r="D105" t="s">
        <v>23985</v>
      </c>
      <c r="E105" t="s">
        <v>24115</v>
      </c>
    </row>
    <row r="106" spans="3:5" x14ac:dyDescent="0.25">
      <c r="D106" t="s">
        <v>23987</v>
      </c>
      <c r="E106" t="s">
        <v>24116</v>
      </c>
    </row>
    <row r="107" spans="3:5" x14ac:dyDescent="0.25">
      <c r="C107" t="s">
        <v>24117</v>
      </c>
      <c r="D107" t="s">
        <v>23983</v>
      </c>
      <c r="E107" t="s">
        <v>24118</v>
      </c>
    </row>
    <row r="108" spans="3:5" x14ac:dyDescent="0.25">
      <c r="D108" t="s">
        <v>23985</v>
      </c>
      <c r="E108" t="s">
        <v>24119</v>
      </c>
    </row>
    <row r="109" spans="3:5" x14ac:dyDescent="0.25">
      <c r="D109" t="s">
        <v>23987</v>
      </c>
      <c r="E109" t="s">
        <v>24120</v>
      </c>
    </row>
    <row r="110" spans="3:5" x14ac:dyDescent="0.25">
      <c r="C110" t="s">
        <v>24121</v>
      </c>
      <c r="D110" t="s">
        <v>23983</v>
      </c>
      <c r="E110" t="s">
        <v>24122</v>
      </c>
    </row>
    <row r="111" spans="3:5" x14ac:dyDescent="0.25">
      <c r="D111" t="s">
        <v>23985</v>
      </c>
      <c r="E111" t="s">
        <v>24123</v>
      </c>
    </row>
    <row r="112" spans="3:5" x14ac:dyDescent="0.25">
      <c r="D112" t="s">
        <v>23987</v>
      </c>
      <c r="E112" t="s">
        <v>24124</v>
      </c>
    </row>
    <row r="113" spans="3:5" x14ac:dyDescent="0.25">
      <c r="C113" t="s">
        <v>24125</v>
      </c>
      <c r="D113" t="s">
        <v>23983</v>
      </c>
      <c r="E113" t="s">
        <v>24126</v>
      </c>
    </row>
    <row r="114" spans="3:5" x14ac:dyDescent="0.25">
      <c r="D114" t="s">
        <v>23985</v>
      </c>
      <c r="E114" t="s">
        <v>24127</v>
      </c>
    </row>
    <row r="115" spans="3:5" x14ac:dyDescent="0.25">
      <c r="D115" t="s">
        <v>23987</v>
      </c>
      <c r="E115" t="s">
        <v>24128</v>
      </c>
    </row>
    <row r="116" spans="3:5" x14ac:dyDescent="0.25">
      <c r="C116" t="s">
        <v>24129</v>
      </c>
      <c r="D116" t="s">
        <v>23983</v>
      </c>
      <c r="E116" t="s">
        <v>24130</v>
      </c>
    </row>
    <row r="117" spans="3:5" x14ac:dyDescent="0.25">
      <c r="D117" t="s">
        <v>23985</v>
      </c>
      <c r="E117" t="s">
        <v>24131</v>
      </c>
    </row>
    <row r="118" spans="3:5" x14ac:dyDescent="0.25">
      <c r="D118" t="s">
        <v>23987</v>
      </c>
      <c r="E118" t="s">
        <v>24132</v>
      </c>
    </row>
    <row r="119" spans="3:5" x14ac:dyDescent="0.25">
      <c r="C119" t="s">
        <v>24133</v>
      </c>
      <c r="D119" t="s">
        <v>23983</v>
      </c>
      <c r="E119" t="s">
        <v>24134</v>
      </c>
    </row>
    <row r="120" spans="3:5" x14ac:dyDescent="0.25">
      <c r="D120" t="s">
        <v>23985</v>
      </c>
      <c r="E120" t="s">
        <v>24135</v>
      </c>
    </row>
    <row r="121" spans="3:5" x14ac:dyDescent="0.25">
      <c r="D121" t="s">
        <v>23987</v>
      </c>
      <c r="E121" t="s">
        <v>24136</v>
      </c>
    </row>
    <row r="122" spans="3:5" x14ac:dyDescent="0.25">
      <c r="C122" t="s">
        <v>24137</v>
      </c>
      <c r="D122" t="s">
        <v>23983</v>
      </c>
      <c r="E122" t="s">
        <v>24138</v>
      </c>
    </row>
    <row r="123" spans="3:5" x14ac:dyDescent="0.25">
      <c r="D123" t="s">
        <v>23985</v>
      </c>
      <c r="E123" t="s">
        <v>24139</v>
      </c>
    </row>
    <row r="124" spans="3:5" x14ac:dyDescent="0.25">
      <c r="D124" t="s">
        <v>23987</v>
      </c>
      <c r="E124" t="s">
        <v>24140</v>
      </c>
    </row>
    <row r="125" spans="3:5" x14ac:dyDescent="0.25">
      <c r="C125" t="s">
        <v>24141</v>
      </c>
      <c r="D125" t="s">
        <v>23983</v>
      </c>
      <c r="E125" t="s">
        <v>24142</v>
      </c>
    </row>
    <row r="126" spans="3:5" x14ac:dyDescent="0.25">
      <c r="D126" t="s">
        <v>23985</v>
      </c>
      <c r="E126" t="s">
        <v>24143</v>
      </c>
    </row>
    <row r="127" spans="3:5" x14ac:dyDescent="0.25">
      <c r="D127" t="s">
        <v>23987</v>
      </c>
      <c r="E127" t="s">
        <v>24144</v>
      </c>
    </row>
    <row r="128" spans="3:5" x14ac:dyDescent="0.25">
      <c r="C128" t="s">
        <v>24145</v>
      </c>
      <c r="D128" t="s">
        <v>23983</v>
      </c>
      <c r="E128" t="s">
        <v>24146</v>
      </c>
    </row>
    <row r="129" spans="3:5" x14ac:dyDescent="0.25">
      <c r="D129" t="s">
        <v>23985</v>
      </c>
      <c r="E129" t="s">
        <v>24147</v>
      </c>
    </row>
    <row r="130" spans="3:5" x14ac:dyDescent="0.25">
      <c r="D130" t="s">
        <v>23987</v>
      </c>
      <c r="E130" t="s">
        <v>24148</v>
      </c>
    </row>
    <row r="131" spans="3:5" x14ac:dyDescent="0.25">
      <c r="C131" t="s">
        <v>24149</v>
      </c>
      <c r="D131" t="s">
        <v>23983</v>
      </c>
      <c r="E131" t="s">
        <v>24150</v>
      </c>
    </row>
    <row r="132" spans="3:5" x14ac:dyDescent="0.25">
      <c r="D132" t="s">
        <v>23985</v>
      </c>
      <c r="E132" t="s">
        <v>24151</v>
      </c>
    </row>
    <row r="133" spans="3:5" x14ac:dyDescent="0.25">
      <c r="D133" t="s">
        <v>23987</v>
      </c>
      <c r="E133" t="s">
        <v>24152</v>
      </c>
    </row>
    <row r="134" spans="3:5" x14ac:dyDescent="0.25">
      <c r="C134" t="s">
        <v>24153</v>
      </c>
      <c r="D134" t="s">
        <v>23983</v>
      </c>
      <c r="E134" t="s">
        <v>24154</v>
      </c>
    </row>
    <row r="135" spans="3:5" x14ac:dyDescent="0.25">
      <c r="D135" t="s">
        <v>23985</v>
      </c>
      <c r="E135" t="s">
        <v>24155</v>
      </c>
    </row>
    <row r="136" spans="3:5" x14ac:dyDescent="0.25">
      <c r="D136" t="s">
        <v>23987</v>
      </c>
      <c r="E136" t="s">
        <v>24156</v>
      </c>
    </row>
    <row r="137" spans="3:5" x14ac:dyDescent="0.25">
      <c r="C137" t="s">
        <v>24157</v>
      </c>
      <c r="D137" t="s">
        <v>23983</v>
      </c>
      <c r="E137" t="s">
        <v>24158</v>
      </c>
    </row>
    <row r="138" spans="3:5" x14ac:dyDescent="0.25">
      <c r="D138" t="s">
        <v>23985</v>
      </c>
      <c r="E138" t="s">
        <v>24159</v>
      </c>
    </row>
    <row r="139" spans="3:5" x14ac:dyDescent="0.25">
      <c r="D139" t="s">
        <v>23987</v>
      </c>
      <c r="E139" t="s">
        <v>24160</v>
      </c>
    </row>
    <row r="140" spans="3:5" x14ac:dyDescent="0.25">
      <c r="C140" t="s">
        <v>24161</v>
      </c>
      <c r="D140" t="s">
        <v>23983</v>
      </c>
      <c r="E140" t="s">
        <v>24162</v>
      </c>
    </row>
    <row r="141" spans="3:5" x14ac:dyDescent="0.25">
      <c r="D141" t="s">
        <v>23985</v>
      </c>
      <c r="E141" t="s">
        <v>24163</v>
      </c>
    </row>
    <row r="142" spans="3:5" x14ac:dyDescent="0.25">
      <c r="D142" t="s">
        <v>23987</v>
      </c>
      <c r="E142" t="s">
        <v>24164</v>
      </c>
    </row>
    <row r="143" spans="3:5" x14ac:dyDescent="0.25">
      <c r="C143" t="s">
        <v>24165</v>
      </c>
      <c r="D143" t="s">
        <v>23983</v>
      </c>
      <c r="E143" t="s">
        <v>24166</v>
      </c>
    </row>
    <row r="144" spans="3:5" x14ac:dyDescent="0.25">
      <c r="D144" t="s">
        <v>23985</v>
      </c>
      <c r="E144" t="s">
        <v>24167</v>
      </c>
    </row>
    <row r="145" spans="3:5" x14ac:dyDescent="0.25">
      <c r="D145" t="s">
        <v>23987</v>
      </c>
      <c r="E145" t="s">
        <v>24168</v>
      </c>
    </row>
    <row r="146" spans="3:5" x14ac:dyDescent="0.25">
      <c r="C146" t="s">
        <v>24169</v>
      </c>
      <c r="D146" t="s">
        <v>23983</v>
      </c>
      <c r="E146" t="s">
        <v>24170</v>
      </c>
    </row>
    <row r="147" spans="3:5" x14ac:dyDescent="0.25">
      <c r="D147" t="s">
        <v>23985</v>
      </c>
      <c r="E147" t="s">
        <v>24171</v>
      </c>
    </row>
    <row r="148" spans="3:5" x14ac:dyDescent="0.25">
      <c r="D148" t="s">
        <v>23987</v>
      </c>
      <c r="E148" t="s">
        <v>24172</v>
      </c>
    </row>
    <row r="149" spans="3:5" x14ac:dyDescent="0.25">
      <c r="C149" t="s">
        <v>24173</v>
      </c>
      <c r="D149" t="s">
        <v>23983</v>
      </c>
      <c r="E149" t="s">
        <v>24174</v>
      </c>
    </row>
    <row r="150" spans="3:5" x14ac:dyDescent="0.25">
      <c r="D150" t="s">
        <v>23985</v>
      </c>
      <c r="E150" t="s">
        <v>24175</v>
      </c>
    </row>
    <row r="151" spans="3:5" x14ac:dyDescent="0.25">
      <c r="D151" t="s">
        <v>23987</v>
      </c>
      <c r="E151" t="s">
        <v>24176</v>
      </c>
    </row>
    <row r="152" spans="3:5" x14ac:dyDescent="0.25">
      <c r="C152" t="s">
        <v>24177</v>
      </c>
      <c r="D152" t="s">
        <v>23983</v>
      </c>
      <c r="E152" t="s">
        <v>24178</v>
      </c>
    </row>
    <row r="153" spans="3:5" x14ac:dyDescent="0.25">
      <c r="D153" t="s">
        <v>23985</v>
      </c>
      <c r="E153" t="s">
        <v>24179</v>
      </c>
    </row>
    <row r="154" spans="3:5" x14ac:dyDescent="0.25">
      <c r="D154" t="s">
        <v>23987</v>
      </c>
      <c r="E154" t="s">
        <v>24180</v>
      </c>
    </row>
    <row r="155" spans="3:5" x14ac:dyDescent="0.25">
      <c r="C155" t="s">
        <v>24181</v>
      </c>
      <c r="D155" t="s">
        <v>23983</v>
      </c>
      <c r="E155" t="s">
        <v>24182</v>
      </c>
    </row>
    <row r="156" spans="3:5" x14ac:dyDescent="0.25">
      <c r="D156" t="s">
        <v>23985</v>
      </c>
      <c r="E156" t="s">
        <v>24183</v>
      </c>
    </row>
    <row r="157" spans="3:5" x14ac:dyDescent="0.25">
      <c r="D157" t="s">
        <v>23987</v>
      </c>
      <c r="E157" t="s">
        <v>24184</v>
      </c>
    </row>
    <row r="158" spans="3:5" x14ac:dyDescent="0.25">
      <c r="C158" t="s">
        <v>24185</v>
      </c>
      <c r="D158" t="s">
        <v>23983</v>
      </c>
      <c r="E158" t="s">
        <v>24186</v>
      </c>
    </row>
    <row r="159" spans="3:5" x14ac:dyDescent="0.25">
      <c r="D159" t="s">
        <v>23985</v>
      </c>
      <c r="E159" t="s">
        <v>24187</v>
      </c>
    </row>
    <row r="160" spans="3:5" x14ac:dyDescent="0.25">
      <c r="D160" t="s">
        <v>23987</v>
      </c>
      <c r="E160" t="s">
        <v>24188</v>
      </c>
    </row>
    <row r="161" spans="3:5" x14ac:dyDescent="0.25">
      <c r="C161" t="s">
        <v>24189</v>
      </c>
      <c r="D161" t="s">
        <v>23983</v>
      </c>
      <c r="E161" t="s">
        <v>24190</v>
      </c>
    </row>
    <row r="162" spans="3:5" x14ac:dyDescent="0.25">
      <c r="D162" t="s">
        <v>23985</v>
      </c>
      <c r="E162" t="s">
        <v>24191</v>
      </c>
    </row>
    <row r="163" spans="3:5" x14ac:dyDescent="0.25">
      <c r="D163" t="s">
        <v>23987</v>
      </c>
      <c r="E163" t="s">
        <v>24192</v>
      </c>
    </row>
    <row r="164" spans="3:5" x14ac:dyDescent="0.25">
      <c r="C164" t="s">
        <v>24193</v>
      </c>
      <c r="D164" t="s">
        <v>23983</v>
      </c>
      <c r="E164" t="s">
        <v>24194</v>
      </c>
    </row>
    <row r="165" spans="3:5" x14ac:dyDescent="0.25">
      <c r="D165" t="s">
        <v>23985</v>
      </c>
      <c r="E165" t="s">
        <v>24195</v>
      </c>
    </row>
    <row r="166" spans="3:5" x14ac:dyDescent="0.25">
      <c r="D166" t="s">
        <v>23987</v>
      </c>
      <c r="E166" t="s">
        <v>24196</v>
      </c>
    </row>
    <row r="167" spans="3:5" x14ac:dyDescent="0.25">
      <c r="C167" t="s">
        <v>24197</v>
      </c>
      <c r="D167" t="s">
        <v>23983</v>
      </c>
      <c r="E167" t="s">
        <v>24198</v>
      </c>
    </row>
    <row r="168" spans="3:5" x14ac:dyDescent="0.25">
      <c r="D168" t="s">
        <v>23985</v>
      </c>
      <c r="E168" t="s">
        <v>24199</v>
      </c>
    </row>
    <row r="169" spans="3:5" x14ac:dyDescent="0.25">
      <c r="D169" t="s">
        <v>23987</v>
      </c>
      <c r="E169" t="s">
        <v>24200</v>
      </c>
    </row>
    <row r="170" spans="3:5" x14ac:dyDescent="0.25">
      <c r="C170" t="s">
        <v>24201</v>
      </c>
      <c r="D170" t="s">
        <v>23983</v>
      </c>
      <c r="E170" t="s">
        <v>24202</v>
      </c>
    </row>
    <row r="171" spans="3:5" x14ac:dyDescent="0.25">
      <c r="D171" t="s">
        <v>23985</v>
      </c>
      <c r="E171" t="s">
        <v>24203</v>
      </c>
    </row>
    <row r="172" spans="3:5" x14ac:dyDescent="0.25">
      <c r="D172" t="s">
        <v>23987</v>
      </c>
      <c r="E172" t="s">
        <v>24204</v>
      </c>
    </row>
    <row r="173" spans="3:5" x14ac:dyDescent="0.25">
      <c r="C173" t="s">
        <v>24205</v>
      </c>
      <c r="D173" t="s">
        <v>23983</v>
      </c>
      <c r="E173" t="s">
        <v>24206</v>
      </c>
    </row>
    <row r="174" spans="3:5" x14ac:dyDescent="0.25">
      <c r="D174" t="s">
        <v>23985</v>
      </c>
      <c r="E174" t="s">
        <v>24207</v>
      </c>
    </row>
    <row r="175" spans="3:5" x14ac:dyDescent="0.25">
      <c r="D175" t="s">
        <v>23987</v>
      </c>
      <c r="E175" t="s">
        <v>24208</v>
      </c>
    </row>
    <row r="176" spans="3:5" x14ac:dyDescent="0.25">
      <c r="C176" t="s">
        <v>24209</v>
      </c>
      <c r="D176" t="s">
        <v>23983</v>
      </c>
      <c r="E176" t="s">
        <v>24210</v>
      </c>
    </row>
    <row r="177" spans="3:5" x14ac:dyDescent="0.25">
      <c r="D177" t="s">
        <v>23985</v>
      </c>
      <c r="E177" t="s">
        <v>24211</v>
      </c>
    </row>
    <row r="178" spans="3:5" x14ac:dyDescent="0.25">
      <c r="D178" t="s">
        <v>23987</v>
      </c>
      <c r="E178" t="s">
        <v>24212</v>
      </c>
    </row>
    <row r="179" spans="3:5" x14ac:dyDescent="0.25">
      <c r="C179" t="s">
        <v>24213</v>
      </c>
      <c r="D179" t="s">
        <v>23983</v>
      </c>
      <c r="E179" t="s">
        <v>24214</v>
      </c>
    </row>
    <row r="180" spans="3:5" x14ac:dyDescent="0.25">
      <c r="D180" t="s">
        <v>23985</v>
      </c>
      <c r="E180" t="s">
        <v>24215</v>
      </c>
    </row>
    <row r="181" spans="3:5" x14ac:dyDescent="0.25">
      <c r="D181" t="s">
        <v>23987</v>
      </c>
      <c r="E181" t="s">
        <v>24216</v>
      </c>
    </row>
    <row r="182" spans="3:5" x14ac:dyDescent="0.25">
      <c r="C182" t="s">
        <v>24217</v>
      </c>
      <c r="D182" t="s">
        <v>23983</v>
      </c>
      <c r="E182" t="s">
        <v>24218</v>
      </c>
    </row>
    <row r="183" spans="3:5" x14ac:dyDescent="0.25">
      <c r="D183" t="s">
        <v>23985</v>
      </c>
      <c r="E183" t="s">
        <v>24219</v>
      </c>
    </row>
    <row r="184" spans="3:5" x14ac:dyDescent="0.25">
      <c r="D184" t="s">
        <v>23987</v>
      </c>
      <c r="E184" t="s">
        <v>24220</v>
      </c>
    </row>
    <row r="185" spans="3:5" x14ac:dyDescent="0.25">
      <c r="C185" t="s">
        <v>24221</v>
      </c>
      <c r="D185" t="s">
        <v>23983</v>
      </c>
      <c r="E185" t="s">
        <v>24222</v>
      </c>
    </row>
    <row r="186" spans="3:5" x14ac:dyDescent="0.25">
      <c r="D186" t="s">
        <v>23985</v>
      </c>
      <c r="E186" t="s">
        <v>24043</v>
      </c>
    </row>
    <row r="187" spans="3:5" x14ac:dyDescent="0.25">
      <c r="D187" t="s">
        <v>23987</v>
      </c>
      <c r="E187" t="s">
        <v>24044</v>
      </c>
    </row>
    <row r="188" spans="3:5" x14ac:dyDescent="0.25">
      <c r="C188" t="s">
        <v>24223</v>
      </c>
      <c r="D188" t="s">
        <v>23983</v>
      </c>
      <c r="E188" t="s">
        <v>24224</v>
      </c>
    </row>
    <row r="189" spans="3:5" x14ac:dyDescent="0.25">
      <c r="D189" t="s">
        <v>23985</v>
      </c>
      <c r="E189" t="s">
        <v>24225</v>
      </c>
    </row>
    <row r="190" spans="3:5" x14ac:dyDescent="0.25">
      <c r="D190" t="s">
        <v>23987</v>
      </c>
      <c r="E190" t="s">
        <v>24226</v>
      </c>
    </row>
    <row r="191" spans="3:5" x14ac:dyDescent="0.25">
      <c r="C191" t="s">
        <v>24227</v>
      </c>
      <c r="D191" t="s">
        <v>23983</v>
      </c>
      <c r="E191" t="s">
        <v>24228</v>
      </c>
    </row>
    <row r="192" spans="3:5" x14ac:dyDescent="0.25">
      <c r="D192" t="s">
        <v>23985</v>
      </c>
      <c r="E192" t="s">
        <v>24229</v>
      </c>
    </row>
    <row r="193" spans="3:5" x14ac:dyDescent="0.25">
      <c r="D193" t="s">
        <v>23987</v>
      </c>
      <c r="E193" t="s">
        <v>24230</v>
      </c>
    </row>
    <row r="194" spans="3:5" x14ac:dyDescent="0.25">
      <c r="C194" t="s">
        <v>24231</v>
      </c>
      <c r="D194" t="s">
        <v>23983</v>
      </c>
      <c r="E194" t="s">
        <v>24232</v>
      </c>
    </row>
    <row r="195" spans="3:5" x14ac:dyDescent="0.25">
      <c r="D195" t="s">
        <v>23985</v>
      </c>
      <c r="E195" t="s">
        <v>24195</v>
      </c>
    </row>
    <row r="196" spans="3:5" x14ac:dyDescent="0.25">
      <c r="D196" t="s">
        <v>23987</v>
      </c>
      <c r="E196" t="s">
        <v>24233</v>
      </c>
    </row>
    <row r="197" spans="3:5" x14ac:dyDescent="0.25">
      <c r="C197" t="s">
        <v>24234</v>
      </c>
      <c r="D197" t="s">
        <v>23983</v>
      </c>
      <c r="E197" t="s">
        <v>24235</v>
      </c>
    </row>
    <row r="198" spans="3:5" x14ac:dyDescent="0.25">
      <c r="D198" t="s">
        <v>23985</v>
      </c>
      <c r="E198" t="s">
        <v>24236</v>
      </c>
    </row>
    <row r="199" spans="3:5" x14ac:dyDescent="0.25">
      <c r="D199" t="s">
        <v>23987</v>
      </c>
      <c r="E199" t="s">
        <v>24237</v>
      </c>
    </row>
    <row r="200" spans="3:5" x14ac:dyDescent="0.25">
      <c r="C200" t="s">
        <v>24238</v>
      </c>
      <c r="D200" t="s">
        <v>23983</v>
      </c>
      <c r="E200" t="s">
        <v>24239</v>
      </c>
    </row>
    <row r="201" spans="3:5" x14ac:dyDescent="0.25">
      <c r="D201" t="s">
        <v>23985</v>
      </c>
      <c r="E201" t="s">
        <v>24240</v>
      </c>
    </row>
    <row r="202" spans="3:5" x14ac:dyDescent="0.25">
      <c r="D202" t="s">
        <v>23987</v>
      </c>
      <c r="E202" t="s">
        <v>24241</v>
      </c>
    </row>
    <row r="203" spans="3:5" x14ac:dyDescent="0.25">
      <c r="C203" t="s">
        <v>24242</v>
      </c>
      <c r="D203" t="s">
        <v>23983</v>
      </c>
      <c r="E203" t="s">
        <v>24243</v>
      </c>
    </row>
    <row r="204" spans="3:5" x14ac:dyDescent="0.25">
      <c r="D204" t="s">
        <v>23985</v>
      </c>
      <c r="E204" t="s">
        <v>24244</v>
      </c>
    </row>
    <row r="205" spans="3:5" x14ac:dyDescent="0.25">
      <c r="D205" t="s">
        <v>23987</v>
      </c>
      <c r="E205" t="s">
        <v>24245</v>
      </c>
    </row>
    <row r="206" spans="3:5" x14ac:dyDescent="0.25">
      <c r="C206" t="s">
        <v>24246</v>
      </c>
      <c r="D206" t="s">
        <v>23983</v>
      </c>
      <c r="E206" t="s">
        <v>24247</v>
      </c>
    </row>
    <row r="207" spans="3:5" x14ac:dyDescent="0.25">
      <c r="D207" t="s">
        <v>23985</v>
      </c>
      <c r="E207" t="s">
        <v>24248</v>
      </c>
    </row>
    <row r="208" spans="3:5" x14ac:dyDescent="0.25">
      <c r="D208" t="s">
        <v>23987</v>
      </c>
      <c r="E208" t="s">
        <v>24249</v>
      </c>
    </row>
    <row r="209" spans="3:5" x14ac:dyDescent="0.25">
      <c r="C209" t="s">
        <v>24250</v>
      </c>
      <c r="D209" t="s">
        <v>23983</v>
      </c>
      <c r="E209" t="s">
        <v>24251</v>
      </c>
    </row>
    <row r="210" spans="3:5" x14ac:dyDescent="0.25">
      <c r="D210" t="s">
        <v>23985</v>
      </c>
      <c r="E210" t="s">
        <v>24252</v>
      </c>
    </row>
    <row r="211" spans="3:5" x14ac:dyDescent="0.25">
      <c r="D211" t="s">
        <v>23987</v>
      </c>
      <c r="E211" t="s">
        <v>24253</v>
      </c>
    </row>
    <row r="212" spans="3:5" x14ac:dyDescent="0.25">
      <c r="C212" t="s">
        <v>24254</v>
      </c>
      <c r="D212" t="s">
        <v>23983</v>
      </c>
      <c r="E212" t="s">
        <v>24255</v>
      </c>
    </row>
    <row r="213" spans="3:5" x14ac:dyDescent="0.25">
      <c r="D213" t="s">
        <v>23985</v>
      </c>
      <c r="E213" t="s">
        <v>24256</v>
      </c>
    </row>
    <row r="214" spans="3:5" x14ac:dyDescent="0.25">
      <c r="D214" t="s">
        <v>23987</v>
      </c>
      <c r="E214" t="s">
        <v>24257</v>
      </c>
    </row>
    <row r="215" spans="3:5" x14ac:dyDescent="0.25">
      <c r="C215" t="s">
        <v>24258</v>
      </c>
      <c r="D215" t="s">
        <v>23983</v>
      </c>
      <c r="E215" t="s">
        <v>24050</v>
      </c>
    </row>
    <row r="216" spans="3:5" x14ac:dyDescent="0.25">
      <c r="D216" t="s">
        <v>23985</v>
      </c>
      <c r="E216" t="s">
        <v>24259</v>
      </c>
    </row>
    <row r="217" spans="3:5" x14ac:dyDescent="0.25">
      <c r="D217" t="s">
        <v>23987</v>
      </c>
      <c r="E217" t="s">
        <v>24260</v>
      </c>
    </row>
    <row r="218" spans="3:5" x14ac:dyDescent="0.25">
      <c r="C218" t="s">
        <v>24261</v>
      </c>
      <c r="D218" t="s">
        <v>23983</v>
      </c>
      <c r="E218" t="s">
        <v>24262</v>
      </c>
    </row>
    <row r="219" spans="3:5" x14ac:dyDescent="0.25">
      <c r="D219" t="s">
        <v>23985</v>
      </c>
      <c r="E219" t="s">
        <v>24263</v>
      </c>
    </row>
    <row r="220" spans="3:5" x14ac:dyDescent="0.25">
      <c r="D220" t="s">
        <v>23987</v>
      </c>
      <c r="E220" t="s">
        <v>24264</v>
      </c>
    </row>
    <row r="221" spans="3:5" x14ac:dyDescent="0.25">
      <c r="C221" t="s">
        <v>24265</v>
      </c>
      <c r="D221" t="s">
        <v>23983</v>
      </c>
      <c r="E221" t="s">
        <v>24266</v>
      </c>
    </row>
    <row r="222" spans="3:5" x14ac:dyDescent="0.25">
      <c r="D222" t="s">
        <v>23985</v>
      </c>
      <c r="E222" t="s">
        <v>24267</v>
      </c>
    </row>
    <row r="223" spans="3:5" x14ac:dyDescent="0.25">
      <c r="D223" t="s">
        <v>23987</v>
      </c>
      <c r="E223" t="s">
        <v>24268</v>
      </c>
    </row>
    <row r="224" spans="3:5" x14ac:dyDescent="0.25">
      <c r="C224" t="s">
        <v>24269</v>
      </c>
      <c r="D224" t="s">
        <v>23983</v>
      </c>
      <c r="E224" t="s">
        <v>24270</v>
      </c>
    </row>
    <row r="225" spans="2:6" x14ac:dyDescent="0.25">
      <c r="D225" t="s">
        <v>23985</v>
      </c>
      <c r="E225" t="s">
        <v>24271</v>
      </c>
    </row>
    <row r="226" spans="2:6" x14ac:dyDescent="0.25">
      <c r="D226" t="s">
        <v>23987</v>
      </c>
      <c r="E226" t="s">
        <v>24272</v>
      </c>
    </row>
    <row r="227" spans="2:6" x14ac:dyDescent="0.25">
      <c r="C227" t="s">
        <v>24273</v>
      </c>
      <c r="D227" t="s">
        <v>23983</v>
      </c>
      <c r="E227" t="s">
        <v>24274</v>
      </c>
    </row>
    <row r="228" spans="2:6" x14ac:dyDescent="0.25">
      <c r="D228" t="s">
        <v>23985</v>
      </c>
      <c r="E228" t="s">
        <v>24275</v>
      </c>
    </row>
    <row r="229" spans="2:6" x14ac:dyDescent="0.25">
      <c r="D229" t="s">
        <v>23987</v>
      </c>
      <c r="E229" t="s">
        <v>24276</v>
      </c>
    </row>
    <row r="230" spans="2:6" x14ac:dyDescent="0.25">
      <c r="C230" t="s">
        <v>24277</v>
      </c>
      <c r="D230" t="s">
        <v>23983</v>
      </c>
      <c r="E230" t="s">
        <v>24278</v>
      </c>
    </row>
    <row r="231" spans="2:6" x14ac:dyDescent="0.25">
      <c r="D231" t="s">
        <v>23985</v>
      </c>
      <c r="E231" t="s">
        <v>24279</v>
      </c>
    </row>
    <row r="232" spans="2:6" x14ac:dyDescent="0.25">
      <c r="D232" t="s">
        <v>23987</v>
      </c>
      <c r="E232" t="s">
        <v>24280</v>
      </c>
    </row>
    <row r="233" spans="2:6" x14ac:dyDescent="0.25">
      <c r="C233" t="s">
        <v>24281</v>
      </c>
      <c r="D233" t="s">
        <v>23983</v>
      </c>
      <c r="E233" t="s">
        <v>24282</v>
      </c>
    </row>
    <row r="234" spans="2:6" x14ac:dyDescent="0.25">
      <c r="D234" t="s">
        <v>23985</v>
      </c>
      <c r="E234" t="s">
        <v>24283</v>
      </c>
    </row>
    <row r="235" spans="2:6" x14ac:dyDescent="0.25">
      <c r="D235" t="s">
        <v>23987</v>
      </c>
      <c r="E235" t="s">
        <v>24284</v>
      </c>
    </row>
    <row r="236" spans="2:6" x14ac:dyDescent="0.25">
      <c r="C236" t="s">
        <v>24285</v>
      </c>
      <c r="D236" t="s">
        <v>23983</v>
      </c>
      <c r="E236" t="s">
        <v>24286</v>
      </c>
    </row>
    <row r="237" spans="2:6" x14ac:dyDescent="0.25">
      <c r="D237" t="s">
        <v>23985</v>
      </c>
      <c r="E237" t="s">
        <v>24287</v>
      </c>
    </row>
    <row r="238" spans="2:6" x14ac:dyDescent="0.25">
      <c r="D238" t="s">
        <v>23987</v>
      </c>
      <c r="E238" t="s">
        <v>24288</v>
      </c>
    </row>
    <row r="239" spans="2:6" x14ac:dyDescent="0.25">
      <c r="B239" t="s">
        <v>17288</v>
      </c>
      <c r="C239" t="s">
        <v>23997</v>
      </c>
      <c r="D239" t="s">
        <v>23983</v>
      </c>
      <c r="F239" t="s">
        <v>9779</v>
      </c>
    </row>
    <row r="240" spans="2:6" x14ac:dyDescent="0.25">
      <c r="D240" t="s">
        <v>23985</v>
      </c>
      <c r="F240" t="s">
        <v>23999</v>
      </c>
    </row>
    <row r="241" spans="3:6" x14ac:dyDescent="0.25">
      <c r="D241" t="s">
        <v>23987</v>
      </c>
      <c r="F241" t="s">
        <v>24000</v>
      </c>
    </row>
    <row r="242" spans="3:6" x14ac:dyDescent="0.25">
      <c r="C242" t="s">
        <v>24005</v>
      </c>
      <c r="D242" t="s">
        <v>23983</v>
      </c>
      <c r="F242" t="s">
        <v>24289</v>
      </c>
    </row>
    <row r="243" spans="3:6" x14ac:dyDescent="0.25">
      <c r="D243" t="s">
        <v>23985</v>
      </c>
      <c r="F243" t="s">
        <v>24007</v>
      </c>
    </row>
    <row r="244" spans="3:6" x14ac:dyDescent="0.25">
      <c r="D244" t="s">
        <v>23987</v>
      </c>
      <c r="F244" t="s">
        <v>24008</v>
      </c>
    </row>
    <row r="245" spans="3:6" x14ac:dyDescent="0.25">
      <c r="C245" t="s">
        <v>24009</v>
      </c>
      <c r="D245" t="s">
        <v>23983</v>
      </c>
      <c r="F245" t="s">
        <v>10324</v>
      </c>
    </row>
    <row r="246" spans="3:6" x14ac:dyDescent="0.25">
      <c r="D246" t="s">
        <v>23985</v>
      </c>
      <c r="F246" t="s">
        <v>24011</v>
      </c>
    </row>
    <row r="247" spans="3:6" x14ac:dyDescent="0.25">
      <c r="D247" t="s">
        <v>23987</v>
      </c>
      <c r="F247" t="s">
        <v>24012</v>
      </c>
    </row>
    <row r="248" spans="3:6" x14ac:dyDescent="0.25">
      <c r="C248" t="s">
        <v>24025</v>
      </c>
      <c r="D248" t="s">
        <v>23983</v>
      </c>
      <c r="F248" t="s">
        <v>9783</v>
      </c>
    </row>
    <row r="249" spans="3:6" x14ac:dyDescent="0.25">
      <c r="D249" t="s">
        <v>23985</v>
      </c>
      <c r="F249" t="s">
        <v>24027</v>
      </c>
    </row>
    <row r="250" spans="3:6" x14ac:dyDescent="0.25">
      <c r="D250" t="s">
        <v>23987</v>
      </c>
      <c r="F250" t="s">
        <v>24028</v>
      </c>
    </row>
    <row r="251" spans="3:6" x14ac:dyDescent="0.25">
      <c r="C251" t="s">
        <v>24029</v>
      </c>
      <c r="D251" t="s">
        <v>23983</v>
      </c>
      <c r="F251" t="s">
        <v>24290</v>
      </c>
    </row>
    <row r="252" spans="3:6" x14ac:dyDescent="0.25">
      <c r="D252" t="s">
        <v>23985</v>
      </c>
      <c r="F252" t="s">
        <v>24031</v>
      </c>
    </row>
    <row r="253" spans="3:6" x14ac:dyDescent="0.25">
      <c r="D253" t="s">
        <v>23987</v>
      </c>
      <c r="F253" t="s">
        <v>24032</v>
      </c>
    </row>
    <row r="254" spans="3:6" x14ac:dyDescent="0.25">
      <c r="C254" t="s">
        <v>24033</v>
      </c>
      <c r="D254" t="s">
        <v>23983</v>
      </c>
      <c r="F254" t="s">
        <v>10347</v>
      </c>
    </row>
    <row r="255" spans="3:6" x14ac:dyDescent="0.25">
      <c r="D255" t="s">
        <v>23985</v>
      </c>
      <c r="F255" t="s">
        <v>24035</v>
      </c>
    </row>
    <row r="256" spans="3:6" x14ac:dyDescent="0.25">
      <c r="D256" t="s">
        <v>23987</v>
      </c>
      <c r="F256" t="s">
        <v>24036</v>
      </c>
    </row>
    <row r="257" spans="3:6" x14ac:dyDescent="0.25">
      <c r="C257" t="s">
        <v>24037</v>
      </c>
      <c r="D257" t="s">
        <v>23983</v>
      </c>
      <c r="F257" t="s">
        <v>24291</v>
      </c>
    </row>
    <row r="258" spans="3:6" x14ac:dyDescent="0.25">
      <c r="D258" t="s">
        <v>23985</v>
      </c>
      <c r="F258" t="s">
        <v>24039</v>
      </c>
    </row>
    <row r="259" spans="3:6" x14ac:dyDescent="0.25">
      <c r="D259" t="s">
        <v>23987</v>
      </c>
      <c r="F259" t="s">
        <v>24040</v>
      </c>
    </row>
    <row r="260" spans="3:6" x14ac:dyDescent="0.25">
      <c r="C260" t="s">
        <v>24041</v>
      </c>
      <c r="D260" t="s">
        <v>23983</v>
      </c>
      <c r="F260" t="s">
        <v>24292</v>
      </c>
    </row>
    <row r="261" spans="3:6" x14ac:dyDescent="0.25">
      <c r="D261" t="s">
        <v>23985</v>
      </c>
      <c r="F261" t="s">
        <v>24043</v>
      </c>
    </row>
    <row r="262" spans="3:6" x14ac:dyDescent="0.25">
      <c r="D262" t="s">
        <v>23987</v>
      </c>
      <c r="F262" t="s">
        <v>24044</v>
      </c>
    </row>
    <row r="263" spans="3:6" x14ac:dyDescent="0.25">
      <c r="C263" t="s">
        <v>24053</v>
      </c>
      <c r="D263" t="s">
        <v>23983</v>
      </c>
      <c r="F263" t="s">
        <v>17963</v>
      </c>
    </row>
    <row r="264" spans="3:6" x14ac:dyDescent="0.25">
      <c r="D264" t="s">
        <v>23985</v>
      </c>
      <c r="F264" t="s">
        <v>24055</v>
      </c>
    </row>
    <row r="265" spans="3:6" x14ac:dyDescent="0.25">
      <c r="D265" t="s">
        <v>23987</v>
      </c>
      <c r="F265" t="s">
        <v>24056</v>
      </c>
    </row>
    <row r="266" spans="3:6" x14ac:dyDescent="0.25">
      <c r="C266" t="s">
        <v>24057</v>
      </c>
      <c r="D266" t="s">
        <v>23983</v>
      </c>
      <c r="F266" t="s">
        <v>9706</v>
      </c>
    </row>
    <row r="267" spans="3:6" x14ac:dyDescent="0.25">
      <c r="D267" t="s">
        <v>23985</v>
      </c>
      <c r="F267" t="s">
        <v>24059</v>
      </c>
    </row>
    <row r="268" spans="3:6" x14ac:dyDescent="0.25">
      <c r="D268" t="s">
        <v>23987</v>
      </c>
      <c r="F268" t="s">
        <v>24060</v>
      </c>
    </row>
    <row r="269" spans="3:6" x14ac:dyDescent="0.25">
      <c r="C269" t="s">
        <v>24061</v>
      </c>
      <c r="D269" t="s">
        <v>23983</v>
      </c>
      <c r="F269" t="s">
        <v>9743</v>
      </c>
    </row>
    <row r="270" spans="3:6" x14ac:dyDescent="0.25">
      <c r="D270" t="s">
        <v>23985</v>
      </c>
      <c r="F270" t="s">
        <v>24063</v>
      </c>
    </row>
    <row r="271" spans="3:6" x14ac:dyDescent="0.25">
      <c r="D271" t="s">
        <v>23987</v>
      </c>
      <c r="F271" t="s">
        <v>24064</v>
      </c>
    </row>
    <row r="272" spans="3:6" x14ac:dyDescent="0.25">
      <c r="C272" t="s">
        <v>24065</v>
      </c>
      <c r="D272" t="s">
        <v>23983</v>
      </c>
      <c r="F272" t="s">
        <v>9641</v>
      </c>
    </row>
    <row r="273" spans="3:6" x14ac:dyDescent="0.25">
      <c r="D273" t="s">
        <v>23985</v>
      </c>
      <c r="F273" t="s">
        <v>24067</v>
      </c>
    </row>
    <row r="274" spans="3:6" x14ac:dyDescent="0.25">
      <c r="D274" t="s">
        <v>23987</v>
      </c>
      <c r="F274" t="s">
        <v>24068</v>
      </c>
    </row>
    <row r="275" spans="3:6" x14ac:dyDescent="0.25">
      <c r="C275" t="s">
        <v>24069</v>
      </c>
      <c r="D275" t="s">
        <v>23983</v>
      </c>
      <c r="F275" t="s">
        <v>9760</v>
      </c>
    </row>
    <row r="276" spans="3:6" x14ac:dyDescent="0.25">
      <c r="D276" t="s">
        <v>23985</v>
      </c>
      <c r="F276" t="s">
        <v>24071</v>
      </c>
    </row>
    <row r="277" spans="3:6" x14ac:dyDescent="0.25">
      <c r="D277" t="s">
        <v>23987</v>
      </c>
      <c r="F277" t="s">
        <v>24072</v>
      </c>
    </row>
    <row r="278" spans="3:6" x14ac:dyDescent="0.25">
      <c r="C278" t="s">
        <v>24073</v>
      </c>
      <c r="D278" t="s">
        <v>23983</v>
      </c>
      <c r="F278" t="s">
        <v>17825</v>
      </c>
    </row>
    <row r="279" spans="3:6" x14ac:dyDescent="0.25">
      <c r="D279" t="s">
        <v>23985</v>
      </c>
      <c r="F279" t="s">
        <v>24075</v>
      </c>
    </row>
    <row r="280" spans="3:6" x14ac:dyDescent="0.25">
      <c r="D280" t="s">
        <v>23987</v>
      </c>
      <c r="F280" t="s">
        <v>24076</v>
      </c>
    </row>
    <row r="281" spans="3:6" x14ac:dyDescent="0.25">
      <c r="C281" t="s">
        <v>24077</v>
      </c>
      <c r="D281" t="s">
        <v>23983</v>
      </c>
      <c r="F281" t="s">
        <v>9672</v>
      </c>
    </row>
    <row r="282" spans="3:6" x14ac:dyDescent="0.25">
      <c r="D282" t="s">
        <v>23985</v>
      </c>
      <c r="F282" t="s">
        <v>24079</v>
      </c>
    </row>
    <row r="283" spans="3:6" x14ac:dyDescent="0.25">
      <c r="D283" t="s">
        <v>23987</v>
      </c>
      <c r="F283" t="s">
        <v>24080</v>
      </c>
    </row>
    <row r="284" spans="3:6" x14ac:dyDescent="0.25">
      <c r="C284" t="s">
        <v>24081</v>
      </c>
      <c r="D284" t="s">
        <v>23983</v>
      </c>
      <c r="F284" t="s">
        <v>24293</v>
      </c>
    </row>
    <row r="285" spans="3:6" x14ac:dyDescent="0.25">
      <c r="D285" t="s">
        <v>23985</v>
      </c>
      <c r="F285" t="s">
        <v>24083</v>
      </c>
    </row>
    <row r="286" spans="3:6" x14ac:dyDescent="0.25">
      <c r="D286" t="s">
        <v>23987</v>
      </c>
      <c r="F286" t="s">
        <v>24084</v>
      </c>
    </row>
    <row r="287" spans="3:6" x14ac:dyDescent="0.25">
      <c r="C287" t="s">
        <v>24089</v>
      </c>
      <c r="D287" t="s">
        <v>23983</v>
      </c>
      <c r="F287" t="s">
        <v>9738</v>
      </c>
    </row>
    <row r="288" spans="3:6" x14ac:dyDescent="0.25">
      <c r="D288" t="s">
        <v>23985</v>
      </c>
      <c r="F288" t="s">
        <v>24091</v>
      </c>
    </row>
    <row r="289" spans="3:6" x14ac:dyDescent="0.25">
      <c r="D289" t="s">
        <v>23987</v>
      </c>
      <c r="F289" t="s">
        <v>24092</v>
      </c>
    </row>
    <row r="290" spans="3:6" x14ac:dyDescent="0.25">
      <c r="C290" t="s">
        <v>24097</v>
      </c>
      <c r="D290" t="s">
        <v>23983</v>
      </c>
      <c r="F290" t="s">
        <v>9707</v>
      </c>
    </row>
    <row r="291" spans="3:6" x14ac:dyDescent="0.25">
      <c r="D291" t="s">
        <v>23985</v>
      </c>
      <c r="F291" t="s">
        <v>24099</v>
      </c>
    </row>
    <row r="292" spans="3:6" x14ac:dyDescent="0.25">
      <c r="D292" t="s">
        <v>23987</v>
      </c>
      <c r="F292" t="s">
        <v>24100</v>
      </c>
    </row>
    <row r="293" spans="3:6" x14ac:dyDescent="0.25">
      <c r="C293" t="s">
        <v>24101</v>
      </c>
      <c r="D293" t="s">
        <v>23983</v>
      </c>
      <c r="F293" t="s">
        <v>9705</v>
      </c>
    </row>
    <row r="294" spans="3:6" x14ac:dyDescent="0.25">
      <c r="D294" t="s">
        <v>23985</v>
      </c>
      <c r="F294" t="s">
        <v>24103</v>
      </c>
    </row>
    <row r="295" spans="3:6" x14ac:dyDescent="0.25">
      <c r="D295" t="s">
        <v>23987</v>
      </c>
      <c r="F295" t="s">
        <v>24104</v>
      </c>
    </row>
    <row r="296" spans="3:6" x14ac:dyDescent="0.25">
      <c r="C296" t="s">
        <v>24105</v>
      </c>
      <c r="D296" t="s">
        <v>23983</v>
      </c>
      <c r="F296" t="s">
        <v>24294</v>
      </c>
    </row>
    <row r="297" spans="3:6" x14ac:dyDescent="0.25">
      <c r="D297" t="s">
        <v>23985</v>
      </c>
      <c r="F297" t="s">
        <v>24107</v>
      </c>
    </row>
    <row r="298" spans="3:6" x14ac:dyDescent="0.25">
      <c r="D298" t="s">
        <v>23987</v>
      </c>
      <c r="F298" t="s">
        <v>24108</v>
      </c>
    </row>
    <row r="299" spans="3:6" x14ac:dyDescent="0.25">
      <c r="C299" t="s">
        <v>24109</v>
      </c>
      <c r="D299" t="s">
        <v>23983</v>
      </c>
      <c r="F299" t="s">
        <v>24295</v>
      </c>
    </row>
    <row r="300" spans="3:6" x14ac:dyDescent="0.25">
      <c r="D300" t="s">
        <v>23985</v>
      </c>
      <c r="F300" t="s">
        <v>24111</v>
      </c>
    </row>
    <row r="301" spans="3:6" x14ac:dyDescent="0.25">
      <c r="D301" t="s">
        <v>23987</v>
      </c>
      <c r="F301" t="s">
        <v>24112</v>
      </c>
    </row>
    <row r="302" spans="3:6" x14ac:dyDescent="0.25">
      <c r="C302" t="s">
        <v>24113</v>
      </c>
      <c r="D302" t="s">
        <v>23983</v>
      </c>
      <c r="F302" t="s">
        <v>9781</v>
      </c>
    </row>
    <row r="303" spans="3:6" x14ac:dyDescent="0.25">
      <c r="D303" t="s">
        <v>23985</v>
      </c>
      <c r="F303" t="s">
        <v>24115</v>
      </c>
    </row>
    <row r="304" spans="3:6" x14ac:dyDescent="0.25">
      <c r="D304" t="s">
        <v>23987</v>
      </c>
      <c r="F304" t="s">
        <v>24116</v>
      </c>
    </row>
    <row r="305" spans="3:6" x14ac:dyDescent="0.25">
      <c r="C305" t="s">
        <v>24117</v>
      </c>
      <c r="D305" t="s">
        <v>23983</v>
      </c>
      <c r="F305" t="s">
        <v>24296</v>
      </c>
    </row>
    <row r="306" spans="3:6" x14ac:dyDescent="0.25">
      <c r="D306" t="s">
        <v>23985</v>
      </c>
      <c r="F306" t="s">
        <v>24119</v>
      </c>
    </row>
    <row r="307" spans="3:6" x14ac:dyDescent="0.25">
      <c r="D307" t="s">
        <v>23987</v>
      </c>
      <c r="F307" t="s">
        <v>24120</v>
      </c>
    </row>
    <row r="308" spans="3:6" x14ac:dyDescent="0.25">
      <c r="C308" t="s">
        <v>24129</v>
      </c>
      <c r="D308" t="s">
        <v>23983</v>
      </c>
      <c r="F308" t="s">
        <v>10324</v>
      </c>
    </row>
    <row r="309" spans="3:6" x14ac:dyDescent="0.25">
      <c r="D309" t="s">
        <v>23985</v>
      </c>
      <c r="F309" t="s">
        <v>24131</v>
      </c>
    </row>
    <row r="310" spans="3:6" x14ac:dyDescent="0.25">
      <c r="D310" t="s">
        <v>23987</v>
      </c>
      <c r="F310" t="s">
        <v>24132</v>
      </c>
    </row>
    <row r="311" spans="3:6" x14ac:dyDescent="0.25">
      <c r="C311" t="s">
        <v>24133</v>
      </c>
      <c r="D311" t="s">
        <v>23983</v>
      </c>
      <c r="F311" t="s">
        <v>9760</v>
      </c>
    </row>
    <row r="312" spans="3:6" x14ac:dyDescent="0.25">
      <c r="D312" t="s">
        <v>23985</v>
      </c>
      <c r="F312" t="s">
        <v>24135</v>
      </c>
    </row>
    <row r="313" spans="3:6" x14ac:dyDescent="0.25">
      <c r="D313" t="s">
        <v>23987</v>
      </c>
      <c r="F313" t="s">
        <v>24136</v>
      </c>
    </row>
    <row r="314" spans="3:6" x14ac:dyDescent="0.25">
      <c r="C314" t="s">
        <v>24137</v>
      </c>
      <c r="D314" t="s">
        <v>23983</v>
      </c>
      <c r="F314" t="s">
        <v>10399</v>
      </c>
    </row>
    <row r="315" spans="3:6" x14ac:dyDescent="0.25">
      <c r="D315" t="s">
        <v>23985</v>
      </c>
      <c r="F315" t="s">
        <v>24139</v>
      </c>
    </row>
    <row r="316" spans="3:6" x14ac:dyDescent="0.25">
      <c r="D316" t="s">
        <v>23987</v>
      </c>
      <c r="F316" t="s">
        <v>24140</v>
      </c>
    </row>
    <row r="317" spans="3:6" x14ac:dyDescent="0.25">
      <c r="C317" t="s">
        <v>24141</v>
      </c>
      <c r="D317" t="s">
        <v>23983</v>
      </c>
      <c r="F317" t="s">
        <v>9692</v>
      </c>
    </row>
    <row r="318" spans="3:6" x14ac:dyDescent="0.25">
      <c r="D318" t="s">
        <v>23985</v>
      </c>
      <c r="F318" t="s">
        <v>24143</v>
      </c>
    </row>
    <row r="319" spans="3:6" x14ac:dyDescent="0.25">
      <c r="D319" t="s">
        <v>23987</v>
      </c>
      <c r="F319" t="s">
        <v>24144</v>
      </c>
    </row>
    <row r="320" spans="3:6" x14ac:dyDescent="0.25">
      <c r="C320" t="s">
        <v>24145</v>
      </c>
      <c r="D320" t="s">
        <v>23983</v>
      </c>
      <c r="F320" t="s">
        <v>9731</v>
      </c>
    </row>
    <row r="321" spans="3:6" x14ac:dyDescent="0.25">
      <c r="D321" t="s">
        <v>23985</v>
      </c>
      <c r="F321" t="s">
        <v>24147</v>
      </c>
    </row>
    <row r="322" spans="3:6" x14ac:dyDescent="0.25">
      <c r="D322" t="s">
        <v>23987</v>
      </c>
      <c r="F322" t="s">
        <v>24148</v>
      </c>
    </row>
    <row r="323" spans="3:6" x14ac:dyDescent="0.25">
      <c r="C323" t="s">
        <v>24149</v>
      </c>
      <c r="D323" t="s">
        <v>23983</v>
      </c>
      <c r="F323" t="s">
        <v>17824</v>
      </c>
    </row>
    <row r="324" spans="3:6" x14ac:dyDescent="0.25">
      <c r="D324" t="s">
        <v>23985</v>
      </c>
      <c r="F324" t="s">
        <v>24151</v>
      </c>
    </row>
    <row r="325" spans="3:6" x14ac:dyDescent="0.25">
      <c r="D325" t="s">
        <v>23987</v>
      </c>
      <c r="F325" t="s">
        <v>24152</v>
      </c>
    </row>
    <row r="326" spans="3:6" x14ac:dyDescent="0.25">
      <c r="C326" t="s">
        <v>24173</v>
      </c>
      <c r="D326" t="s">
        <v>23983</v>
      </c>
      <c r="F326" t="s">
        <v>9782</v>
      </c>
    </row>
    <row r="327" spans="3:6" x14ac:dyDescent="0.25">
      <c r="D327" t="s">
        <v>23985</v>
      </c>
      <c r="F327" t="s">
        <v>24175</v>
      </c>
    </row>
    <row r="328" spans="3:6" x14ac:dyDescent="0.25">
      <c r="D328" t="s">
        <v>23987</v>
      </c>
      <c r="F328" t="s">
        <v>24176</v>
      </c>
    </row>
    <row r="329" spans="3:6" x14ac:dyDescent="0.25">
      <c r="C329" t="s">
        <v>24177</v>
      </c>
      <c r="D329" t="s">
        <v>23983</v>
      </c>
      <c r="F329" t="s">
        <v>9659</v>
      </c>
    </row>
    <row r="330" spans="3:6" x14ac:dyDescent="0.25">
      <c r="D330" t="s">
        <v>23985</v>
      </c>
      <c r="F330" t="s">
        <v>24179</v>
      </c>
    </row>
    <row r="331" spans="3:6" x14ac:dyDescent="0.25">
      <c r="D331" t="s">
        <v>23987</v>
      </c>
      <c r="F331" t="s">
        <v>24180</v>
      </c>
    </row>
    <row r="332" spans="3:6" x14ac:dyDescent="0.25">
      <c r="C332" t="s">
        <v>24181</v>
      </c>
      <c r="D332" t="s">
        <v>23983</v>
      </c>
      <c r="F332" t="s">
        <v>9759</v>
      </c>
    </row>
    <row r="333" spans="3:6" x14ac:dyDescent="0.25">
      <c r="D333" t="s">
        <v>23985</v>
      </c>
      <c r="F333" t="s">
        <v>24183</v>
      </c>
    </row>
    <row r="334" spans="3:6" x14ac:dyDescent="0.25">
      <c r="D334" t="s">
        <v>23987</v>
      </c>
      <c r="F334" t="s">
        <v>24184</v>
      </c>
    </row>
    <row r="335" spans="3:6" x14ac:dyDescent="0.25">
      <c r="C335" t="s">
        <v>24185</v>
      </c>
      <c r="D335" t="s">
        <v>23983</v>
      </c>
      <c r="F335" t="s">
        <v>10415</v>
      </c>
    </row>
    <row r="336" spans="3:6" x14ac:dyDescent="0.25">
      <c r="D336" t="s">
        <v>23985</v>
      </c>
      <c r="F336" t="s">
        <v>24187</v>
      </c>
    </row>
    <row r="337" spans="3:6" x14ac:dyDescent="0.25">
      <c r="D337" t="s">
        <v>23987</v>
      </c>
      <c r="F337" t="s">
        <v>24188</v>
      </c>
    </row>
    <row r="338" spans="3:6" x14ac:dyDescent="0.25">
      <c r="C338" t="s">
        <v>24189</v>
      </c>
      <c r="D338" t="s">
        <v>23983</v>
      </c>
      <c r="F338" t="s">
        <v>24297</v>
      </c>
    </row>
    <row r="339" spans="3:6" x14ac:dyDescent="0.25">
      <c r="D339" t="s">
        <v>23985</v>
      </c>
      <c r="F339" t="s">
        <v>24191</v>
      </c>
    </row>
    <row r="340" spans="3:6" x14ac:dyDescent="0.25">
      <c r="D340" t="s">
        <v>23987</v>
      </c>
      <c r="F340" t="s">
        <v>24192</v>
      </c>
    </row>
    <row r="341" spans="3:6" x14ac:dyDescent="0.25">
      <c r="C341" t="s">
        <v>24213</v>
      </c>
      <c r="D341" t="s">
        <v>23983</v>
      </c>
      <c r="F341" t="s">
        <v>10423</v>
      </c>
    </row>
    <row r="342" spans="3:6" x14ac:dyDescent="0.25">
      <c r="D342" t="s">
        <v>23985</v>
      </c>
      <c r="F342" t="s">
        <v>24215</v>
      </c>
    </row>
    <row r="343" spans="3:6" x14ac:dyDescent="0.25">
      <c r="D343" t="s">
        <v>23987</v>
      </c>
      <c r="F343" t="s">
        <v>24216</v>
      </c>
    </row>
    <row r="344" spans="3:6" x14ac:dyDescent="0.25">
      <c r="C344" t="s">
        <v>24217</v>
      </c>
      <c r="D344" t="s">
        <v>23983</v>
      </c>
      <c r="F344" t="s">
        <v>24298</v>
      </c>
    </row>
    <row r="345" spans="3:6" x14ac:dyDescent="0.25">
      <c r="D345" t="s">
        <v>23985</v>
      </c>
      <c r="F345" t="s">
        <v>24219</v>
      </c>
    </row>
    <row r="346" spans="3:6" x14ac:dyDescent="0.25">
      <c r="D346" t="s">
        <v>23987</v>
      </c>
      <c r="F346" t="s">
        <v>24220</v>
      </c>
    </row>
    <row r="347" spans="3:6" x14ac:dyDescent="0.25">
      <c r="C347" t="s">
        <v>24221</v>
      </c>
      <c r="D347" t="s">
        <v>23983</v>
      </c>
      <c r="F347" t="s">
        <v>9727</v>
      </c>
    </row>
    <row r="348" spans="3:6" x14ac:dyDescent="0.25">
      <c r="D348" t="s">
        <v>23985</v>
      </c>
      <c r="F348" t="s">
        <v>24043</v>
      </c>
    </row>
    <row r="349" spans="3:6" x14ac:dyDescent="0.25">
      <c r="D349" t="s">
        <v>23987</v>
      </c>
      <c r="F349" t="s">
        <v>24044</v>
      </c>
    </row>
    <row r="350" spans="3:6" x14ac:dyDescent="0.25">
      <c r="C350" t="s">
        <v>24223</v>
      </c>
      <c r="D350" t="s">
        <v>23983</v>
      </c>
      <c r="F350" t="s">
        <v>9710</v>
      </c>
    </row>
    <row r="351" spans="3:6" x14ac:dyDescent="0.25">
      <c r="D351" t="s">
        <v>23985</v>
      </c>
      <c r="F351" t="s">
        <v>24225</v>
      </c>
    </row>
    <row r="352" spans="3:6" x14ac:dyDescent="0.25">
      <c r="D352" t="s">
        <v>23987</v>
      </c>
      <c r="F352" t="s">
        <v>24226</v>
      </c>
    </row>
    <row r="353" spans="3:6" x14ac:dyDescent="0.25">
      <c r="C353" t="s">
        <v>24227</v>
      </c>
      <c r="D353" t="s">
        <v>23983</v>
      </c>
      <c r="F353" t="s">
        <v>9646</v>
      </c>
    </row>
    <row r="354" spans="3:6" x14ac:dyDescent="0.25">
      <c r="D354" t="s">
        <v>23985</v>
      </c>
      <c r="F354" t="s">
        <v>24229</v>
      </c>
    </row>
    <row r="355" spans="3:6" x14ac:dyDescent="0.25">
      <c r="D355" t="s">
        <v>23987</v>
      </c>
      <c r="F355" t="s">
        <v>24230</v>
      </c>
    </row>
    <row r="356" spans="3:6" x14ac:dyDescent="0.25">
      <c r="C356" t="s">
        <v>24238</v>
      </c>
      <c r="D356" t="s">
        <v>23983</v>
      </c>
      <c r="F356" t="s">
        <v>24299</v>
      </c>
    </row>
    <row r="357" spans="3:6" x14ac:dyDescent="0.25">
      <c r="D357" t="s">
        <v>23985</v>
      </c>
      <c r="F357" t="s">
        <v>24240</v>
      </c>
    </row>
    <row r="358" spans="3:6" x14ac:dyDescent="0.25">
      <c r="D358" t="s">
        <v>23987</v>
      </c>
      <c r="F358" t="s">
        <v>24241</v>
      </c>
    </row>
    <row r="359" spans="3:6" x14ac:dyDescent="0.25">
      <c r="C359" t="s">
        <v>24242</v>
      </c>
      <c r="D359" t="s">
        <v>23983</v>
      </c>
      <c r="F359" t="s">
        <v>24300</v>
      </c>
    </row>
    <row r="360" spans="3:6" x14ac:dyDescent="0.25">
      <c r="D360" t="s">
        <v>23985</v>
      </c>
      <c r="F360" t="s">
        <v>24244</v>
      </c>
    </row>
    <row r="361" spans="3:6" x14ac:dyDescent="0.25">
      <c r="D361" t="s">
        <v>23987</v>
      </c>
      <c r="F361" t="s">
        <v>24245</v>
      </c>
    </row>
    <row r="362" spans="3:6" x14ac:dyDescent="0.25">
      <c r="C362" t="s">
        <v>24250</v>
      </c>
      <c r="D362" t="s">
        <v>23983</v>
      </c>
      <c r="F362" t="s">
        <v>9779</v>
      </c>
    </row>
    <row r="363" spans="3:6" x14ac:dyDescent="0.25">
      <c r="D363" t="s">
        <v>23985</v>
      </c>
      <c r="F363" t="s">
        <v>24252</v>
      </c>
    </row>
    <row r="364" spans="3:6" x14ac:dyDescent="0.25">
      <c r="D364" t="s">
        <v>23987</v>
      </c>
      <c r="F364" t="s">
        <v>24253</v>
      </c>
    </row>
    <row r="365" spans="3:6" x14ac:dyDescent="0.25">
      <c r="C365" t="s">
        <v>24254</v>
      </c>
      <c r="D365" t="s">
        <v>23983</v>
      </c>
      <c r="F365" t="s">
        <v>10337</v>
      </c>
    </row>
    <row r="366" spans="3:6" x14ac:dyDescent="0.25">
      <c r="D366" t="s">
        <v>23985</v>
      </c>
      <c r="F366" t="s">
        <v>24256</v>
      </c>
    </row>
    <row r="367" spans="3:6" x14ac:dyDescent="0.25">
      <c r="D367" t="s">
        <v>23987</v>
      </c>
      <c r="F367" t="s">
        <v>24257</v>
      </c>
    </row>
    <row r="368" spans="3:6" x14ac:dyDescent="0.25">
      <c r="C368" t="s">
        <v>24281</v>
      </c>
      <c r="D368" t="s">
        <v>23983</v>
      </c>
      <c r="F368" t="s">
        <v>9767</v>
      </c>
    </row>
    <row r="369" spans="2:7" x14ac:dyDescent="0.25">
      <c r="D369" t="s">
        <v>23985</v>
      </c>
      <c r="F369" t="s">
        <v>24283</v>
      </c>
    </row>
    <row r="370" spans="2:7" x14ac:dyDescent="0.25">
      <c r="D370" t="s">
        <v>23987</v>
      </c>
      <c r="F370" t="s">
        <v>24284</v>
      </c>
    </row>
    <row r="371" spans="2:7" x14ac:dyDescent="0.25">
      <c r="C371" t="s">
        <v>24285</v>
      </c>
      <c r="D371" t="s">
        <v>23983</v>
      </c>
      <c r="F371" t="s">
        <v>24301</v>
      </c>
    </row>
    <row r="372" spans="2:7" x14ac:dyDescent="0.25">
      <c r="D372" t="s">
        <v>23985</v>
      </c>
      <c r="F372" t="s">
        <v>24287</v>
      </c>
    </row>
    <row r="373" spans="2:7" x14ac:dyDescent="0.25">
      <c r="D373" t="s">
        <v>23987</v>
      </c>
      <c r="F373" t="s">
        <v>24288</v>
      </c>
    </row>
    <row r="374" spans="2:7" x14ac:dyDescent="0.25">
      <c r="B374" t="s">
        <v>24302</v>
      </c>
      <c r="C374" t="s">
        <v>23982</v>
      </c>
      <c r="D374" t="s">
        <v>23983</v>
      </c>
      <c r="F374" t="s">
        <v>568</v>
      </c>
      <c r="G374" t="s">
        <v>568</v>
      </c>
    </row>
    <row r="375" spans="2:7" x14ac:dyDescent="0.25">
      <c r="D375" t="s">
        <v>23985</v>
      </c>
      <c r="F375" t="s">
        <v>23986</v>
      </c>
      <c r="G375" t="s">
        <v>23986</v>
      </c>
    </row>
    <row r="376" spans="2:7" x14ac:dyDescent="0.25">
      <c r="D376" t="s">
        <v>23987</v>
      </c>
      <c r="F376" t="s">
        <v>23988</v>
      </c>
      <c r="G376" t="s">
        <v>23988</v>
      </c>
    </row>
    <row r="377" spans="2:7" x14ac:dyDescent="0.25">
      <c r="C377" t="s">
        <v>23989</v>
      </c>
      <c r="D377" t="s">
        <v>23983</v>
      </c>
      <c r="F377" t="s">
        <v>568</v>
      </c>
      <c r="G377" t="s">
        <v>568</v>
      </c>
    </row>
    <row r="378" spans="2:7" x14ac:dyDescent="0.25">
      <c r="D378" t="s">
        <v>23985</v>
      </c>
      <c r="F378" t="s">
        <v>23991</v>
      </c>
      <c r="G378" t="s">
        <v>23991</v>
      </c>
    </row>
    <row r="379" spans="2:7" x14ac:dyDescent="0.25">
      <c r="D379" t="s">
        <v>23987</v>
      </c>
      <c r="F379" t="s">
        <v>23992</v>
      </c>
      <c r="G379" t="s">
        <v>23992</v>
      </c>
    </row>
    <row r="380" spans="2:7" x14ac:dyDescent="0.25">
      <c r="C380" t="s">
        <v>23993</v>
      </c>
      <c r="D380" t="s">
        <v>23983</v>
      </c>
      <c r="F380" t="s">
        <v>568</v>
      </c>
      <c r="G380" t="s">
        <v>568</v>
      </c>
    </row>
    <row r="381" spans="2:7" x14ac:dyDescent="0.25">
      <c r="D381" t="s">
        <v>23985</v>
      </c>
      <c r="F381" t="s">
        <v>23995</v>
      </c>
      <c r="G381" t="s">
        <v>23995</v>
      </c>
    </row>
    <row r="382" spans="2:7" x14ac:dyDescent="0.25">
      <c r="D382" t="s">
        <v>23987</v>
      </c>
      <c r="F382" t="s">
        <v>23996</v>
      </c>
      <c r="G382" t="s">
        <v>23996</v>
      </c>
    </row>
    <row r="383" spans="2:7" x14ac:dyDescent="0.25">
      <c r="C383" t="s">
        <v>23997</v>
      </c>
      <c r="D383" t="s">
        <v>23983</v>
      </c>
      <c r="G383" t="s">
        <v>568</v>
      </c>
    </row>
    <row r="384" spans="2:7" x14ac:dyDescent="0.25">
      <c r="D384" t="s">
        <v>23985</v>
      </c>
      <c r="G384" t="s">
        <v>23999</v>
      </c>
    </row>
    <row r="385" spans="3:7" x14ac:dyDescent="0.25">
      <c r="D385" t="s">
        <v>23987</v>
      </c>
      <c r="G385" t="s">
        <v>24000</v>
      </c>
    </row>
    <row r="386" spans="3:7" x14ac:dyDescent="0.25">
      <c r="C386" t="s">
        <v>24001</v>
      </c>
      <c r="D386" t="s">
        <v>23983</v>
      </c>
      <c r="F386" t="s">
        <v>568</v>
      </c>
      <c r="G386" t="s">
        <v>568</v>
      </c>
    </row>
    <row r="387" spans="3:7" x14ac:dyDescent="0.25">
      <c r="D387" t="s">
        <v>23985</v>
      </c>
      <c r="F387" t="s">
        <v>24003</v>
      </c>
      <c r="G387" t="s">
        <v>24003</v>
      </c>
    </row>
    <row r="388" spans="3:7" x14ac:dyDescent="0.25">
      <c r="D388" t="s">
        <v>23987</v>
      </c>
      <c r="F388" t="s">
        <v>24004</v>
      </c>
      <c r="G388" t="s">
        <v>24004</v>
      </c>
    </row>
    <row r="389" spans="3:7" x14ac:dyDescent="0.25">
      <c r="C389" t="s">
        <v>24005</v>
      </c>
      <c r="D389" t="s">
        <v>23983</v>
      </c>
      <c r="G389" t="s">
        <v>568</v>
      </c>
    </row>
    <row r="390" spans="3:7" x14ac:dyDescent="0.25">
      <c r="D390" t="s">
        <v>23985</v>
      </c>
      <c r="G390" t="s">
        <v>24007</v>
      </c>
    </row>
    <row r="391" spans="3:7" x14ac:dyDescent="0.25">
      <c r="D391" t="s">
        <v>23987</v>
      </c>
      <c r="G391" t="s">
        <v>24008</v>
      </c>
    </row>
    <row r="392" spans="3:7" x14ac:dyDescent="0.25">
      <c r="C392" t="s">
        <v>24009</v>
      </c>
      <c r="D392" t="s">
        <v>23983</v>
      </c>
      <c r="G392" t="s">
        <v>568</v>
      </c>
    </row>
    <row r="393" spans="3:7" x14ac:dyDescent="0.25">
      <c r="D393" t="s">
        <v>23985</v>
      </c>
      <c r="G393" t="s">
        <v>24011</v>
      </c>
    </row>
    <row r="394" spans="3:7" x14ac:dyDescent="0.25">
      <c r="D394" t="s">
        <v>23987</v>
      </c>
      <c r="G394" t="s">
        <v>24012</v>
      </c>
    </row>
    <row r="395" spans="3:7" x14ac:dyDescent="0.25">
      <c r="C395" t="s">
        <v>24013</v>
      </c>
      <c r="D395" t="s">
        <v>23983</v>
      </c>
      <c r="F395" t="s">
        <v>568</v>
      </c>
      <c r="G395" t="s">
        <v>568</v>
      </c>
    </row>
    <row r="396" spans="3:7" x14ac:dyDescent="0.25">
      <c r="D396" t="s">
        <v>23985</v>
      </c>
      <c r="F396" t="s">
        <v>24015</v>
      </c>
      <c r="G396" t="s">
        <v>24015</v>
      </c>
    </row>
    <row r="397" spans="3:7" x14ac:dyDescent="0.25">
      <c r="D397" t="s">
        <v>23987</v>
      </c>
      <c r="F397" t="s">
        <v>24016</v>
      </c>
      <c r="G397" t="s">
        <v>24016</v>
      </c>
    </row>
    <row r="398" spans="3:7" x14ac:dyDescent="0.25">
      <c r="C398" t="s">
        <v>24017</v>
      </c>
      <c r="D398" t="s">
        <v>23983</v>
      </c>
      <c r="F398" t="s">
        <v>568</v>
      </c>
      <c r="G398" t="s">
        <v>568</v>
      </c>
    </row>
    <row r="399" spans="3:7" x14ac:dyDescent="0.25">
      <c r="D399" t="s">
        <v>23985</v>
      </c>
      <c r="F399" t="s">
        <v>24019</v>
      </c>
      <c r="G399" t="s">
        <v>24019</v>
      </c>
    </row>
    <row r="400" spans="3:7" x14ac:dyDescent="0.25">
      <c r="D400" t="s">
        <v>23987</v>
      </c>
      <c r="F400" t="s">
        <v>24020</v>
      </c>
      <c r="G400" t="s">
        <v>24020</v>
      </c>
    </row>
    <row r="401" spans="3:7" x14ac:dyDescent="0.25">
      <c r="C401" t="s">
        <v>24021</v>
      </c>
      <c r="D401" t="s">
        <v>23983</v>
      </c>
      <c r="F401" t="s">
        <v>568</v>
      </c>
      <c r="G401" t="s">
        <v>568</v>
      </c>
    </row>
    <row r="402" spans="3:7" x14ac:dyDescent="0.25">
      <c r="D402" t="s">
        <v>23985</v>
      </c>
      <c r="F402" t="s">
        <v>24023</v>
      </c>
      <c r="G402" t="s">
        <v>24023</v>
      </c>
    </row>
    <row r="403" spans="3:7" x14ac:dyDescent="0.25">
      <c r="D403" t="s">
        <v>23987</v>
      </c>
      <c r="F403" t="s">
        <v>24024</v>
      </c>
      <c r="G403" t="s">
        <v>24024</v>
      </c>
    </row>
    <row r="404" spans="3:7" x14ac:dyDescent="0.25">
      <c r="C404" t="s">
        <v>24025</v>
      </c>
      <c r="D404" t="s">
        <v>23983</v>
      </c>
      <c r="G404" t="s">
        <v>568</v>
      </c>
    </row>
    <row r="405" spans="3:7" x14ac:dyDescent="0.25">
      <c r="D405" t="s">
        <v>23985</v>
      </c>
      <c r="G405" t="s">
        <v>24027</v>
      </c>
    </row>
    <row r="406" spans="3:7" x14ac:dyDescent="0.25">
      <c r="D406" t="s">
        <v>23987</v>
      </c>
      <c r="G406" t="s">
        <v>24028</v>
      </c>
    </row>
    <row r="407" spans="3:7" x14ac:dyDescent="0.25">
      <c r="C407" t="s">
        <v>24029</v>
      </c>
      <c r="D407" t="s">
        <v>23983</v>
      </c>
      <c r="G407" t="s">
        <v>568</v>
      </c>
    </row>
    <row r="408" spans="3:7" x14ac:dyDescent="0.25">
      <c r="D408" t="s">
        <v>23985</v>
      </c>
      <c r="G408" t="s">
        <v>24031</v>
      </c>
    </row>
    <row r="409" spans="3:7" x14ac:dyDescent="0.25">
      <c r="D409" t="s">
        <v>23987</v>
      </c>
      <c r="G409" t="s">
        <v>24032</v>
      </c>
    </row>
    <row r="410" spans="3:7" x14ac:dyDescent="0.25">
      <c r="C410" t="s">
        <v>24033</v>
      </c>
      <c r="D410" t="s">
        <v>23983</v>
      </c>
      <c r="G410" t="s">
        <v>568</v>
      </c>
    </row>
    <row r="411" spans="3:7" x14ac:dyDescent="0.25">
      <c r="D411" t="s">
        <v>23985</v>
      </c>
      <c r="G411" t="s">
        <v>24035</v>
      </c>
    </row>
    <row r="412" spans="3:7" x14ac:dyDescent="0.25">
      <c r="D412" t="s">
        <v>23987</v>
      </c>
      <c r="G412" t="s">
        <v>24036</v>
      </c>
    </row>
    <row r="413" spans="3:7" x14ac:dyDescent="0.25">
      <c r="C413" t="s">
        <v>24037</v>
      </c>
      <c r="D413" t="s">
        <v>23983</v>
      </c>
      <c r="G413" t="s">
        <v>568</v>
      </c>
    </row>
    <row r="414" spans="3:7" x14ac:dyDescent="0.25">
      <c r="D414" t="s">
        <v>23985</v>
      </c>
      <c r="G414" t="s">
        <v>24039</v>
      </c>
    </row>
    <row r="415" spans="3:7" x14ac:dyDescent="0.25">
      <c r="D415" t="s">
        <v>23987</v>
      </c>
      <c r="G415" t="s">
        <v>24040</v>
      </c>
    </row>
    <row r="416" spans="3:7" x14ac:dyDescent="0.25">
      <c r="C416" t="s">
        <v>24041</v>
      </c>
      <c r="D416" t="s">
        <v>23983</v>
      </c>
      <c r="G416" t="s">
        <v>568</v>
      </c>
    </row>
    <row r="417" spans="3:7" x14ac:dyDescent="0.25">
      <c r="D417" t="s">
        <v>23985</v>
      </c>
      <c r="G417" t="s">
        <v>24043</v>
      </c>
    </row>
    <row r="418" spans="3:7" x14ac:dyDescent="0.25">
      <c r="D418" t="s">
        <v>23987</v>
      </c>
      <c r="G418" t="s">
        <v>24044</v>
      </c>
    </row>
    <row r="419" spans="3:7" x14ac:dyDescent="0.25">
      <c r="C419" t="s">
        <v>24045</v>
      </c>
      <c r="D419" t="s">
        <v>23983</v>
      </c>
      <c r="F419" t="s">
        <v>568</v>
      </c>
      <c r="G419" t="s">
        <v>568</v>
      </c>
    </row>
    <row r="420" spans="3:7" x14ac:dyDescent="0.25">
      <c r="D420" t="s">
        <v>23985</v>
      </c>
      <c r="F420" t="s">
        <v>24047</v>
      </c>
      <c r="G420" t="s">
        <v>24047</v>
      </c>
    </row>
    <row r="421" spans="3:7" x14ac:dyDescent="0.25">
      <c r="D421" t="s">
        <v>23987</v>
      </c>
      <c r="F421" t="s">
        <v>24048</v>
      </c>
      <c r="G421" t="s">
        <v>24048</v>
      </c>
    </row>
    <row r="422" spans="3:7" x14ac:dyDescent="0.25">
      <c r="C422" t="s">
        <v>24049</v>
      </c>
      <c r="D422" t="s">
        <v>23983</v>
      </c>
      <c r="F422" t="s">
        <v>568</v>
      </c>
      <c r="G422" t="s">
        <v>568</v>
      </c>
    </row>
    <row r="423" spans="3:7" x14ac:dyDescent="0.25">
      <c r="D423" t="s">
        <v>23985</v>
      </c>
      <c r="F423" t="s">
        <v>24051</v>
      </c>
      <c r="G423" t="s">
        <v>24051</v>
      </c>
    </row>
    <row r="424" spans="3:7" x14ac:dyDescent="0.25">
      <c r="D424" t="s">
        <v>23987</v>
      </c>
      <c r="F424" t="s">
        <v>24052</v>
      </c>
      <c r="G424" t="s">
        <v>24052</v>
      </c>
    </row>
    <row r="425" spans="3:7" x14ac:dyDescent="0.25">
      <c r="C425" t="s">
        <v>24053</v>
      </c>
      <c r="D425" t="s">
        <v>23983</v>
      </c>
      <c r="G425" t="s">
        <v>568</v>
      </c>
    </row>
    <row r="426" spans="3:7" x14ac:dyDescent="0.25">
      <c r="D426" t="s">
        <v>23985</v>
      </c>
      <c r="G426" t="s">
        <v>24055</v>
      </c>
    </row>
    <row r="427" spans="3:7" x14ac:dyDescent="0.25">
      <c r="D427" t="s">
        <v>23987</v>
      </c>
      <c r="G427" t="s">
        <v>24056</v>
      </c>
    </row>
    <row r="428" spans="3:7" x14ac:dyDescent="0.25">
      <c r="C428" t="s">
        <v>24057</v>
      </c>
      <c r="D428" t="s">
        <v>23983</v>
      </c>
      <c r="G428" t="s">
        <v>568</v>
      </c>
    </row>
    <row r="429" spans="3:7" x14ac:dyDescent="0.25">
      <c r="D429" t="s">
        <v>23985</v>
      </c>
      <c r="G429" t="s">
        <v>24059</v>
      </c>
    </row>
    <row r="430" spans="3:7" x14ac:dyDescent="0.25">
      <c r="D430" t="s">
        <v>23987</v>
      </c>
      <c r="G430" t="s">
        <v>24060</v>
      </c>
    </row>
    <row r="431" spans="3:7" x14ac:dyDescent="0.25">
      <c r="C431" t="s">
        <v>24061</v>
      </c>
      <c r="D431" t="s">
        <v>23983</v>
      </c>
      <c r="G431" t="s">
        <v>568</v>
      </c>
    </row>
    <row r="432" spans="3:7" x14ac:dyDescent="0.25">
      <c r="D432" t="s">
        <v>23985</v>
      </c>
      <c r="G432" t="s">
        <v>24063</v>
      </c>
    </row>
    <row r="433" spans="3:7" x14ac:dyDescent="0.25">
      <c r="D433" t="s">
        <v>23987</v>
      </c>
      <c r="G433" t="s">
        <v>24064</v>
      </c>
    </row>
    <row r="434" spans="3:7" x14ac:dyDescent="0.25">
      <c r="C434" t="s">
        <v>24065</v>
      </c>
      <c r="D434" t="s">
        <v>23983</v>
      </c>
      <c r="G434" t="s">
        <v>568</v>
      </c>
    </row>
    <row r="435" spans="3:7" x14ac:dyDescent="0.25">
      <c r="D435" t="s">
        <v>23985</v>
      </c>
      <c r="G435" t="s">
        <v>24067</v>
      </c>
    </row>
    <row r="436" spans="3:7" x14ac:dyDescent="0.25">
      <c r="D436" t="s">
        <v>23987</v>
      </c>
      <c r="G436" t="s">
        <v>24068</v>
      </c>
    </row>
    <row r="437" spans="3:7" x14ac:dyDescent="0.25">
      <c r="C437" t="s">
        <v>24069</v>
      </c>
      <c r="D437" t="s">
        <v>23983</v>
      </c>
      <c r="G437" t="s">
        <v>568</v>
      </c>
    </row>
    <row r="438" spans="3:7" x14ac:dyDescent="0.25">
      <c r="D438" t="s">
        <v>23985</v>
      </c>
      <c r="G438" t="s">
        <v>24071</v>
      </c>
    </row>
    <row r="439" spans="3:7" x14ac:dyDescent="0.25">
      <c r="D439" t="s">
        <v>23987</v>
      </c>
      <c r="G439" t="s">
        <v>24072</v>
      </c>
    </row>
    <row r="440" spans="3:7" x14ac:dyDescent="0.25">
      <c r="C440" t="s">
        <v>24073</v>
      </c>
      <c r="D440" t="s">
        <v>23983</v>
      </c>
      <c r="G440" t="s">
        <v>568</v>
      </c>
    </row>
    <row r="441" spans="3:7" x14ac:dyDescent="0.25">
      <c r="D441" t="s">
        <v>23985</v>
      </c>
      <c r="G441" t="s">
        <v>24075</v>
      </c>
    </row>
    <row r="442" spans="3:7" x14ac:dyDescent="0.25">
      <c r="D442" t="s">
        <v>23987</v>
      </c>
      <c r="G442" t="s">
        <v>24076</v>
      </c>
    </row>
    <row r="443" spans="3:7" x14ac:dyDescent="0.25">
      <c r="C443" t="s">
        <v>24077</v>
      </c>
      <c r="D443" t="s">
        <v>23983</v>
      </c>
      <c r="G443" t="s">
        <v>568</v>
      </c>
    </row>
    <row r="444" spans="3:7" x14ac:dyDescent="0.25">
      <c r="D444" t="s">
        <v>23985</v>
      </c>
      <c r="G444" t="s">
        <v>24079</v>
      </c>
    </row>
    <row r="445" spans="3:7" x14ac:dyDescent="0.25">
      <c r="D445" t="s">
        <v>23987</v>
      </c>
      <c r="G445" t="s">
        <v>24080</v>
      </c>
    </row>
    <row r="446" spans="3:7" x14ac:dyDescent="0.25">
      <c r="C446" t="s">
        <v>24081</v>
      </c>
      <c r="D446" t="s">
        <v>23983</v>
      </c>
      <c r="G446" t="s">
        <v>568</v>
      </c>
    </row>
    <row r="447" spans="3:7" x14ac:dyDescent="0.25">
      <c r="D447" t="s">
        <v>23985</v>
      </c>
      <c r="G447" t="s">
        <v>24083</v>
      </c>
    </row>
    <row r="448" spans="3:7" x14ac:dyDescent="0.25">
      <c r="D448" t="s">
        <v>23987</v>
      </c>
      <c r="G448" t="s">
        <v>24084</v>
      </c>
    </row>
    <row r="449" spans="3:7" x14ac:dyDescent="0.25">
      <c r="C449" t="s">
        <v>24085</v>
      </c>
      <c r="D449" t="s">
        <v>23983</v>
      </c>
      <c r="F449" t="s">
        <v>568</v>
      </c>
      <c r="G449" t="s">
        <v>568</v>
      </c>
    </row>
    <row r="450" spans="3:7" x14ac:dyDescent="0.25">
      <c r="D450" t="s">
        <v>23985</v>
      </c>
      <c r="F450" t="s">
        <v>24087</v>
      </c>
      <c r="G450" t="s">
        <v>24087</v>
      </c>
    </row>
    <row r="451" spans="3:7" x14ac:dyDescent="0.25">
      <c r="D451" t="s">
        <v>23987</v>
      </c>
      <c r="F451" t="s">
        <v>24088</v>
      </c>
      <c r="G451" t="s">
        <v>24088</v>
      </c>
    </row>
    <row r="452" spans="3:7" x14ac:dyDescent="0.25">
      <c r="C452" t="s">
        <v>24089</v>
      </c>
      <c r="D452" t="s">
        <v>23983</v>
      </c>
      <c r="G452" t="s">
        <v>568</v>
      </c>
    </row>
    <row r="453" spans="3:7" x14ac:dyDescent="0.25">
      <c r="D453" t="s">
        <v>23985</v>
      </c>
      <c r="G453" t="s">
        <v>24091</v>
      </c>
    </row>
    <row r="454" spans="3:7" x14ac:dyDescent="0.25">
      <c r="D454" t="s">
        <v>23987</v>
      </c>
      <c r="G454" t="s">
        <v>24092</v>
      </c>
    </row>
    <row r="455" spans="3:7" x14ac:dyDescent="0.25">
      <c r="C455" t="s">
        <v>24093</v>
      </c>
      <c r="D455" t="s">
        <v>23983</v>
      </c>
      <c r="F455" t="s">
        <v>568</v>
      </c>
      <c r="G455" t="s">
        <v>568</v>
      </c>
    </row>
    <row r="456" spans="3:7" x14ac:dyDescent="0.25">
      <c r="D456" t="s">
        <v>23985</v>
      </c>
      <c r="F456" t="s">
        <v>24095</v>
      </c>
      <c r="G456" t="s">
        <v>24095</v>
      </c>
    </row>
    <row r="457" spans="3:7" x14ac:dyDescent="0.25">
      <c r="D457" t="s">
        <v>23987</v>
      </c>
      <c r="F457" t="s">
        <v>24096</v>
      </c>
      <c r="G457" t="s">
        <v>24096</v>
      </c>
    </row>
    <row r="458" spans="3:7" x14ac:dyDescent="0.25">
      <c r="C458" t="s">
        <v>24097</v>
      </c>
      <c r="D458" t="s">
        <v>23983</v>
      </c>
      <c r="G458" t="s">
        <v>568</v>
      </c>
    </row>
    <row r="459" spans="3:7" x14ac:dyDescent="0.25">
      <c r="D459" t="s">
        <v>23985</v>
      </c>
      <c r="G459" t="s">
        <v>24099</v>
      </c>
    </row>
    <row r="460" spans="3:7" x14ac:dyDescent="0.25">
      <c r="D460" t="s">
        <v>23987</v>
      </c>
      <c r="G460" t="s">
        <v>24100</v>
      </c>
    </row>
    <row r="461" spans="3:7" x14ac:dyDescent="0.25">
      <c r="C461" t="s">
        <v>24101</v>
      </c>
      <c r="D461" t="s">
        <v>23983</v>
      </c>
      <c r="G461" t="s">
        <v>568</v>
      </c>
    </row>
    <row r="462" spans="3:7" x14ac:dyDescent="0.25">
      <c r="D462" t="s">
        <v>23985</v>
      </c>
      <c r="G462" t="s">
        <v>24103</v>
      </c>
    </row>
    <row r="463" spans="3:7" x14ac:dyDescent="0.25">
      <c r="D463" t="s">
        <v>23987</v>
      </c>
      <c r="G463" t="s">
        <v>24104</v>
      </c>
    </row>
    <row r="464" spans="3:7" x14ac:dyDescent="0.25">
      <c r="C464" t="s">
        <v>24105</v>
      </c>
      <c r="D464" t="s">
        <v>23983</v>
      </c>
      <c r="G464" t="s">
        <v>568</v>
      </c>
    </row>
    <row r="465" spans="3:7" x14ac:dyDescent="0.25">
      <c r="D465" t="s">
        <v>23985</v>
      </c>
      <c r="G465" t="s">
        <v>24107</v>
      </c>
    </row>
    <row r="466" spans="3:7" x14ac:dyDescent="0.25">
      <c r="D466" t="s">
        <v>23987</v>
      </c>
      <c r="G466" t="s">
        <v>24108</v>
      </c>
    </row>
    <row r="467" spans="3:7" x14ac:dyDescent="0.25">
      <c r="C467" t="s">
        <v>24109</v>
      </c>
      <c r="D467" t="s">
        <v>23983</v>
      </c>
      <c r="G467" t="s">
        <v>568</v>
      </c>
    </row>
    <row r="468" spans="3:7" x14ac:dyDescent="0.25">
      <c r="D468" t="s">
        <v>23985</v>
      </c>
      <c r="G468" t="s">
        <v>24111</v>
      </c>
    </row>
    <row r="469" spans="3:7" x14ac:dyDescent="0.25">
      <c r="D469" t="s">
        <v>23987</v>
      </c>
      <c r="G469" t="s">
        <v>24112</v>
      </c>
    </row>
    <row r="470" spans="3:7" x14ac:dyDescent="0.25">
      <c r="C470" t="s">
        <v>24113</v>
      </c>
      <c r="D470" t="s">
        <v>23983</v>
      </c>
      <c r="G470" t="s">
        <v>568</v>
      </c>
    </row>
    <row r="471" spans="3:7" x14ac:dyDescent="0.25">
      <c r="D471" t="s">
        <v>23985</v>
      </c>
      <c r="G471" t="s">
        <v>24115</v>
      </c>
    </row>
    <row r="472" spans="3:7" x14ac:dyDescent="0.25">
      <c r="D472" t="s">
        <v>23987</v>
      </c>
      <c r="G472" t="s">
        <v>24116</v>
      </c>
    </row>
    <row r="473" spans="3:7" x14ac:dyDescent="0.25">
      <c r="C473" t="s">
        <v>24117</v>
      </c>
      <c r="D473" t="s">
        <v>23983</v>
      </c>
      <c r="G473" t="s">
        <v>568</v>
      </c>
    </row>
    <row r="474" spans="3:7" x14ac:dyDescent="0.25">
      <c r="D474" t="s">
        <v>23985</v>
      </c>
      <c r="G474" t="s">
        <v>24119</v>
      </c>
    </row>
    <row r="475" spans="3:7" x14ac:dyDescent="0.25">
      <c r="D475" t="s">
        <v>23987</v>
      </c>
      <c r="G475" t="s">
        <v>24120</v>
      </c>
    </row>
    <row r="476" spans="3:7" x14ac:dyDescent="0.25">
      <c r="C476" t="s">
        <v>24121</v>
      </c>
      <c r="D476" t="s">
        <v>23983</v>
      </c>
      <c r="F476" t="s">
        <v>568</v>
      </c>
      <c r="G476" t="s">
        <v>568</v>
      </c>
    </row>
    <row r="477" spans="3:7" x14ac:dyDescent="0.25">
      <c r="D477" t="s">
        <v>23985</v>
      </c>
      <c r="F477" t="s">
        <v>24123</v>
      </c>
      <c r="G477" t="s">
        <v>24123</v>
      </c>
    </row>
    <row r="478" spans="3:7" x14ac:dyDescent="0.25">
      <c r="D478" t="s">
        <v>23987</v>
      </c>
      <c r="F478" t="s">
        <v>24124</v>
      </c>
      <c r="G478" t="s">
        <v>24124</v>
      </c>
    </row>
    <row r="479" spans="3:7" x14ac:dyDescent="0.25">
      <c r="C479" t="s">
        <v>24125</v>
      </c>
      <c r="D479" t="s">
        <v>23983</v>
      </c>
      <c r="F479" t="s">
        <v>568</v>
      </c>
      <c r="G479" t="s">
        <v>568</v>
      </c>
    </row>
    <row r="480" spans="3:7" x14ac:dyDescent="0.25">
      <c r="D480" t="s">
        <v>23985</v>
      </c>
      <c r="F480" t="s">
        <v>24127</v>
      </c>
      <c r="G480" t="s">
        <v>24127</v>
      </c>
    </row>
    <row r="481" spans="3:7" x14ac:dyDescent="0.25">
      <c r="D481" t="s">
        <v>23987</v>
      </c>
      <c r="F481" t="s">
        <v>24128</v>
      </c>
      <c r="G481" t="s">
        <v>24128</v>
      </c>
    </row>
    <row r="482" spans="3:7" x14ac:dyDescent="0.25">
      <c r="C482" t="s">
        <v>24129</v>
      </c>
      <c r="D482" t="s">
        <v>23983</v>
      </c>
      <c r="G482" t="s">
        <v>568</v>
      </c>
    </row>
    <row r="483" spans="3:7" x14ac:dyDescent="0.25">
      <c r="D483" t="s">
        <v>23985</v>
      </c>
      <c r="G483" t="s">
        <v>24131</v>
      </c>
    </row>
    <row r="484" spans="3:7" x14ac:dyDescent="0.25">
      <c r="D484" t="s">
        <v>23987</v>
      </c>
      <c r="G484" t="s">
        <v>24132</v>
      </c>
    </row>
    <row r="485" spans="3:7" x14ac:dyDescent="0.25">
      <c r="C485" t="s">
        <v>24133</v>
      </c>
      <c r="D485" t="s">
        <v>23983</v>
      </c>
      <c r="G485" t="s">
        <v>568</v>
      </c>
    </row>
    <row r="486" spans="3:7" x14ac:dyDescent="0.25">
      <c r="D486" t="s">
        <v>23985</v>
      </c>
      <c r="G486" t="s">
        <v>24135</v>
      </c>
    </row>
    <row r="487" spans="3:7" x14ac:dyDescent="0.25">
      <c r="D487" t="s">
        <v>23987</v>
      </c>
      <c r="G487" t="s">
        <v>24136</v>
      </c>
    </row>
    <row r="488" spans="3:7" x14ac:dyDescent="0.25">
      <c r="C488" t="s">
        <v>24137</v>
      </c>
      <c r="D488" t="s">
        <v>23983</v>
      </c>
      <c r="G488" t="s">
        <v>568</v>
      </c>
    </row>
    <row r="489" spans="3:7" x14ac:dyDescent="0.25">
      <c r="D489" t="s">
        <v>23985</v>
      </c>
      <c r="G489" t="s">
        <v>24139</v>
      </c>
    </row>
    <row r="490" spans="3:7" x14ac:dyDescent="0.25">
      <c r="D490" t="s">
        <v>23987</v>
      </c>
      <c r="G490" t="s">
        <v>24140</v>
      </c>
    </row>
    <row r="491" spans="3:7" x14ac:dyDescent="0.25">
      <c r="C491" t="s">
        <v>24141</v>
      </c>
      <c r="D491" t="s">
        <v>23983</v>
      </c>
      <c r="G491" t="s">
        <v>568</v>
      </c>
    </row>
    <row r="492" spans="3:7" x14ac:dyDescent="0.25">
      <c r="D492" t="s">
        <v>23985</v>
      </c>
      <c r="G492" t="s">
        <v>24143</v>
      </c>
    </row>
    <row r="493" spans="3:7" x14ac:dyDescent="0.25">
      <c r="D493" t="s">
        <v>23987</v>
      </c>
      <c r="G493" t="s">
        <v>24144</v>
      </c>
    </row>
    <row r="494" spans="3:7" x14ac:dyDescent="0.25">
      <c r="C494" t="s">
        <v>24145</v>
      </c>
      <c r="D494" t="s">
        <v>23983</v>
      </c>
      <c r="G494" t="s">
        <v>568</v>
      </c>
    </row>
    <row r="495" spans="3:7" x14ac:dyDescent="0.25">
      <c r="D495" t="s">
        <v>23985</v>
      </c>
      <c r="G495" t="s">
        <v>24147</v>
      </c>
    </row>
    <row r="496" spans="3:7" x14ac:dyDescent="0.25">
      <c r="D496" t="s">
        <v>23987</v>
      </c>
      <c r="G496" t="s">
        <v>24148</v>
      </c>
    </row>
    <row r="497" spans="3:7" x14ac:dyDescent="0.25">
      <c r="C497" t="s">
        <v>24149</v>
      </c>
      <c r="D497" t="s">
        <v>23983</v>
      </c>
      <c r="G497" t="s">
        <v>568</v>
      </c>
    </row>
    <row r="498" spans="3:7" x14ac:dyDescent="0.25">
      <c r="D498" t="s">
        <v>23985</v>
      </c>
      <c r="G498" t="s">
        <v>24151</v>
      </c>
    </row>
    <row r="499" spans="3:7" x14ac:dyDescent="0.25">
      <c r="D499" t="s">
        <v>23987</v>
      </c>
      <c r="G499" t="s">
        <v>24152</v>
      </c>
    </row>
    <row r="500" spans="3:7" x14ac:dyDescent="0.25">
      <c r="C500" t="s">
        <v>24153</v>
      </c>
      <c r="D500" t="s">
        <v>23983</v>
      </c>
      <c r="F500" t="s">
        <v>568</v>
      </c>
      <c r="G500" t="s">
        <v>568</v>
      </c>
    </row>
    <row r="501" spans="3:7" x14ac:dyDescent="0.25">
      <c r="D501" t="s">
        <v>23985</v>
      </c>
      <c r="F501" t="s">
        <v>24155</v>
      </c>
      <c r="G501" t="s">
        <v>24155</v>
      </c>
    </row>
    <row r="502" spans="3:7" x14ac:dyDescent="0.25">
      <c r="D502" t="s">
        <v>23987</v>
      </c>
      <c r="F502" t="s">
        <v>24156</v>
      </c>
      <c r="G502" t="s">
        <v>24156</v>
      </c>
    </row>
    <row r="503" spans="3:7" x14ac:dyDescent="0.25">
      <c r="C503" t="s">
        <v>24157</v>
      </c>
      <c r="D503" t="s">
        <v>23983</v>
      </c>
      <c r="F503" t="s">
        <v>568</v>
      </c>
      <c r="G503" t="s">
        <v>568</v>
      </c>
    </row>
    <row r="504" spans="3:7" x14ac:dyDescent="0.25">
      <c r="D504" t="s">
        <v>23985</v>
      </c>
      <c r="F504" t="s">
        <v>24159</v>
      </c>
      <c r="G504" t="s">
        <v>24159</v>
      </c>
    </row>
    <row r="505" spans="3:7" x14ac:dyDescent="0.25">
      <c r="D505" t="s">
        <v>23987</v>
      </c>
      <c r="F505" t="s">
        <v>24160</v>
      </c>
      <c r="G505" t="s">
        <v>24160</v>
      </c>
    </row>
    <row r="506" spans="3:7" x14ac:dyDescent="0.25">
      <c r="C506" t="s">
        <v>24161</v>
      </c>
      <c r="D506" t="s">
        <v>23983</v>
      </c>
      <c r="F506" t="s">
        <v>568</v>
      </c>
      <c r="G506" t="s">
        <v>568</v>
      </c>
    </row>
    <row r="507" spans="3:7" x14ac:dyDescent="0.25">
      <c r="D507" t="s">
        <v>23985</v>
      </c>
      <c r="F507" t="s">
        <v>24163</v>
      </c>
      <c r="G507" t="s">
        <v>24163</v>
      </c>
    </row>
    <row r="508" spans="3:7" x14ac:dyDescent="0.25">
      <c r="D508" t="s">
        <v>23987</v>
      </c>
      <c r="F508" t="s">
        <v>24164</v>
      </c>
      <c r="G508" t="s">
        <v>24164</v>
      </c>
    </row>
    <row r="509" spans="3:7" x14ac:dyDescent="0.25">
      <c r="C509" t="s">
        <v>24165</v>
      </c>
      <c r="D509" t="s">
        <v>23983</v>
      </c>
      <c r="F509" t="s">
        <v>568</v>
      </c>
      <c r="G509" t="s">
        <v>568</v>
      </c>
    </row>
    <row r="510" spans="3:7" x14ac:dyDescent="0.25">
      <c r="D510" t="s">
        <v>23985</v>
      </c>
      <c r="F510" t="s">
        <v>24167</v>
      </c>
      <c r="G510" t="s">
        <v>24167</v>
      </c>
    </row>
    <row r="511" spans="3:7" x14ac:dyDescent="0.25">
      <c r="D511" t="s">
        <v>23987</v>
      </c>
      <c r="F511" t="s">
        <v>24168</v>
      </c>
      <c r="G511" t="s">
        <v>24168</v>
      </c>
    </row>
    <row r="512" spans="3:7" x14ac:dyDescent="0.25">
      <c r="C512" t="s">
        <v>24169</v>
      </c>
      <c r="D512" t="s">
        <v>23983</v>
      </c>
      <c r="F512" t="s">
        <v>568</v>
      </c>
      <c r="G512" t="s">
        <v>568</v>
      </c>
    </row>
    <row r="513" spans="3:7" x14ac:dyDescent="0.25">
      <c r="D513" t="s">
        <v>23985</v>
      </c>
      <c r="F513" t="s">
        <v>24171</v>
      </c>
      <c r="G513" t="s">
        <v>24171</v>
      </c>
    </row>
    <row r="514" spans="3:7" x14ac:dyDescent="0.25">
      <c r="D514" t="s">
        <v>23987</v>
      </c>
      <c r="F514" t="s">
        <v>24172</v>
      </c>
      <c r="G514" t="s">
        <v>24172</v>
      </c>
    </row>
    <row r="515" spans="3:7" x14ac:dyDescent="0.25">
      <c r="C515" t="s">
        <v>24173</v>
      </c>
      <c r="D515" t="s">
        <v>23983</v>
      </c>
      <c r="G515" t="s">
        <v>568</v>
      </c>
    </row>
    <row r="516" spans="3:7" x14ac:dyDescent="0.25">
      <c r="D516" t="s">
        <v>23985</v>
      </c>
      <c r="G516" t="s">
        <v>24175</v>
      </c>
    </row>
    <row r="517" spans="3:7" x14ac:dyDescent="0.25">
      <c r="D517" t="s">
        <v>23987</v>
      </c>
      <c r="G517" t="s">
        <v>24176</v>
      </c>
    </row>
    <row r="518" spans="3:7" x14ac:dyDescent="0.25">
      <c r="C518" t="s">
        <v>24177</v>
      </c>
      <c r="D518" t="s">
        <v>23983</v>
      </c>
      <c r="G518" t="s">
        <v>568</v>
      </c>
    </row>
    <row r="519" spans="3:7" x14ac:dyDescent="0.25">
      <c r="D519" t="s">
        <v>23985</v>
      </c>
      <c r="G519" t="s">
        <v>24179</v>
      </c>
    </row>
    <row r="520" spans="3:7" x14ac:dyDescent="0.25">
      <c r="D520" t="s">
        <v>23987</v>
      </c>
      <c r="G520" t="s">
        <v>24180</v>
      </c>
    </row>
    <row r="521" spans="3:7" x14ac:dyDescent="0.25">
      <c r="C521" t="s">
        <v>24181</v>
      </c>
      <c r="D521" t="s">
        <v>23983</v>
      </c>
      <c r="G521" t="s">
        <v>568</v>
      </c>
    </row>
    <row r="522" spans="3:7" x14ac:dyDescent="0.25">
      <c r="D522" t="s">
        <v>23985</v>
      </c>
      <c r="G522" t="s">
        <v>24183</v>
      </c>
    </row>
    <row r="523" spans="3:7" x14ac:dyDescent="0.25">
      <c r="D523" t="s">
        <v>23987</v>
      </c>
      <c r="G523" t="s">
        <v>24184</v>
      </c>
    </row>
    <row r="524" spans="3:7" x14ac:dyDescent="0.25">
      <c r="C524" t="s">
        <v>24185</v>
      </c>
      <c r="D524" t="s">
        <v>23983</v>
      </c>
      <c r="G524" t="s">
        <v>568</v>
      </c>
    </row>
    <row r="525" spans="3:7" x14ac:dyDescent="0.25">
      <c r="D525" t="s">
        <v>23985</v>
      </c>
      <c r="G525" t="s">
        <v>24187</v>
      </c>
    </row>
    <row r="526" spans="3:7" x14ac:dyDescent="0.25">
      <c r="D526" t="s">
        <v>23987</v>
      </c>
      <c r="G526" t="s">
        <v>24188</v>
      </c>
    </row>
    <row r="527" spans="3:7" x14ac:dyDescent="0.25">
      <c r="C527" t="s">
        <v>24189</v>
      </c>
      <c r="D527" t="s">
        <v>23983</v>
      </c>
      <c r="G527" t="s">
        <v>568</v>
      </c>
    </row>
    <row r="528" spans="3:7" x14ac:dyDescent="0.25">
      <c r="D528" t="s">
        <v>23985</v>
      </c>
      <c r="G528" t="s">
        <v>24191</v>
      </c>
    </row>
    <row r="529" spans="3:7" x14ac:dyDescent="0.25">
      <c r="D529" t="s">
        <v>23987</v>
      </c>
      <c r="G529" t="s">
        <v>24192</v>
      </c>
    </row>
    <row r="530" spans="3:7" x14ac:dyDescent="0.25">
      <c r="C530" t="s">
        <v>24193</v>
      </c>
      <c r="D530" t="s">
        <v>23983</v>
      </c>
      <c r="F530" t="s">
        <v>568</v>
      </c>
      <c r="G530" t="s">
        <v>568</v>
      </c>
    </row>
    <row r="531" spans="3:7" x14ac:dyDescent="0.25">
      <c r="D531" t="s">
        <v>23985</v>
      </c>
      <c r="F531" t="s">
        <v>24195</v>
      </c>
      <c r="G531" t="s">
        <v>24195</v>
      </c>
    </row>
    <row r="532" spans="3:7" x14ac:dyDescent="0.25">
      <c r="D532" t="s">
        <v>23987</v>
      </c>
      <c r="F532" t="s">
        <v>24196</v>
      </c>
      <c r="G532" t="s">
        <v>24196</v>
      </c>
    </row>
    <row r="533" spans="3:7" x14ac:dyDescent="0.25">
      <c r="C533" t="s">
        <v>24197</v>
      </c>
      <c r="D533" t="s">
        <v>23983</v>
      </c>
      <c r="F533" t="s">
        <v>568</v>
      </c>
      <c r="G533" t="s">
        <v>568</v>
      </c>
    </row>
    <row r="534" spans="3:7" x14ac:dyDescent="0.25">
      <c r="D534" t="s">
        <v>23985</v>
      </c>
      <c r="F534" t="s">
        <v>24199</v>
      </c>
      <c r="G534" t="s">
        <v>24199</v>
      </c>
    </row>
    <row r="535" spans="3:7" x14ac:dyDescent="0.25">
      <c r="D535" t="s">
        <v>23987</v>
      </c>
      <c r="F535" t="s">
        <v>24200</v>
      </c>
      <c r="G535" t="s">
        <v>24200</v>
      </c>
    </row>
    <row r="536" spans="3:7" x14ac:dyDescent="0.25">
      <c r="C536" t="s">
        <v>24201</v>
      </c>
      <c r="D536" t="s">
        <v>23983</v>
      </c>
      <c r="F536" t="s">
        <v>568</v>
      </c>
      <c r="G536" t="s">
        <v>568</v>
      </c>
    </row>
    <row r="537" spans="3:7" x14ac:dyDescent="0.25">
      <c r="D537" t="s">
        <v>23985</v>
      </c>
      <c r="F537" t="s">
        <v>24203</v>
      </c>
      <c r="G537" t="s">
        <v>24203</v>
      </c>
    </row>
    <row r="538" spans="3:7" x14ac:dyDescent="0.25">
      <c r="D538" t="s">
        <v>23987</v>
      </c>
      <c r="F538" t="s">
        <v>24204</v>
      </c>
      <c r="G538" t="s">
        <v>24204</v>
      </c>
    </row>
    <row r="539" spans="3:7" x14ac:dyDescent="0.25">
      <c r="C539" t="s">
        <v>24205</v>
      </c>
      <c r="D539" t="s">
        <v>23983</v>
      </c>
      <c r="F539" t="s">
        <v>568</v>
      </c>
      <c r="G539" t="s">
        <v>568</v>
      </c>
    </row>
    <row r="540" spans="3:7" x14ac:dyDescent="0.25">
      <c r="D540" t="s">
        <v>23985</v>
      </c>
      <c r="F540" t="s">
        <v>24207</v>
      </c>
      <c r="G540" t="s">
        <v>24207</v>
      </c>
    </row>
    <row r="541" spans="3:7" x14ac:dyDescent="0.25">
      <c r="D541" t="s">
        <v>23987</v>
      </c>
      <c r="F541" t="s">
        <v>24208</v>
      </c>
      <c r="G541" t="s">
        <v>24208</v>
      </c>
    </row>
    <row r="542" spans="3:7" x14ac:dyDescent="0.25">
      <c r="C542" t="s">
        <v>24209</v>
      </c>
      <c r="D542" t="s">
        <v>23983</v>
      </c>
      <c r="F542" t="s">
        <v>568</v>
      </c>
      <c r="G542" t="s">
        <v>568</v>
      </c>
    </row>
    <row r="543" spans="3:7" x14ac:dyDescent="0.25">
      <c r="D543" t="s">
        <v>23985</v>
      </c>
      <c r="F543" t="s">
        <v>24211</v>
      </c>
      <c r="G543" t="s">
        <v>24211</v>
      </c>
    </row>
    <row r="544" spans="3:7" x14ac:dyDescent="0.25">
      <c r="D544" t="s">
        <v>23987</v>
      </c>
      <c r="F544" t="s">
        <v>24212</v>
      </c>
      <c r="G544" t="s">
        <v>24212</v>
      </c>
    </row>
    <row r="545" spans="3:7" x14ac:dyDescent="0.25">
      <c r="C545" t="s">
        <v>24213</v>
      </c>
      <c r="D545" t="s">
        <v>23983</v>
      </c>
      <c r="G545" t="s">
        <v>568</v>
      </c>
    </row>
    <row r="546" spans="3:7" x14ac:dyDescent="0.25">
      <c r="D546" t="s">
        <v>23985</v>
      </c>
      <c r="G546" t="s">
        <v>24215</v>
      </c>
    </row>
    <row r="547" spans="3:7" x14ac:dyDescent="0.25">
      <c r="D547" t="s">
        <v>23987</v>
      </c>
      <c r="G547" t="s">
        <v>24216</v>
      </c>
    </row>
    <row r="548" spans="3:7" x14ac:dyDescent="0.25">
      <c r="C548" t="s">
        <v>24217</v>
      </c>
      <c r="D548" t="s">
        <v>23983</v>
      </c>
      <c r="G548" t="s">
        <v>568</v>
      </c>
    </row>
    <row r="549" spans="3:7" x14ac:dyDescent="0.25">
      <c r="D549" t="s">
        <v>23985</v>
      </c>
      <c r="G549" t="s">
        <v>24219</v>
      </c>
    </row>
    <row r="550" spans="3:7" x14ac:dyDescent="0.25">
      <c r="D550" t="s">
        <v>23987</v>
      </c>
      <c r="G550" t="s">
        <v>24220</v>
      </c>
    </row>
    <row r="551" spans="3:7" x14ac:dyDescent="0.25">
      <c r="C551" t="s">
        <v>24221</v>
      </c>
      <c r="D551" t="s">
        <v>23983</v>
      </c>
      <c r="G551" t="s">
        <v>568</v>
      </c>
    </row>
    <row r="552" spans="3:7" x14ac:dyDescent="0.25">
      <c r="D552" t="s">
        <v>23985</v>
      </c>
      <c r="G552" t="s">
        <v>24043</v>
      </c>
    </row>
    <row r="553" spans="3:7" x14ac:dyDescent="0.25">
      <c r="D553" t="s">
        <v>23987</v>
      </c>
      <c r="G553" t="s">
        <v>24044</v>
      </c>
    </row>
    <row r="554" spans="3:7" x14ac:dyDescent="0.25">
      <c r="C554" t="s">
        <v>24223</v>
      </c>
      <c r="D554" t="s">
        <v>23983</v>
      </c>
      <c r="G554" t="s">
        <v>568</v>
      </c>
    </row>
    <row r="555" spans="3:7" x14ac:dyDescent="0.25">
      <c r="D555" t="s">
        <v>23985</v>
      </c>
      <c r="G555" t="s">
        <v>24225</v>
      </c>
    </row>
    <row r="556" spans="3:7" x14ac:dyDescent="0.25">
      <c r="D556" t="s">
        <v>23987</v>
      </c>
      <c r="G556" t="s">
        <v>24226</v>
      </c>
    </row>
    <row r="557" spans="3:7" x14ac:dyDescent="0.25">
      <c r="C557" t="s">
        <v>24227</v>
      </c>
      <c r="D557" t="s">
        <v>23983</v>
      </c>
      <c r="G557" t="s">
        <v>568</v>
      </c>
    </row>
    <row r="558" spans="3:7" x14ac:dyDescent="0.25">
      <c r="D558" t="s">
        <v>23985</v>
      </c>
      <c r="G558" t="s">
        <v>24229</v>
      </c>
    </row>
    <row r="559" spans="3:7" x14ac:dyDescent="0.25">
      <c r="D559" t="s">
        <v>23987</v>
      </c>
      <c r="G559" t="s">
        <v>24230</v>
      </c>
    </row>
    <row r="560" spans="3:7" x14ac:dyDescent="0.25">
      <c r="C560" t="s">
        <v>24231</v>
      </c>
      <c r="D560" t="s">
        <v>23983</v>
      </c>
      <c r="F560" t="s">
        <v>568</v>
      </c>
      <c r="G560" t="s">
        <v>568</v>
      </c>
    </row>
    <row r="561" spans="3:7" x14ac:dyDescent="0.25">
      <c r="D561" t="s">
        <v>23985</v>
      </c>
      <c r="F561" t="s">
        <v>24195</v>
      </c>
      <c r="G561" t="s">
        <v>24195</v>
      </c>
    </row>
    <row r="562" spans="3:7" x14ac:dyDescent="0.25">
      <c r="D562" t="s">
        <v>23987</v>
      </c>
      <c r="F562" t="s">
        <v>24233</v>
      </c>
      <c r="G562" t="s">
        <v>24233</v>
      </c>
    </row>
    <row r="563" spans="3:7" x14ac:dyDescent="0.25">
      <c r="C563" t="s">
        <v>24234</v>
      </c>
      <c r="D563" t="s">
        <v>23983</v>
      </c>
      <c r="F563" t="s">
        <v>568</v>
      </c>
      <c r="G563" t="s">
        <v>568</v>
      </c>
    </row>
    <row r="564" spans="3:7" x14ac:dyDescent="0.25">
      <c r="D564" t="s">
        <v>23985</v>
      </c>
      <c r="F564" t="s">
        <v>24236</v>
      </c>
      <c r="G564" t="s">
        <v>24236</v>
      </c>
    </row>
    <row r="565" spans="3:7" x14ac:dyDescent="0.25">
      <c r="D565" t="s">
        <v>23987</v>
      </c>
      <c r="F565" t="s">
        <v>24237</v>
      </c>
      <c r="G565" t="s">
        <v>24237</v>
      </c>
    </row>
    <row r="566" spans="3:7" x14ac:dyDescent="0.25">
      <c r="C566" t="s">
        <v>24238</v>
      </c>
      <c r="D566" t="s">
        <v>23983</v>
      </c>
      <c r="G566" t="s">
        <v>568</v>
      </c>
    </row>
    <row r="567" spans="3:7" x14ac:dyDescent="0.25">
      <c r="D567" t="s">
        <v>23985</v>
      </c>
      <c r="G567" t="s">
        <v>24240</v>
      </c>
    </row>
    <row r="568" spans="3:7" x14ac:dyDescent="0.25">
      <c r="D568" t="s">
        <v>23987</v>
      </c>
      <c r="G568" t="s">
        <v>24241</v>
      </c>
    </row>
    <row r="569" spans="3:7" x14ac:dyDescent="0.25">
      <c r="C569" t="s">
        <v>24242</v>
      </c>
      <c r="D569" t="s">
        <v>23983</v>
      </c>
      <c r="G569" t="s">
        <v>568</v>
      </c>
    </row>
    <row r="570" spans="3:7" x14ac:dyDescent="0.25">
      <c r="D570" t="s">
        <v>23985</v>
      </c>
      <c r="G570" t="s">
        <v>24244</v>
      </c>
    </row>
    <row r="571" spans="3:7" x14ac:dyDescent="0.25">
      <c r="D571" t="s">
        <v>23987</v>
      </c>
      <c r="G571" t="s">
        <v>24245</v>
      </c>
    </row>
    <row r="572" spans="3:7" x14ac:dyDescent="0.25">
      <c r="C572" t="s">
        <v>24246</v>
      </c>
      <c r="D572" t="s">
        <v>23983</v>
      </c>
      <c r="F572" t="s">
        <v>568</v>
      </c>
      <c r="G572" t="s">
        <v>568</v>
      </c>
    </row>
    <row r="573" spans="3:7" x14ac:dyDescent="0.25">
      <c r="D573" t="s">
        <v>23985</v>
      </c>
      <c r="F573" t="s">
        <v>24248</v>
      </c>
      <c r="G573" t="s">
        <v>24248</v>
      </c>
    </row>
    <row r="574" spans="3:7" x14ac:dyDescent="0.25">
      <c r="D574" t="s">
        <v>23987</v>
      </c>
      <c r="F574" t="s">
        <v>24249</v>
      </c>
      <c r="G574" t="s">
        <v>24249</v>
      </c>
    </row>
    <row r="575" spans="3:7" x14ac:dyDescent="0.25">
      <c r="C575" t="s">
        <v>24250</v>
      </c>
      <c r="D575" t="s">
        <v>23983</v>
      </c>
      <c r="G575" t="s">
        <v>568</v>
      </c>
    </row>
    <row r="576" spans="3:7" x14ac:dyDescent="0.25">
      <c r="D576" t="s">
        <v>23985</v>
      </c>
      <c r="G576" t="s">
        <v>24252</v>
      </c>
    </row>
    <row r="577" spans="3:7" x14ac:dyDescent="0.25">
      <c r="D577" t="s">
        <v>23987</v>
      </c>
      <c r="G577" t="s">
        <v>24253</v>
      </c>
    </row>
    <row r="578" spans="3:7" x14ac:dyDescent="0.25">
      <c r="C578" t="s">
        <v>24254</v>
      </c>
      <c r="D578" t="s">
        <v>23983</v>
      </c>
      <c r="G578" t="s">
        <v>568</v>
      </c>
    </row>
    <row r="579" spans="3:7" x14ac:dyDescent="0.25">
      <c r="D579" t="s">
        <v>23985</v>
      </c>
      <c r="G579" t="s">
        <v>24256</v>
      </c>
    </row>
    <row r="580" spans="3:7" x14ac:dyDescent="0.25">
      <c r="D580" t="s">
        <v>23987</v>
      </c>
      <c r="G580" t="s">
        <v>24257</v>
      </c>
    </row>
    <row r="581" spans="3:7" x14ac:dyDescent="0.25">
      <c r="C581" t="s">
        <v>24258</v>
      </c>
      <c r="D581" t="s">
        <v>23983</v>
      </c>
      <c r="F581" t="s">
        <v>568</v>
      </c>
      <c r="G581" t="s">
        <v>568</v>
      </c>
    </row>
    <row r="582" spans="3:7" x14ac:dyDescent="0.25">
      <c r="D582" t="s">
        <v>23985</v>
      </c>
      <c r="F582" t="s">
        <v>24259</v>
      </c>
      <c r="G582" t="s">
        <v>24259</v>
      </c>
    </row>
    <row r="583" spans="3:7" x14ac:dyDescent="0.25">
      <c r="D583" t="s">
        <v>23987</v>
      </c>
      <c r="F583" t="s">
        <v>24260</v>
      </c>
      <c r="G583" t="s">
        <v>24260</v>
      </c>
    </row>
    <row r="584" spans="3:7" x14ac:dyDescent="0.25">
      <c r="C584" t="s">
        <v>24261</v>
      </c>
      <c r="D584" t="s">
        <v>23983</v>
      </c>
      <c r="F584" t="s">
        <v>568</v>
      </c>
      <c r="G584" t="s">
        <v>568</v>
      </c>
    </row>
    <row r="585" spans="3:7" x14ac:dyDescent="0.25">
      <c r="D585" t="s">
        <v>23985</v>
      </c>
      <c r="F585" t="s">
        <v>24263</v>
      </c>
      <c r="G585" t="s">
        <v>24263</v>
      </c>
    </row>
    <row r="586" spans="3:7" x14ac:dyDescent="0.25">
      <c r="D586" t="s">
        <v>23987</v>
      </c>
      <c r="F586" t="s">
        <v>24264</v>
      </c>
      <c r="G586" t="s">
        <v>24264</v>
      </c>
    </row>
    <row r="587" spans="3:7" x14ac:dyDescent="0.25">
      <c r="C587" t="s">
        <v>24265</v>
      </c>
      <c r="D587" t="s">
        <v>23983</v>
      </c>
      <c r="F587" t="s">
        <v>568</v>
      </c>
      <c r="G587" t="s">
        <v>568</v>
      </c>
    </row>
    <row r="588" spans="3:7" x14ac:dyDescent="0.25">
      <c r="D588" t="s">
        <v>23985</v>
      </c>
      <c r="F588" t="s">
        <v>24267</v>
      </c>
      <c r="G588" t="s">
        <v>24267</v>
      </c>
    </row>
    <row r="589" spans="3:7" x14ac:dyDescent="0.25">
      <c r="D589" t="s">
        <v>23987</v>
      </c>
      <c r="F589" t="s">
        <v>24268</v>
      </c>
      <c r="G589" t="s">
        <v>24268</v>
      </c>
    </row>
    <row r="590" spans="3:7" x14ac:dyDescent="0.25">
      <c r="C590" t="s">
        <v>24269</v>
      </c>
      <c r="D590" t="s">
        <v>23983</v>
      </c>
      <c r="F590" t="s">
        <v>568</v>
      </c>
      <c r="G590" t="s">
        <v>568</v>
      </c>
    </row>
    <row r="591" spans="3:7" x14ac:dyDescent="0.25">
      <c r="D591" t="s">
        <v>23985</v>
      </c>
      <c r="F591" t="s">
        <v>24271</v>
      </c>
      <c r="G591" t="s">
        <v>24271</v>
      </c>
    </row>
    <row r="592" spans="3:7" x14ac:dyDescent="0.25">
      <c r="D592" t="s">
        <v>23987</v>
      </c>
      <c r="F592" t="s">
        <v>24272</v>
      </c>
      <c r="G592" t="s">
        <v>24272</v>
      </c>
    </row>
    <row r="593" spans="3:7" x14ac:dyDescent="0.25">
      <c r="C593" t="s">
        <v>24273</v>
      </c>
      <c r="D593" t="s">
        <v>23983</v>
      </c>
      <c r="F593" t="s">
        <v>568</v>
      </c>
      <c r="G593" t="s">
        <v>568</v>
      </c>
    </row>
    <row r="594" spans="3:7" x14ac:dyDescent="0.25">
      <c r="D594" t="s">
        <v>23985</v>
      </c>
      <c r="F594" t="s">
        <v>24275</v>
      </c>
      <c r="G594" t="s">
        <v>24275</v>
      </c>
    </row>
    <row r="595" spans="3:7" x14ac:dyDescent="0.25">
      <c r="D595" t="s">
        <v>23987</v>
      </c>
      <c r="F595" t="s">
        <v>24276</v>
      </c>
      <c r="G595" t="s">
        <v>24276</v>
      </c>
    </row>
    <row r="596" spans="3:7" x14ac:dyDescent="0.25">
      <c r="C596" t="s">
        <v>24277</v>
      </c>
      <c r="D596" t="s">
        <v>23983</v>
      </c>
      <c r="F596" t="s">
        <v>568</v>
      </c>
      <c r="G596" t="s">
        <v>568</v>
      </c>
    </row>
    <row r="597" spans="3:7" x14ac:dyDescent="0.25">
      <c r="D597" t="s">
        <v>23985</v>
      </c>
      <c r="F597" t="s">
        <v>24279</v>
      </c>
      <c r="G597" t="s">
        <v>24279</v>
      </c>
    </row>
    <row r="598" spans="3:7" x14ac:dyDescent="0.25">
      <c r="D598" t="s">
        <v>23987</v>
      </c>
      <c r="F598" t="s">
        <v>24280</v>
      </c>
      <c r="G598" t="s">
        <v>24280</v>
      </c>
    </row>
    <row r="599" spans="3:7" x14ac:dyDescent="0.25">
      <c r="C599" t="s">
        <v>24281</v>
      </c>
      <c r="D599" t="s">
        <v>23983</v>
      </c>
      <c r="G599" t="s">
        <v>568</v>
      </c>
    </row>
    <row r="600" spans="3:7" x14ac:dyDescent="0.25">
      <c r="D600" t="s">
        <v>23985</v>
      </c>
      <c r="G600" t="s">
        <v>24283</v>
      </c>
    </row>
    <row r="601" spans="3:7" x14ac:dyDescent="0.25">
      <c r="D601" t="s">
        <v>23987</v>
      </c>
      <c r="G601" t="s">
        <v>24284</v>
      </c>
    </row>
    <row r="602" spans="3:7" x14ac:dyDescent="0.25">
      <c r="C602" t="s">
        <v>24285</v>
      </c>
      <c r="D602" t="s">
        <v>23983</v>
      </c>
      <c r="G602" t="s">
        <v>568</v>
      </c>
    </row>
    <row r="603" spans="3:7" x14ac:dyDescent="0.25">
      <c r="D603" t="s">
        <v>23985</v>
      </c>
      <c r="G603" t="s">
        <v>24287</v>
      </c>
    </row>
    <row r="604" spans="3:7" x14ac:dyDescent="0.25">
      <c r="D604" t="s">
        <v>23987</v>
      </c>
      <c r="G604" t="s">
        <v>24288</v>
      </c>
    </row>
  </sheetData>
  <pageMargins left="0.7" right="0.7" top="0.75" bottom="0.75" header="0.3" footer="0.3"/>
  <pageSetup paperSize="9"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B2:AM23"/>
  <sheetViews>
    <sheetView workbookViewId="0"/>
  </sheetViews>
  <sheetFormatPr defaultColWidth="11.42578125" defaultRowHeight="15" x14ac:dyDescent="0.25"/>
  <sheetData>
    <row r="2" spans="2:39" x14ac:dyDescent="0.25">
      <c r="B2" t="s">
        <v>1</v>
      </c>
      <c r="C2" t="s">
        <v>133</v>
      </c>
    </row>
    <row r="3" spans="2:39" x14ac:dyDescent="0.25">
      <c r="B3" t="s">
        <v>2</v>
      </c>
      <c r="C3" t="s">
        <v>134</v>
      </c>
    </row>
    <row r="4" spans="2:39" x14ac:dyDescent="0.25">
      <c r="B4" t="s">
        <v>3</v>
      </c>
      <c r="C4" t="s">
        <v>29</v>
      </c>
    </row>
    <row r="5" spans="2:39" x14ac:dyDescent="0.25">
      <c r="B5" s="4" t="str">
        <f>HYPERLINK("[NZAu_Publiclaunch_20231116.xlsx]'TOC'!A1","(Click to return to TOC)")</f>
        <v>(Click to return to TOC)</v>
      </c>
    </row>
    <row r="7" spans="2:39" x14ac:dyDescent="0.25">
      <c r="D7" t="s">
        <v>153</v>
      </c>
      <c r="M7" t="s">
        <v>24303</v>
      </c>
      <c r="V7" t="s">
        <v>156</v>
      </c>
      <c r="AE7" t="s">
        <v>24304</v>
      </c>
    </row>
    <row r="8" spans="2:39"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c r="AE8" t="s">
        <v>158</v>
      </c>
      <c r="AF8" t="s">
        <v>159</v>
      </c>
      <c r="AG8" t="s">
        <v>160</v>
      </c>
      <c r="AH8" t="s">
        <v>161</v>
      </c>
      <c r="AI8" t="s">
        <v>162</v>
      </c>
      <c r="AJ8" t="s">
        <v>163</v>
      </c>
      <c r="AK8" t="s">
        <v>164</v>
      </c>
      <c r="AL8" t="s">
        <v>165</v>
      </c>
      <c r="AM8" t="s">
        <v>166</v>
      </c>
    </row>
    <row r="9" spans="2:39" x14ac:dyDescent="0.25">
      <c r="B9" t="s">
        <v>9619</v>
      </c>
      <c r="C9" t="s">
        <v>790</v>
      </c>
      <c r="D9" t="s">
        <v>568</v>
      </c>
      <c r="E9" t="s">
        <v>568</v>
      </c>
      <c r="F9" t="s">
        <v>24305</v>
      </c>
      <c r="G9" t="s">
        <v>24306</v>
      </c>
      <c r="H9" t="s">
        <v>24307</v>
      </c>
      <c r="I9" t="s">
        <v>24308</v>
      </c>
      <c r="J9" t="s">
        <v>24309</v>
      </c>
      <c r="K9" t="s">
        <v>24310</v>
      </c>
      <c r="L9" t="s">
        <v>24311</v>
      </c>
      <c r="M9" t="s">
        <v>568</v>
      </c>
      <c r="N9" t="s">
        <v>568</v>
      </c>
      <c r="O9" t="s">
        <v>24312</v>
      </c>
      <c r="P9" t="s">
        <v>24313</v>
      </c>
      <c r="Q9" t="s">
        <v>24314</v>
      </c>
      <c r="R9" t="s">
        <v>24315</v>
      </c>
      <c r="S9" t="s">
        <v>24316</v>
      </c>
      <c r="T9" t="s">
        <v>24317</v>
      </c>
      <c r="U9" t="s">
        <v>24318</v>
      </c>
      <c r="V9" t="s">
        <v>568</v>
      </c>
      <c r="W9" t="s">
        <v>568</v>
      </c>
      <c r="X9" t="s">
        <v>24319</v>
      </c>
      <c r="Y9" t="s">
        <v>24320</v>
      </c>
      <c r="Z9" t="s">
        <v>24321</v>
      </c>
      <c r="AA9" t="s">
        <v>24322</v>
      </c>
      <c r="AB9" t="s">
        <v>24323</v>
      </c>
      <c r="AC9" t="s">
        <v>24324</v>
      </c>
      <c r="AD9" t="s">
        <v>24325</v>
      </c>
      <c r="AE9" t="s">
        <v>568</v>
      </c>
      <c r="AF9" t="s">
        <v>568</v>
      </c>
      <c r="AG9" t="s">
        <v>24326</v>
      </c>
      <c r="AH9" t="s">
        <v>24327</v>
      </c>
      <c r="AI9" t="s">
        <v>24328</v>
      </c>
      <c r="AJ9" t="s">
        <v>24329</v>
      </c>
      <c r="AK9" t="s">
        <v>24330</v>
      </c>
      <c r="AL9" t="s">
        <v>24331</v>
      </c>
      <c r="AM9" t="s">
        <v>24332</v>
      </c>
    </row>
    <row r="10" spans="2:39" x14ac:dyDescent="0.25">
      <c r="C10" t="s">
        <v>833</v>
      </c>
      <c r="D10" t="s">
        <v>24333</v>
      </c>
      <c r="E10" t="s">
        <v>24334</v>
      </c>
      <c r="F10" t="s">
        <v>24335</v>
      </c>
      <c r="G10" t="s">
        <v>24336</v>
      </c>
      <c r="H10" t="s">
        <v>24337</v>
      </c>
      <c r="I10" t="s">
        <v>24338</v>
      </c>
      <c r="J10" t="s">
        <v>24339</v>
      </c>
      <c r="K10" t="s">
        <v>24340</v>
      </c>
      <c r="L10" t="s">
        <v>24341</v>
      </c>
      <c r="M10" t="s">
        <v>24342</v>
      </c>
      <c r="N10" t="s">
        <v>24343</v>
      </c>
      <c r="O10" t="s">
        <v>24344</v>
      </c>
      <c r="P10" t="s">
        <v>24345</v>
      </c>
      <c r="Q10" t="s">
        <v>24346</v>
      </c>
      <c r="R10" t="s">
        <v>24347</v>
      </c>
      <c r="S10" t="s">
        <v>24348</v>
      </c>
      <c r="T10" t="s">
        <v>24349</v>
      </c>
      <c r="U10" t="s">
        <v>24350</v>
      </c>
      <c r="V10" t="s">
        <v>24351</v>
      </c>
      <c r="W10" t="s">
        <v>24352</v>
      </c>
      <c r="X10" t="s">
        <v>24353</v>
      </c>
      <c r="Y10" t="s">
        <v>24354</v>
      </c>
      <c r="Z10" t="s">
        <v>24355</v>
      </c>
      <c r="AA10" t="s">
        <v>24356</v>
      </c>
      <c r="AB10" t="s">
        <v>24357</v>
      </c>
      <c r="AC10" t="s">
        <v>24358</v>
      </c>
      <c r="AD10" t="s">
        <v>24359</v>
      </c>
      <c r="AE10" t="s">
        <v>24360</v>
      </c>
      <c r="AF10" t="s">
        <v>24361</v>
      </c>
      <c r="AG10" t="s">
        <v>24362</v>
      </c>
      <c r="AH10" t="s">
        <v>24363</v>
      </c>
      <c r="AI10" t="s">
        <v>24364</v>
      </c>
      <c r="AJ10" t="s">
        <v>24365</v>
      </c>
      <c r="AK10" t="s">
        <v>24366</v>
      </c>
      <c r="AL10" t="s">
        <v>24367</v>
      </c>
      <c r="AM10" t="s">
        <v>24368</v>
      </c>
    </row>
    <row r="11" spans="2:39" x14ac:dyDescent="0.25">
      <c r="C11" t="s">
        <v>680</v>
      </c>
      <c r="D11" t="s">
        <v>24369</v>
      </c>
      <c r="E11" t="s">
        <v>24370</v>
      </c>
      <c r="F11" t="s">
        <v>24371</v>
      </c>
      <c r="G11" t="s">
        <v>24372</v>
      </c>
      <c r="H11" t="s">
        <v>24373</v>
      </c>
      <c r="I11" t="s">
        <v>24374</v>
      </c>
      <c r="J11" t="s">
        <v>24375</v>
      </c>
      <c r="K11" t="s">
        <v>24376</v>
      </c>
      <c r="L11" t="s">
        <v>24377</v>
      </c>
      <c r="M11" t="s">
        <v>24369</v>
      </c>
      <c r="N11" t="s">
        <v>24378</v>
      </c>
      <c r="O11" t="s">
        <v>24379</v>
      </c>
      <c r="P11" t="s">
        <v>24380</v>
      </c>
      <c r="Q11" t="s">
        <v>24381</v>
      </c>
      <c r="R11" t="s">
        <v>24382</v>
      </c>
      <c r="S11" t="s">
        <v>24383</v>
      </c>
      <c r="T11" t="s">
        <v>24384</v>
      </c>
      <c r="U11" t="s">
        <v>24385</v>
      </c>
      <c r="V11" t="s">
        <v>24369</v>
      </c>
      <c r="W11" t="s">
        <v>24386</v>
      </c>
      <c r="X11" t="s">
        <v>24387</v>
      </c>
      <c r="Y11" t="s">
        <v>24388</v>
      </c>
      <c r="Z11" t="s">
        <v>24389</v>
      </c>
      <c r="AA11" t="s">
        <v>24390</v>
      </c>
      <c r="AB11" t="s">
        <v>24391</v>
      </c>
      <c r="AC11" t="s">
        <v>24392</v>
      </c>
      <c r="AD11" t="s">
        <v>24393</v>
      </c>
      <c r="AE11" t="s">
        <v>24369</v>
      </c>
      <c r="AF11" t="s">
        <v>24394</v>
      </c>
      <c r="AG11" t="s">
        <v>24395</v>
      </c>
      <c r="AH11" t="s">
        <v>24396</v>
      </c>
      <c r="AI11" t="s">
        <v>24397</v>
      </c>
      <c r="AJ11" t="s">
        <v>24398</v>
      </c>
      <c r="AK11" t="s">
        <v>24399</v>
      </c>
      <c r="AL11" t="s">
        <v>24400</v>
      </c>
      <c r="AM11" t="s">
        <v>24401</v>
      </c>
    </row>
    <row r="12" spans="2:39" x14ac:dyDescent="0.25">
      <c r="C12" t="s">
        <v>735</v>
      </c>
      <c r="D12" t="s">
        <v>24402</v>
      </c>
      <c r="E12" t="s">
        <v>24403</v>
      </c>
      <c r="F12" t="s">
        <v>24404</v>
      </c>
      <c r="G12" t="s">
        <v>24405</v>
      </c>
      <c r="H12" t="s">
        <v>24406</v>
      </c>
      <c r="I12" t="s">
        <v>24407</v>
      </c>
      <c r="J12" t="s">
        <v>24408</v>
      </c>
      <c r="K12" t="s">
        <v>24409</v>
      </c>
      <c r="L12" t="s">
        <v>24410</v>
      </c>
      <c r="M12" t="s">
        <v>24411</v>
      </c>
      <c r="N12" t="s">
        <v>24412</v>
      </c>
      <c r="O12" t="s">
        <v>24413</v>
      </c>
      <c r="P12" t="s">
        <v>24414</v>
      </c>
      <c r="Q12" t="s">
        <v>24415</v>
      </c>
      <c r="R12" t="s">
        <v>24416</v>
      </c>
      <c r="S12" t="s">
        <v>24417</v>
      </c>
      <c r="T12" t="s">
        <v>24418</v>
      </c>
      <c r="U12" t="s">
        <v>24419</v>
      </c>
      <c r="V12" t="s">
        <v>24420</v>
      </c>
      <c r="W12" t="s">
        <v>24421</v>
      </c>
      <c r="X12" t="s">
        <v>24422</v>
      </c>
      <c r="Y12" t="s">
        <v>24423</v>
      </c>
      <c r="Z12" t="s">
        <v>24424</v>
      </c>
      <c r="AA12" t="s">
        <v>24425</v>
      </c>
      <c r="AB12" t="s">
        <v>24426</v>
      </c>
      <c r="AC12" t="s">
        <v>24427</v>
      </c>
      <c r="AD12" t="s">
        <v>24428</v>
      </c>
      <c r="AE12" t="s">
        <v>24429</v>
      </c>
      <c r="AF12" t="s">
        <v>24430</v>
      </c>
      <c r="AG12" t="s">
        <v>24431</v>
      </c>
      <c r="AH12" t="s">
        <v>24432</v>
      </c>
      <c r="AI12" t="s">
        <v>24433</v>
      </c>
      <c r="AJ12" t="s">
        <v>24434</v>
      </c>
      <c r="AK12" t="s">
        <v>24435</v>
      </c>
      <c r="AL12" t="s">
        <v>24436</v>
      </c>
      <c r="AM12" t="s">
        <v>24437</v>
      </c>
    </row>
    <row r="13" spans="2:39" x14ac:dyDescent="0.25">
      <c r="B13" t="s">
        <v>9908</v>
      </c>
      <c r="C13" t="s">
        <v>9909</v>
      </c>
      <c r="D13" t="s">
        <v>24438</v>
      </c>
      <c r="E13" t="s">
        <v>24439</v>
      </c>
      <c r="F13" t="s">
        <v>24440</v>
      </c>
      <c r="G13" t="s">
        <v>24441</v>
      </c>
      <c r="H13" t="s">
        <v>24442</v>
      </c>
      <c r="I13" t="s">
        <v>24443</v>
      </c>
      <c r="J13" t="s">
        <v>24444</v>
      </c>
      <c r="K13" t="s">
        <v>24445</v>
      </c>
      <c r="L13" t="s">
        <v>24446</v>
      </c>
      <c r="M13" t="s">
        <v>24447</v>
      </c>
      <c r="N13" t="s">
        <v>24448</v>
      </c>
      <c r="O13" t="s">
        <v>24449</v>
      </c>
      <c r="P13" t="s">
        <v>24450</v>
      </c>
      <c r="Q13" t="s">
        <v>24451</v>
      </c>
      <c r="R13" t="s">
        <v>24452</v>
      </c>
      <c r="S13" t="s">
        <v>24453</v>
      </c>
      <c r="T13" t="s">
        <v>24454</v>
      </c>
      <c r="U13" t="s">
        <v>24455</v>
      </c>
      <c r="V13" t="s">
        <v>24456</v>
      </c>
      <c r="W13" t="s">
        <v>24457</v>
      </c>
      <c r="X13" t="s">
        <v>24458</v>
      </c>
      <c r="Y13" t="s">
        <v>24459</v>
      </c>
      <c r="Z13" t="s">
        <v>24460</v>
      </c>
      <c r="AA13" t="s">
        <v>24461</v>
      </c>
      <c r="AB13" t="s">
        <v>24462</v>
      </c>
      <c r="AC13" t="s">
        <v>24463</v>
      </c>
      <c r="AD13" t="s">
        <v>24464</v>
      </c>
      <c r="AE13" t="s">
        <v>24465</v>
      </c>
      <c r="AF13" t="s">
        <v>24466</v>
      </c>
      <c r="AG13" t="s">
        <v>24467</v>
      </c>
      <c r="AH13" t="s">
        <v>24468</v>
      </c>
      <c r="AI13" t="s">
        <v>24469</v>
      </c>
      <c r="AJ13" t="s">
        <v>24470</v>
      </c>
      <c r="AK13" t="s">
        <v>24471</v>
      </c>
      <c r="AL13" t="s">
        <v>24472</v>
      </c>
      <c r="AM13" t="s">
        <v>24473</v>
      </c>
    </row>
    <row r="14" spans="2:39" x14ac:dyDescent="0.25">
      <c r="C14" t="s">
        <v>9953</v>
      </c>
      <c r="D14" t="s">
        <v>24474</v>
      </c>
      <c r="E14" t="s">
        <v>24475</v>
      </c>
      <c r="F14" t="s">
        <v>24476</v>
      </c>
      <c r="G14" t="s">
        <v>24477</v>
      </c>
      <c r="H14" t="s">
        <v>24478</v>
      </c>
      <c r="I14" t="s">
        <v>24479</v>
      </c>
      <c r="J14" t="s">
        <v>24480</v>
      </c>
      <c r="K14" t="s">
        <v>24481</v>
      </c>
      <c r="L14" t="s">
        <v>24482</v>
      </c>
      <c r="M14" t="s">
        <v>24483</v>
      </c>
      <c r="N14" t="s">
        <v>24484</v>
      </c>
      <c r="O14" t="s">
        <v>24485</v>
      </c>
      <c r="P14" t="s">
        <v>24486</v>
      </c>
      <c r="Q14" t="s">
        <v>24487</v>
      </c>
      <c r="R14" t="s">
        <v>24488</v>
      </c>
      <c r="S14" t="s">
        <v>24489</v>
      </c>
      <c r="T14" t="s">
        <v>24490</v>
      </c>
      <c r="U14" t="s">
        <v>24491</v>
      </c>
      <c r="V14" t="s">
        <v>24492</v>
      </c>
      <c r="W14" t="s">
        <v>24493</v>
      </c>
      <c r="X14" t="s">
        <v>24494</v>
      </c>
      <c r="Y14" t="s">
        <v>24495</v>
      </c>
      <c r="Z14" t="s">
        <v>24496</v>
      </c>
      <c r="AA14" t="s">
        <v>24497</v>
      </c>
      <c r="AB14" t="s">
        <v>24498</v>
      </c>
      <c r="AC14" t="s">
        <v>24499</v>
      </c>
      <c r="AD14" t="s">
        <v>24500</v>
      </c>
      <c r="AE14" t="s">
        <v>24501</v>
      </c>
      <c r="AF14" t="s">
        <v>24502</v>
      </c>
      <c r="AG14" t="s">
        <v>24503</v>
      </c>
      <c r="AH14" t="s">
        <v>24504</v>
      </c>
      <c r="AI14" t="s">
        <v>24505</v>
      </c>
      <c r="AJ14" t="s">
        <v>24506</v>
      </c>
      <c r="AK14" t="s">
        <v>24507</v>
      </c>
      <c r="AL14" t="s">
        <v>24508</v>
      </c>
      <c r="AM14" t="s">
        <v>24509</v>
      </c>
    </row>
    <row r="15" spans="2:39" x14ac:dyDescent="0.25">
      <c r="C15" t="s">
        <v>9758</v>
      </c>
      <c r="D15" t="s">
        <v>24510</v>
      </c>
      <c r="E15" t="s">
        <v>24511</v>
      </c>
      <c r="F15" t="s">
        <v>24512</v>
      </c>
      <c r="G15" t="s">
        <v>24513</v>
      </c>
      <c r="H15" t="s">
        <v>24514</v>
      </c>
      <c r="I15" t="s">
        <v>24515</v>
      </c>
      <c r="J15" t="s">
        <v>24516</v>
      </c>
      <c r="K15" t="s">
        <v>24517</v>
      </c>
      <c r="L15" t="s">
        <v>24518</v>
      </c>
      <c r="M15" t="s">
        <v>24519</v>
      </c>
      <c r="N15" t="s">
        <v>24520</v>
      </c>
      <c r="O15" t="s">
        <v>24521</v>
      </c>
      <c r="P15" t="s">
        <v>24522</v>
      </c>
      <c r="Q15" t="s">
        <v>24523</v>
      </c>
      <c r="R15" t="s">
        <v>24524</v>
      </c>
      <c r="S15" t="s">
        <v>24525</v>
      </c>
      <c r="T15" t="s">
        <v>24526</v>
      </c>
      <c r="U15" t="s">
        <v>24527</v>
      </c>
      <c r="V15" t="s">
        <v>24528</v>
      </c>
      <c r="W15" t="s">
        <v>24529</v>
      </c>
      <c r="X15" t="s">
        <v>24530</v>
      </c>
      <c r="Y15" t="s">
        <v>24531</v>
      </c>
      <c r="Z15" t="s">
        <v>24532</v>
      </c>
      <c r="AA15" t="s">
        <v>24533</v>
      </c>
      <c r="AB15" t="s">
        <v>24534</v>
      </c>
      <c r="AC15" t="s">
        <v>24535</v>
      </c>
      <c r="AD15" t="s">
        <v>24536</v>
      </c>
      <c r="AE15" t="s">
        <v>24537</v>
      </c>
      <c r="AF15" t="s">
        <v>24538</v>
      </c>
      <c r="AG15" t="s">
        <v>24539</v>
      </c>
      <c r="AH15" t="s">
        <v>24540</v>
      </c>
      <c r="AI15" t="s">
        <v>24541</v>
      </c>
      <c r="AJ15" t="s">
        <v>24542</v>
      </c>
      <c r="AK15" t="s">
        <v>24543</v>
      </c>
      <c r="AL15" t="s">
        <v>24544</v>
      </c>
      <c r="AM15" t="s">
        <v>24545</v>
      </c>
    </row>
    <row r="16" spans="2:39" x14ac:dyDescent="0.25">
      <c r="C16" t="s">
        <v>9764</v>
      </c>
      <c r="D16" t="s">
        <v>568</v>
      </c>
      <c r="E16" t="s">
        <v>568</v>
      </c>
      <c r="F16" t="s">
        <v>24546</v>
      </c>
      <c r="G16" t="s">
        <v>24547</v>
      </c>
      <c r="H16" t="s">
        <v>24548</v>
      </c>
      <c r="I16" t="s">
        <v>24549</v>
      </c>
      <c r="J16" t="s">
        <v>24550</v>
      </c>
      <c r="K16" t="s">
        <v>24551</v>
      </c>
      <c r="L16" t="s">
        <v>24552</v>
      </c>
      <c r="M16" t="s">
        <v>568</v>
      </c>
      <c r="N16" t="s">
        <v>568</v>
      </c>
      <c r="O16" t="s">
        <v>24553</v>
      </c>
      <c r="P16" t="s">
        <v>24554</v>
      </c>
      <c r="Q16" t="s">
        <v>24555</v>
      </c>
      <c r="R16" t="s">
        <v>24556</v>
      </c>
      <c r="S16" t="s">
        <v>24557</v>
      </c>
      <c r="T16" t="s">
        <v>24558</v>
      </c>
      <c r="U16" t="s">
        <v>24559</v>
      </c>
      <c r="V16" t="s">
        <v>568</v>
      </c>
      <c r="W16" t="s">
        <v>568</v>
      </c>
      <c r="X16" t="s">
        <v>24560</v>
      </c>
      <c r="Y16" t="s">
        <v>24561</v>
      </c>
      <c r="Z16" t="s">
        <v>24562</v>
      </c>
      <c r="AA16" t="s">
        <v>24563</v>
      </c>
      <c r="AB16" t="s">
        <v>24564</v>
      </c>
      <c r="AC16" t="s">
        <v>24565</v>
      </c>
      <c r="AD16" t="s">
        <v>24566</v>
      </c>
      <c r="AE16" t="s">
        <v>568</v>
      </c>
      <c r="AF16" t="s">
        <v>568</v>
      </c>
      <c r="AG16" t="s">
        <v>24567</v>
      </c>
      <c r="AH16" t="s">
        <v>24568</v>
      </c>
      <c r="AI16" t="s">
        <v>24569</v>
      </c>
      <c r="AJ16" t="s">
        <v>24570</v>
      </c>
      <c r="AK16" t="s">
        <v>24571</v>
      </c>
      <c r="AL16" t="s">
        <v>24572</v>
      </c>
      <c r="AM16" t="s">
        <v>24573</v>
      </c>
    </row>
    <row r="17" spans="3:39" x14ac:dyDescent="0.25">
      <c r="C17" t="s">
        <v>9766</v>
      </c>
      <c r="D17" t="s">
        <v>24574</v>
      </c>
      <c r="E17" t="s">
        <v>24575</v>
      </c>
      <c r="F17" t="s">
        <v>24576</v>
      </c>
      <c r="G17" t="s">
        <v>24577</v>
      </c>
      <c r="H17" t="s">
        <v>24578</v>
      </c>
      <c r="I17" t="s">
        <v>24579</v>
      </c>
      <c r="J17" t="s">
        <v>24580</v>
      </c>
      <c r="K17" t="s">
        <v>24581</v>
      </c>
      <c r="L17" t="s">
        <v>24582</v>
      </c>
      <c r="M17" t="s">
        <v>24583</v>
      </c>
      <c r="N17" t="s">
        <v>24584</v>
      </c>
      <c r="O17" t="s">
        <v>24585</v>
      </c>
      <c r="P17" t="s">
        <v>24586</v>
      </c>
      <c r="Q17" t="s">
        <v>24587</v>
      </c>
      <c r="R17" t="s">
        <v>24588</v>
      </c>
      <c r="S17" t="s">
        <v>24589</v>
      </c>
      <c r="T17" t="s">
        <v>24590</v>
      </c>
      <c r="U17" t="s">
        <v>24591</v>
      </c>
      <c r="V17" t="s">
        <v>24592</v>
      </c>
      <c r="W17" t="s">
        <v>24593</v>
      </c>
      <c r="X17" t="s">
        <v>24594</v>
      </c>
      <c r="Y17" t="s">
        <v>24595</v>
      </c>
      <c r="Z17" t="s">
        <v>24596</v>
      </c>
      <c r="AA17" t="s">
        <v>24597</v>
      </c>
      <c r="AB17" t="s">
        <v>24598</v>
      </c>
      <c r="AC17" t="s">
        <v>24599</v>
      </c>
      <c r="AD17" t="s">
        <v>24600</v>
      </c>
      <c r="AE17" t="s">
        <v>24601</v>
      </c>
      <c r="AF17" t="s">
        <v>24602</v>
      </c>
      <c r="AG17" t="s">
        <v>24603</v>
      </c>
      <c r="AH17" t="s">
        <v>24604</v>
      </c>
      <c r="AI17" t="s">
        <v>24605</v>
      </c>
      <c r="AJ17" t="s">
        <v>24606</v>
      </c>
      <c r="AK17" t="s">
        <v>24607</v>
      </c>
      <c r="AL17" t="s">
        <v>24608</v>
      </c>
      <c r="AM17" t="s">
        <v>24609</v>
      </c>
    </row>
    <row r="18" spans="3:39" x14ac:dyDescent="0.25">
      <c r="C18" t="s">
        <v>9777</v>
      </c>
      <c r="D18" t="s">
        <v>24610</v>
      </c>
      <c r="E18" t="s">
        <v>24611</v>
      </c>
      <c r="F18" t="s">
        <v>24612</v>
      </c>
      <c r="G18" t="s">
        <v>24613</v>
      </c>
      <c r="H18" t="s">
        <v>24614</v>
      </c>
      <c r="I18" t="s">
        <v>24615</v>
      </c>
      <c r="J18" t="s">
        <v>24616</v>
      </c>
      <c r="K18" t="s">
        <v>24617</v>
      </c>
      <c r="L18" t="s">
        <v>24618</v>
      </c>
      <c r="M18" t="s">
        <v>24619</v>
      </c>
      <c r="N18" t="s">
        <v>24620</v>
      </c>
      <c r="O18" t="s">
        <v>24621</v>
      </c>
      <c r="P18" t="s">
        <v>24622</v>
      </c>
      <c r="Q18" t="s">
        <v>24623</v>
      </c>
      <c r="R18" t="s">
        <v>24624</v>
      </c>
      <c r="S18" t="s">
        <v>24625</v>
      </c>
      <c r="T18" t="s">
        <v>24626</v>
      </c>
      <c r="U18" t="s">
        <v>24627</v>
      </c>
      <c r="V18" t="s">
        <v>24628</v>
      </c>
      <c r="W18" t="s">
        <v>24629</v>
      </c>
      <c r="X18" t="s">
        <v>24630</v>
      </c>
      <c r="Y18" t="s">
        <v>24631</v>
      </c>
      <c r="Z18" t="s">
        <v>24632</v>
      </c>
      <c r="AA18" t="s">
        <v>24633</v>
      </c>
      <c r="AB18" t="s">
        <v>24634</v>
      </c>
      <c r="AC18" t="s">
        <v>24635</v>
      </c>
      <c r="AD18" t="s">
        <v>24636</v>
      </c>
      <c r="AE18" t="s">
        <v>24637</v>
      </c>
      <c r="AF18" t="s">
        <v>24638</v>
      </c>
      <c r="AG18" t="s">
        <v>24639</v>
      </c>
      <c r="AH18" t="s">
        <v>24640</v>
      </c>
      <c r="AI18" t="s">
        <v>24641</v>
      </c>
      <c r="AJ18" t="s">
        <v>24642</v>
      </c>
      <c r="AK18" t="s">
        <v>24643</v>
      </c>
      <c r="AL18" t="s">
        <v>24644</v>
      </c>
      <c r="AM18" t="s">
        <v>24645</v>
      </c>
    </row>
    <row r="19" spans="3:39" x14ac:dyDescent="0.25">
      <c r="C19" t="s">
        <v>9778</v>
      </c>
      <c r="D19" t="s">
        <v>24646</v>
      </c>
      <c r="E19" t="s">
        <v>24647</v>
      </c>
      <c r="F19" t="s">
        <v>24648</v>
      </c>
      <c r="G19" t="s">
        <v>24649</v>
      </c>
      <c r="H19" t="s">
        <v>24650</v>
      </c>
      <c r="I19" t="s">
        <v>24651</v>
      </c>
      <c r="J19" t="s">
        <v>568</v>
      </c>
      <c r="K19" t="s">
        <v>568</v>
      </c>
      <c r="L19" t="s">
        <v>568</v>
      </c>
      <c r="M19" t="s">
        <v>24652</v>
      </c>
      <c r="N19" t="s">
        <v>24653</v>
      </c>
      <c r="O19" t="s">
        <v>24654</v>
      </c>
      <c r="P19" t="s">
        <v>24655</v>
      </c>
      <c r="Q19" t="s">
        <v>24656</v>
      </c>
      <c r="R19" t="s">
        <v>24657</v>
      </c>
      <c r="S19" t="s">
        <v>568</v>
      </c>
      <c r="T19" t="s">
        <v>568</v>
      </c>
      <c r="U19" t="s">
        <v>568</v>
      </c>
      <c r="V19" t="s">
        <v>24658</v>
      </c>
      <c r="W19" t="s">
        <v>24659</v>
      </c>
      <c r="X19" t="s">
        <v>24660</v>
      </c>
      <c r="Y19" t="s">
        <v>24661</v>
      </c>
      <c r="Z19" t="s">
        <v>24662</v>
      </c>
      <c r="AA19" t="s">
        <v>24663</v>
      </c>
      <c r="AB19" t="s">
        <v>568</v>
      </c>
      <c r="AC19" t="s">
        <v>568</v>
      </c>
      <c r="AD19" t="s">
        <v>568</v>
      </c>
      <c r="AE19" t="s">
        <v>24664</v>
      </c>
      <c r="AF19" t="s">
        <v>24665</v>
      </c>
      <c r="AG19" t="s">
        <v>24666</v>
      </c>
      <c r="AH19" t="s">
        <v>24667</v>
      </c>
      <c r="AI19" t="s">
        <v>24668</v>
      </c>
      <c r="AJ19" t="s">
        <v>24669</v>
      </c>
      <c r="AK19" t="s">
        <v>568</v>
      </c>
      <c r="AL19" t="s">
        <v>568</v>
      </c>
      <c r="AM19" t="s">
        <v>568</v>
      </c>
    </row>
    <row r="20" spans="3:39" x14ac:dyDescent="0.25">
      <c r="C20" t="s">
        <v>333</v>
      </c>
      <c r="D20" t="s">
        <v>24670</v>
      </c>
      <c r="E20" t="s">
        <v>24671</v>
      </c>
      <c r="F20" t="s">
        <v>24672</v>
      </c>
      <c r="G20" t="s">
        <v>24673</v>
      </c>
      <c r="H20" t="s">
        <v>24674</v>
      </c>
      <c r="I20" t="s">
        <v>24675</v>
      </c>
      <c r="J20" t="s">
        <v>568</v>
      </c>
      <c r="K20" t="s">
        <v>568</v>
      </c>
      <c r="L20" t="s">
        <v>568</v>
      </c>
      <c r="M20" t="s">
        <v>24676</v>
      </c>
      <c r="N20" t="s">
        <v>24677</v>
      </c>
      <c r="O20" t="s">
        <v>24678</v>
      </c>
      <c r="P20" t="s">
        <v>24679</v>
      </c>
      <c r="Q20" t="s">
        <v>24680</v>
      </c>
      <c r="R20" t="s">
        <v>24681</v>
      </c>
      <c r="S20" t="s">
        <v>568</v>
      </c>
      <c r="T20" t="s">
        <v>568</v>
      </c>
      <c r="U20" t="s">
        <v>568</v>
      </c>
      <c r="V20" t="s">
        <v>24682</v>
      </c>
      <c r="W20" t="s">
        <v>24683</v>
      </c>
      <c r="X20" t="s">
        <v>24684</v>
      </c>
      <c r="Y20" t="s">
        <v>24685</v>
      </c>
      <c r="Z20" t="s">
        <v>24686</v>
      </c>
      <c r="AA20" t="s">
        <v>24687</v>
      </c>
      <c r="AB20" t="s">
        <v>568</v>
      </c>
      <c r="AC20" t="s">
        <v>568</v>
      </c>
      <c r="AD20" t="s">
        <v>568</v>
      </c>
      <c r="AE20" t="s">
        <v>24688</v>
      </c>
      <c r="AF20" t="s">
        <v>24689</v>
      </c>
      <c r="AG20" t="s">
        <v>24690</v>
      </c>
      <c r="AH20" t="s">
        <v>24691</v>
      </c>
      <c r="AI20" t="s">
        <v>24692</v>
      </c>
      <c r="AJ20" t="s">
        <v>24693</v>
      </c>
      <c r="AK20" t="s">
        <v>568</v>
      </c>
      <c r="AL20" t="s">
        <v>568</v>
      </c>
      <c r="AM20" t="s">
        <v>568</v>
      </c>
    </row>
    <row r="21" spans="3:39" x14ac:dyDescent="0.25">
      <c r="C21" t="s">
        <v>9780</v>
      </c>
      <c r="D21" t="s">
        <v>24694</v>
      </c>
      <c r="E21" t="s">
        <v>24695</v>
      </c>
      <c r="F21" t="s">
        <v>24696</v>
      </c>
      <c r="G21" t="s">
        <v>24697</v>
      </c>
      <c r="H21" t="s">
        <v>24698</v>
      </c>
      <c r="I21" t="s">
        <v>24699</v>
      </c>
      <c r="J21" t="s">
        <v>24700</v>
      </c>
      <c r="K21" t="s">
        <v>24701</v>
      </c>
      <c r="L21" t="s">
        <v>24702</v>
      </c>
      <c r="M21" t="s">
        <v>24703</v>
      </c>
      <c r="N21" t="s">
        <v>24704</v>
      </c>
      <c r="O21" t="s">
        <v>24705</v>
      </c>
      <c r="P21" t="s">
        <v>24706</v>
      </c>
      <c r="Q21" t="s">
        <v>24707</v>
      </c>
      <c r="R21" t="s">
        <v>24708</v>
      </c>
      <c r="S21" t="s">
        <v>24709</v>
      </c>
      <c r="T21" t="s">
        <v>24710</v>
      </c>
      <c r="U21" t="s">
        <v>24711</v>
      </c>
      <c r="V21" t="s">
        <v>24712</v>
      </c>
      <c r="W21" t="s">
        <v>24713</v>
      </c>
      <c r="X21" t="s">
        <v>24714</v>
      </c>
      <c r="Y21" t="s">
        <v>24715</v>
      </c>
      <c r="Z21" t="s">
        <v>24716</v>
      </c>
      <c r="AA21" t="s">
        <v>24717</v>
      </c>
      <c r="AB21" t="s">
        <v>24718</v>
      </c>
      <c r="AC21" t="s">
        <v>24719</v>
      </c>
      <c r="AD21" t="s">
        <v>24720</v>
      </c>
      <c r="AE21" t="s">
        <v>24721</v>
      </c>
      <c r="AF21" t="s">
        <v>24722</v>
      </c>
      <c r="AG21" t="s">
        <v>24723</v>
      </c>
      <c r="AH21" t="s">
        <v>24724</v>
      </c>
      <c r="AI21" t="s">
        <v>24725</v>
      </c>
      <c r="AJ21" t="s">
        <v>24726</v>
      </c>
      <c r="AK21" t="s">
        <v>24727</v>
      </c>
      <c r="AL21" t="s">
        <v>24728</v>
      </c>
      <c r="AM21" t="s">
        <v>24729</v>
      </c>
    </row>
    <row r="22" spans="3:39" x14ac:dyDescent="0.25">
      <c r="C22" t="s">
        <v>388</v>
      </c>
      <c r="D22" t="s">
        <v>24730</v>
      </c>
      <c r="E22" t="s">
        <v>24731</v>
      </c>
      <c r="F22" t="s">
        <v>24732</v>
      </c>
      <c r="G22" t="s">
        <v>24733</v>
      </c>
      <c r="H22" t="s">
        <v>24734</v>
      </c>
      <c r="I22" t="s">
        <v>24735</v>
      </c>
      <c r="J22" t="s">
        <v>24736</v>
      </c>
      <c r="K22" t="s">
        <v>24737</v>
      </c>
      <c r="L22" t="s">
        <v>24738</v>
      </c>
      <c r="M22" t="s">
        <v>24739</v>
      </c>
      <c r="N22" t="s">
        <v>24740</v>
      </c>
      <c r="O22" t="s">
        <v>24741</v>
      </c>
      <c r="P22" t="s">
        <v>24742</v>
      </c>
      <c r="Q22" t="s">
        <v>24743</v>
      </c>
      <c r="R22" t="s">
        <v>24744</v>
      </c>
      <c r="S22" t="s">
        <v>24745</v>
      </c>
      <c r="T22" t="s">
        <v>24746</v>
      </c>
      <c r="U22" t="s">
        <v>24747</v>
      </c>
      <c r="V22" t="s">
        <v>24748</v>
      </c>
      <c r="W22" t="s">
        <v>24749</v>
      </c>
      <c r="X22" t="s">
        <v>24750</v>
      </c>
      <c r="Y22" t="s">
        <v>24751</v>
      </c>
      <c r="Z22" t="s">
        <v>24752</v>
      </c>
      <c r="AA22" t="s">
        <v>24753</v>
      </c>
      <c r="AB22" t="s">
        <v>24754</v>
      </c>
      <c r="AC22" t="s">
        <v>24755</v>
      </c>
      <c r="AD22" t="s">
        <v>24756</v>
      </c>
      <c r="AE22" t="s">
        <v>24757</v>
      </c>
      <c r="AF22" t="s">
        <v>24758</v>
      </c>
      <c r="AG22" t="s">
        <v>24759</v>
      </c>
      <c r="AH22" t="s">
        <v>24760</v>
      </c>
      <c r="AI22" t="s">
        <v>24761</v>
      </c>
      <c r="AJ22" t="s">
        <v>24762</v>
      </c>
      <c r="AK22" t="s">
        <v>24763</v>
      </c>
      <c r="AL22" t="s">
        <v>24764</v>
      </c>
      <c r="AM22" t="s">
        <v>24765</v>
      </c>
    </row>
    <row r="23" spans="3:39" x14ac:dyDescent="0.25">
      <c r="C23" t="s">
        <v>1211</v>
      </c>
      <c r="D23" t="s">
        <v>24766</v>
      </c>
      <c r="E23" t="s">
        <v>24767</v>
      </c>
      <c r="F23" t="s">
        <v>24768</v>
      </c>
      <c r="G23" t="s">
        <v>24769</v>
      </c>
      <c r="H23" t="s">
        <v>24770</v>
      </c>
      <c r="I23" t="s">
        <v>24771</v>
      </c>
      <c r="J23" t="s">
        <v>24772</v>
      </c>
      <c r="K23" t="s">
        <v>24773</v>
      </c>
      <c r="L23" t="s">
        <v>24774</v>
      </c>
      <c r="M23" t="s">
        <v>24775</v>
      </c>
      <c r="N23" t="s">
        <v>24776</v>
      </c>
      <c r="O23" t="s">
        <v>24777</v>
      </c>
      <c r="P23" t="s">
        <v>24778</v>
      </c>
      <c r="Q23" t="s">
        <v>24779</v>
      </c>
      <c r="R23" t="s">
        <v>24780</v>
      </c>
      <c r="S23" t="s">
        <v>24781</v>
      </c>
      <c r="T23" t="s">
        <v>24782</v>
      </c>
      <c r="U23" t="s">
        <v>24783</v>
      </c>
      <c r="V23" t="s">
        <v>24784</v>
      </c>
      <c r="W23" t="s">
        <v>24785</v>
      </c>
      <c r="X23" t="s">
        <v>24786</v>
      </c>
      <c r="Y23" t="s">
        <v>24787</v>
      </c>
      <c r="Z23" t="s">
        <v>24788</v>
      </c>
      <c r="AA23" t="s">
        <v>24789</v>
      </c>
      <c r="AB23" t="s">
        <v>24790</v>
      </c>
      <c r="AC23" t="s">
        <v>24791</v>
      </c>
      <c r="AD23" t="s">
        <v>24792</v>
      </c>
      <c r="AE23" t="s">
        <v>24793</v>
      </c>
      <c r="AF23" t="s">
        <v>24794</v>
      </c>
      <c r="AG23" t="s">
        <v>24795</v>
      </c>
      <c r="AH23" t="s">
        <v>24796</v>
      </c>
      <c r="AI23" t="s">
        <v>24797</v>
      </c>
      <c r="AJ23" t="s">
        <v>24798</v>
      </c>
      <c r="AK23" t="s">
        <v>24799</v>
      </c>
      <c r="AL23" t="s">
        <v>24800</v>
      </c>
      <c r="AM23" t="s">
        <v>24801</v>
      </c>
    </row>
  </sheetData>
  <pageMargins left="0.7" right="0.7" top="0.75" bottom="0.75" header="0.3" footer="0.3"/>
  <pageSetup paperSize="9" orientation="portrait" horizontalDpi="300" verticalDpi="30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B2:AI19"/>
  <sheetViews>
    <sheetView workbookViewId="0"/>
  </sheetViews>
  <sheetFormatPr defaultColWidth="11.42578125" defaultRowHeight="15" x14ac:dyDescent="0.25"/>
  <sheetData>
    <row r="2" spans="2:35" x14ac:dyDescent="0.25">
      <c r="B2" t="s">
        <v>1</v>
      </c>
      <c r="C2" t="s">
        <v>133</v>
      </c>
    </row>
    <row r="3" spans="2:35" x14ac:dyDescent="0.25">
      <c r="B3" t="s">
        <v>2</v>
      </c>
      <c r="C3" t="s">
        <v>34</v>
      </c>
    </row>
    <row r="4" spans="2:35" x14ac:dyDescent="0.25">
      <c r="B4" t="s">
        <v>3</v>
      </c>
      <c r="C4" t="s">
        <v>35</v>
      </c>
    </row>
    <row r="5" spans="2:35" x14ac:dyDescent="0.25">
      <c r="B5" s="4" t="str">
        <f>HYPERLINK("[NZAu_Publiclaunch_20231116.xlsx]'TOC'!A1","(Click to return to TOC)")</f>
        <v>(Click to return to TOC)</v>
      </c>
    </row>
    <row r="7" spans="2:35" x14ac:dyDescent="0.25">
      <c r="D7" t="s">
        <v>153</v>
      </c>
      <c r="L7" t="s">
        <v>24303</v>
      </c>
      <c r="T7" t="s">
        <v>156</v>
      </c>
      <c r="AB7" t="s">
        <v>24304</v>
      </c>
    </row>
    <row r="8" spans="2:35" x14ac:dyDescent="0.25">
      <c r="D8" t="s">
        <v>159</v>
      </c>
      <c r="E8" t="s">
        <v>160</v>
      </c>
      <c r="F8" t="s">
        <v>161</v>
      </c>
      <c r="G8" t="s">
        <v>162</v>
      </c>
      <c r="H8" t="s">
        <v>163</v>
      </c>
      <c r="I8" t="s">
        <v>164</v>
      </c>
      <c r="J8" t="s">
        <v>165</v>
      </c>
      <c r="K8" t="s">
        <v>166</v>
      </c>
      <c r="L8" t="s">
        <v>159</v>
      </c>
      <c r="M8" t="s">
        <v>160</v>
      </c>
      <c r="N8" t="s">
        <v>161</v>
      </c>
      <c r="O8" t="s">
        <v>162</v>
      </c>
      <c r="P8" t="s">
        <v>163</v>
      </c>
      <c r="Q8" t="s">
        <v>164</v>
      </c>
      <c r="R8" t="s">
        <v>165</v>
      </c>
      <c r="S8" t="s">
        <v>166</v>
      </c>
      <c r="T8" t="s">
        <v>159</v>
      </c>
      <c r="U8" t="s">
        <v>160</v>
      </c>
      <c r="V8" t="s">
        <v>161</v>
      </c>
      <c r="W8" t="s">
        <v>162</v>
      </c>
      <c r="X8" t="s">
        <v>163</v>
      </c>
      <c r="Y8" t="s">
        <v>164</v>
      </c>
      <c r="Z8" t="s">
        <v>165</v>
      </c>
      <c r="AA8" t="s">
        <v>166</v>
      </c>
      <c r="AB8" t="s">
        <v>159</v>
      </c>
      <c r="AC8" t="s">
        <v>160</v>
      </c>
      <c r="AD8" t="s">
        <v>161</v>
      </c>
      <c r="AE8" t="s">
        <v>162</v>
      </c>
      <c r="AF8" t="s">
        <v>163</v>
      </c>
      <c r="AG8" t="s">
        <v>164</v>
      </c>
      <c r="AH8" t="s">
        <v>165</v>
      </c>
      <c r="AI8" t="s">
        <v>166</v>
      </c>
    </row>
    <row r="9" spans="2:35" x14ac:dyDescent="0.25">
      <c r="B9" t="s">
        <v>9619</v>
      </c>
      <c r="C9" t="s">
        <v>790</v>
      </c>
      <c r="D9" t="s">
        <v>568</v>
      </c>
      <c r="E9" t="s">
        <v>24802</v>
      </c>
      <c r="F9" t="s">
        <v>24803</v>
      </c>
      <c r="G9" t="s">
        <v>24804</v>
      </c>
      <c r="H9" t="s">
        <v>24805</v>
      </c>
      <c r="I9" t="s">
        <v>24806</v>
      </c>
      <c r="J9" t="s">
        <v>24807</v>
      </c>
      <c r="K9" t="s">
        <v>24808</v>
      </c>
      <c r="L9" t="s">
        <v>568</v>
      </c>
      <c r="M9" t="s">
        <v>24312</v>
      </c>
      <c r="N9" t="s">
        <v>24809</v>
      </c>
      <c r="O9" t="s">
        <v>24810</v>
      </c>
      <c r="P9" t="s">
        <v>24811</v>
      </c>
      <c r="Q9" t="s">
        <v>24812</v>
      </c>
      <c r="R9" t="s">
        <v>24813</v>
      </c>
      <c r="S9" t="s">
        <v>24814</v>
      </c>
      <c r="T9" t="s">
        <v>568</v>
      </c>
      <c r="U9" t="s">
        <v>24815</v>
      </c>
      <c r="V9" t="s">
        <v>24816</v>
      </c>
      <c r="W9" t="s">
        <v>24817</v>
      </c>
      <c r="X9" t="s">
        <v>24818</v>
      </c>
      <c r="Y9" t="s">
        <v>24819</v>
      </c>
      <c r="Z9" t="s">
        <v>24820</v>
      </c>
      <c r="AA9" t="s">
        <v>24821</v>
      </c>
      <c r="AB9" t="s">
        <v>568</v>
      </c>
      <c r="AC9" t="s">
        <v>24326</v>
      </c>
      <c r="AD9" t="s">
        <v>24822</v>
      </c>
      <c r="AE9" t="s">
        <v>24823</v>
      </c>
      <c r="AF9" t="s">
        <v>24824</v>
      </c>
      <c r="AG9" t="s">
        <v>24825</v>
      </c>
      <c r="AH9" t="s">
        <v>24826</v>
      </c>
      <c r="AI9" t="s">
        <v>24827</v>
      </c>
    </row>
    <row r="10" spans="2:35" x14ac:dyDescent="0.25">
      <c r="C10" t="s">
        <v>833</v>
      </c>
      <c r="D10" t="s">
        <v>24828</v>
      </c>
      <c r="E10" t="s">
        <v>24829</v>
      </c>
      <c r="F10" t="s">
        <v>24830</v>
      </c>
      <c r="G10" t="s">
        <v>24831</v>
      </c>
      <c r="H10" t="s">
        <v>24832</v>
      </c>
      <c r="I10" t="s">
        <v>24833</v>
      </c>
      <c r="J10" t="s">
        <v>24834</v>
      </c>
      <c r="K10" t="s">
        <v>24835</v>
      </c>
      <c r="L10" t="s">
        <v>24836</v>
      </c>
      <c r="M10" t="s">
        <v>24837</v>
      </c>
      <c r="N10" t="s">
        <v>24838</v>
      </c>
      <c r="O10" t="s">
        <v>24839</v>
      </c>
      <c r="P10" t="s">
        <v>24840</v>
      </c>
      <c r="Q10" t="s">
        <v>24841</v>
      </c>
      <c r="R10" t="s">
        <v>24842</v>
      </c>
      <c r="S10" t="s">
        <v>24843</v>
      </c>
      <c r="T10" t="s">
        <v>24844</v>
      </c>
      <c r="U10" t="s">
        <v>24845</v>
      </c>
      <c r="V10" t="s">
        <v>24846</v>
      </c>
      <c r="W10" t="s">
        <v>24847</v>
      </c>
      <c r="X10" t="s">
        <v>24848</v>
      </c>
      <c r="Y10" t="s">
        <v>24849</v>
      </c>
      <c r="Z10" t="s">
        <v>24850</v>
      </c>
      <c r="AA10" t="s">
        <v>24851</v>
      </c>
      <c r="AB10" t="s">
        <v>24852</v>
      </c>
      <c r="AC10" t="s">
        <v>24853</v>
      </c>
      <c r="AD10" t="s">
        <v>24854</v>
      </c>
      <c r="AE10" t="s">
        <v>24855</v>
      </c>
      <c r="AF10" t="s">
        <v>24856</v>
      </c>
      <c r="AG10" t="s">
        <v>24857</v>
      </c>
      <c r="AH10" t="s">
        <v>24858</v>
      </c>
      <c r="AI10" t="s">
        <v>24859</v>
      </c>
    </row>
    <row r="11" spans="2:35" x14ac:dyDescent="0.25">
      <c r="C11" t="s">
        <v>680</v>
      </c>
      <c r="D11" t="s">
        <v>24860</v>
      </c>
      <c r="E11" t="s">
        <v>24861</v>
      </c>
      <c r="F11" t="s">
        <v>24862</v>
      </c>
      <c r="G11" t="s">
        <v>24863</v>
      </c>
      <c r="H11" t="s">
        <v>24864</v>
      </c>
      <c r="I11" t="s">
        <v>24865</v>
      </c>
      <c r="J11" t="s">
        <v>24866</v>
      </c>
      <c r="K11" t="s">
        <v>24867</v>
      </c>
      <c r="L11" t="s">
        <v>24868</v>
      </c>
      <c r="M11" t="s">
        <v>24869</v>
      </c>
      <c r="N11" t="s">
        <v>24870</v>
      </c>
      <c r="O11" t="s">
        <v>24871</v>
      </c>
      <c r="P11" t="s">
        <v>24872</v>
      </c>
      <c r="Q11" t="s">
        <v>24873</v>
      </c>
      <c r="R11" t="s">
        <v>24874</v>
      </c>
      <c r="S11" t="s">
        <v>24875</v>
      </c>
      <c r="T11" t="s">
        <v>24876</v>
      </c>
      <c r="U11" t="s">
        <v>24877</v>
      </c>
      <c r="V11" t="s">
        <v>24878</v>
      </c>
      <c r="W11" t="s">
        <v>24879</v>
      </c>
      <c r="X11" t="s">
        <v>24880</v>
      </c>
      <c r="Y11" t="s">
        <v>24881</v>
      </c>
      <c r="Z11" t="s">
        <v>24882</v>
      </c>
      <c r="AA11" t="s">
        <v>24883</v>
      </c>
      <c r="AB11" t="s">
        <v>24884</v>
      </c>
      <c r="AC11" t="s">
        <v>24885</v>
      </c>
      <c r="AD11" t="s">
        <v>24886</v>
      </c>
      <c r="AE11" t="s">
        <v>24887</v>
      </c>
      <c r="AF11" t="s">
        <v>24888</v>
      </c>
      <c r="AG11" t="s">
        <v>24889</v>
      </c>
      <c r="AH11" t="s">
        <v>24890</v>
      </c>
      <c r="AI11" t="s">
        <v>24891</v>
      </c>
    </row>
    <row r="12" spans="2:35" x14ac:dyDescent="0.25">
      <c r="C12" t="s">
        <v>735</v>
      </c>
      <c r="D12" t="s">
        <v>24892</v>
      </c>
      <c r="E12" t="s">
        <v>24893</v>
      </c>
      <c r="F12" t="s">
        <v>24894</v>
      </c>
      <c r="G12" t="s">
        <v>24895</v>
      </c>
      <c r="H12" t="s">
        <v>24896</v>
      </c>
      <c r="I12" t="s">
        <v>24897</v>
      </c>
      <c r="J12" t="s">
        <v>24898</v>
      </c>
      <c r="K12" t="s">
        <v>24899</v>
      </c>
      <c r="L12" t="s">
        <v>24900</v>
      </c>
      <c r="M12" t="s">
        <v>24901</v>
      </c>
      <c r="N12" t="s">
        <v>24902</v>
      </c>
      <c r="O12" t="s">
        <v>24903</v>
      </c>
      <c r="P12" t="s">
        <v>24904</v>
      </c>
      <c r="Q12" t="s">
        <v>24905</v>
      </c>
      <c r="R12" t="s">
        <v>24906</v>
      </c>
      <c r="S12" t="s">
        <v>24907</v>
      </c>
      <c r="T12" t="s">
        <v>24908</v>
      </c>
      <c r="U12" t="s">
        <v>24909</v>
      </c>
      <c r="V12" t="s">
        <v>24910</v>
      </c>
      <c r="W12" t="s">
        <v>24911</v>
      </c>
      <c r="X12" t="s">
        <v>24912</v>
      </c>
      <c r="Y12" t="s">
        <v>24913</v>
      </c>
      <c r="Z12" t="s">
        <v>24914</v>
      </c>
      <c r="AA12" t="s">
        <v>24915</v>
      </c>
      <c r="AB12" t="s">
        <v>24916</v>
      </c>
      <c r="AC12" t="s">
        <v>24917</v>
      </c>
      <c r="AD12" t="s">
        <v>24918</v>
      </c>
      <c r="AE12" t="s">
        <v>24919</v>
      </c>
      <c r="AF12" t="s">
        <v>24920</v>
      </c>
      <c r="AG12" t="s">
        <v>24921</v>
      </c>
      <c r="AH12" t="s">
        <v>24922</v>
      </c>
      <c r="AI12" t="s">
        <v>24923</v>
      </c>
    </row>
    <row r="13" spans="2:35" x14ac:dyDescent="0.25">
      <c r="B13" t="s">
        <v>9908</v>
      </c>
      <c r="C13" t="s">
        <v>9909</v>
      </c>
      <c r="D13" t="s">
        <v>24924</v>
      </c>
      <c r="E13" t="s">
        <v>24925</v>
      </c>
      <c r="F13" t="s">
        <v>24926</v>
      </c>
      <c r="G13" t="s">
        <v>24927</v>
      </c>
      <c r="H13" t="s">
        <v>24928</v>
      </c>
      <c r="I13" t="s">
        <v>24929</v>
      </c>
      <c r="J13" t="s">
        <v>24930</v>
      </c>
      <c r="K13" t="s">
        <v>24931</v>
      </c>
      <c r="L13" t="s">
        <v>24932</v>
      </c>
      <c r="M13" t="s">
        <v>24933</v>
      </c>
      <c r="N13" t="s">
        <v>24934</v>
      </c>
      <c r="O13" t="s">
        <v>24935</v>
      </c>
      <c r="P13" t="s">
        <v>24936</v>
      </c>
      <c r="Q13" t="s">
        <v>24937</v>
      </c>
      <c r="R13" t="s">
        <v>24938</v>
      </c>
      <c r="S13" t="s">
        <v>24939</v>
      </c>
      <c r="T13" t="s">
        <v>24940</v>
      </c>
      <c r="U13" t="s">
        <v>24941</v>
      </c>
      <c r="V13" t="s">
        <v>24942</v>
      </c>
      <c r="W13" t="s">
        <v>24943</v>
      </c>
      <c r="X13" t="s">
        <v>24944</v>
      </c>
      <c r="Y13" t="s">
        <v>24945</v>
      </c>
      <c r="Z13" t="s">
        <v>24946</v>
      </c>
      <c r="AA13" t="s">
        <v>24947</v>
      </c>
      <c r="AB13" t="s">
        <v>24948</v>
      </c>
      <c r="AC13" t="s">
        <v>24949</v>
      </c>
      <c r="AD13" t="s">
        <v>24950</v>
      </c>
      <c r="AE13" t="s">
        <v>24951</v>
      </c>
      <c r="AF13" t="s">
        <v>24952</v>
      </c>
      <c r="AG13" t="s">
        <v>24953</v>
      </c>
      <c r="AH13" t="s">
        <v>24954</v>
      </c>
      <c r="AI13" t="s">
        <v>24955</v>
      </c>
    </row>
    <row r="14" spans="2:35" x14ac:dyDescent="0.25">
      <c r="C14" t="s">
        <v>9953</v>
      </c>
      <c r="D14" t="s">
        <v>24956</v>
      </c>
      <c r="E14" t="s">
        <v>24957</v>
      </c>
      <c r="F14" t="s">
        <v>24958</v>
      </c>
      <c r="G14" t="s">
        <v>24959</v>
      </c>
      <c r="H14" t="s">
        <v>24960</v>
      </c>
      <c r="I14" t="s">
        <v>24961</v>
      </c>
      <c r="J14" t="s">
        <v>24962</v>
      </c>
      <c r="K14" t="s">
        <v>24963</v>
      </c>
      <c r="L14" t="s">
        <v>24964</v>
      </c>
      <c r="M14" t="s">
        <v>24965</v>
      </c>
      <c r="N14" t="s">
        <v>24966</v>
      </c>
      <c r="O14" t="s">
        <v>24967</v>
      </c>
      <c r="P14" t="s">
        <v>24968</v>
      </c>
      <c r="Q14" t="s">
        <v>24969</v>
      </c>
      <c r="R14" t="s">
        <v>24970</v>
      </c>
      <c r="S14" t="s">
        <v>24971</v>
      </c>
      <c r="T14" t="s">
        <v>24972</v>
      </c>
      <c r="U14" t="s">
        <v>24973</v>
      </c>
      <c r="V14" t="s">
        <v>24974</v>
      </c>
      <c r="W14" t="s">
        <v>24975</v>
      </c>
      <c r="X14" t="s">
        <v>24976</v>
      </c>
      <c r="Y14" t="s">
        <v>24977</v>
      </c>
      <c r="Z14" t="s">
        <v>24978</v>
      </c>
      <c r="AA14" t="s">
        <v>24979</v>
      </c>
      <c r="AB14" t="s">
        <v>24980</v>
      </c>
      <c r="AC14" t="s">
        <v>24981</v>
      </c>
      <c r="AD14" t="s">
        <v>24982</v>
      </c>
      <c r="AE14" t="s">
        <v>24983</v>
      </c>
      <c r="AF14" t="s">
        <v>24984</v>
      </c>
      <c r="AG14" t="s">
        <v>24985</v>
      </c>
      <c r="AH14" t="s">
        <v>24986</v>
      </c>
      <c r="AI14" t="s">
        <v>24987</v>
      </c>
    </row>
    <row r="15" spans="2:35" x14ac:dyDescent="0.25">
      <c r="C15" t="s">
        <v>9766</v>
      </c>
      <c r="D15" t="s">
        <v>24988</v>
      </c>
      <c r="E15" t="s">
        <v>24989</v>
      </c>
      <c r="F15" t="s">
        <v>24990</v>
      </c>
      <c r="G15" t="s">
        <v>24991</v>
      </c>
      <c r="H15" t="s">
        <v>24992</v>
      </c>
      <c r="I15" t="s">
        <v>24993</v>
      </c>
      <c r="J15" t="s">
        <v>24994</v>
      </c>
      <c r="K15" t="s">
        <v>24995</v>
      </c>
      <c r="L15" t="s">
        <v>24996</v>
      </c>
      <c r="M15" t="s">
        <v>24997</v>
      </c>
      <c r="N15" t="s">
        <v>24998</v>
      </c>
      <c r="O15" t="s">
        <v>24999</v>
      </c>
      <c r="P15" t="s">
        <v>25000</v>
      </c>
      <c r="Q15" t="s">
        <v>25001</v>
      </c>
      <c r="R15" t="s">
        <v>25002</v>
      </c>
      <c r="S15" t="s">
        <v>25003</v>
      </c>
      <c r="T15" t="s">
        <v>25004</v>
      </c>
      <c r="U15" t="s">
        <v>25005</v>
      </c>
      <c r="V15" t="s">
        <v>25006</v>
      </c>
      <c r="W15" t="s">
        <v>25007</v>
      </c>
      <c r="X15" t="s">
        <v>25008</v>
      </c>
      <c r="Y15" t="s">
        <v>25009</v>
      </c>
      <c r="Z15" t="s">
        <v>25010</v>
      </c>
      <c r="AA15" t="s">
        <v>25011</v>
      </c>
      <c r="AB15" t="s">
        <v>25012</v>
      </c>
      <c r="AC15" t="s">
        <v>25013</v>
      </c>
      <c r="AD15" t="s">
        <v>25014</v>
      </c>
      <c r="AE15" t="s">
        <v>25015</v>
      </c>
      <c r="AF15" t="s">
        <v>25016</v>
      </c>
      <c r="AG15" t="s">
        <v>25017</v>
      </c>
      <c r="AH15" t="s">
        <v>25018</v>
      </c>
      <c r="AI15" t="s">
        <v>25019</v>
      </c>
    </row>
    <row r="16" spans="2:35" x14ac:dyDescent="0.25">
      <c r="C16" t="s">
        <v>9764</v>
      </c>
      <c r="D16" t="s">
        <v>568</v>
      </c>
      <c r="E16" t="s">
        <v>24546</v>
      </c>
      <c r="F16" t="s">
        <v>25020</v>
      </c>
      <c r="G16" t="s">
        <v>25021</v>
      </c>
      <c r="H16" t="s">
        <v>25022</v>
      </c>
      <c r="I16" t="s">
        <v>25023</v>
      </c>
      <c r="J16" t="s">
        <v>25024</v>
      </c>
      <c r="K16" t="s">
        <v>25025</v>
      </c>
      <c r="L16" t="s">
        <v>568</v>
      </c>
      <c r="M16" t="s">
        <v>24553</v>
      </c>
      <c r="N16" t="s">
        <v>25026</v>
      </c>
      <c r="O16" t="s">
        <v>25027</v>
      </c>
      <c r="P16" t="s">
        <v>25028</v>
      </c>
      <c r="Q16" t="s">
        <v>25029</v>
      </c>
      <c r="R16" t="s">
        <v>25030</v>
      </c>
      <c r="S16" t="s">
        <v>25031</v>
      </c>
      <c r="T16" t="s">
        <v>568</v>
      </c>
      <c r="U16" t="s">
        <v>24560</v>
      </c>
      <c r="V16" t="s">
        <v>25032</v>
      </c>
      <c r="W16" t="s">
        <v>25033</v>
      </c>
      <c r="X16" t="s">
        <v>25034</v>
      </c>
      <c r="Y16" t="s">
        <v>25035</v>
      </c>
      <c r="Z16" t="s">
        <v>25036</v>
      </c>
      <c r="AA16" t="s">
        <v>25037</v>
      </c>
      <c r="AB16" t="s">
        <v>568</v>
      </c>
      <c r="AC16" t="s">
        <v>24567</v>
      </c>
      <c r="AD16" t="s">
        <v>25038</v>
      </c>
      <c r="AE16" t="s">
        <v>25039</v>
      </c>
      <c r="AF16" t="s">
        <v>25040</v>
      </c>
      <c r="AG16" t="s">
        <v>25041</v>
      </c>
      <c r="AH16" t="s">
        <v>25042</v>
      </c>
      <c r="AI16" t="s">
        <v>25043</v>
      </c>
    </row>
    <row r="17" spans="3:35" x14ac:dyDescent="0.25">
      <c r="C17" t="s">
        <v>9758</v>
      </c>
      <c r="D17" t="s">
        <v>25044</v>
      </c>
      <c r="E17" t="s">
        <v>25045</v>
      </c>
      <c r="F17" t="s">
        <v>25046</v>
      </c>
      <c r="G17" t="s">
        <v>25047</v>
      </c>
      <c r="H17" t="s">
        <v>25048</v>
      </c>
      <c r="I17" t="s">
        <v>25049</v>
      </c>
      <c r="J17" t="s">
        <v>25050</v>
      </c>
      <c r="K17" t="s">
        <v>25051</v>
      </c>
      <c r="L17" t="s">
        <v>25052</v>
      </c>
      <c r="M17" t="s">
        <v>25053</v>
      </c>
      <c r="N17" t="s">
        <v>25054</v>
      </c>
      <c r="O17" t="s">
        <v>25055</v>
      </c>
      <c r="P17" t="s">
        <v>25056</v>
      </c>
      <c r="Q17" t="s">
        <v>25057</v>
      </c>
      <c r="R17" t="s">
        <v>25058</v>
      </c>
      <c r="S17" t="s">
        <v>25059</v>
      </c>
      <c r="T17" t="s">
        <v>25060</v>
      </c>
      <c r="U17" t="s">
        <v>25061</v>
      </c>
      <c r="V17" t="s">
        <v>25062</v>
      </c>
      <c r="W17" t="s">
        <v>25063</v>
      </c>
      <c r="X17" t="s">
        <v>25064</v>
      </c>
      <c r="Y17" t="s">
        <v>25065</v>
      </c>
      <c r="Z17" t="s">
        <v>25066</v>
      </c>
      <c r="AA17" t="s">
        <v>25067</v>
      </c>
      <c r="AB17" t="s">
        <v>25068</v>
      </c>
      <c r="AC17" t="s">
        <v>25069</v>
      </c>
      <c r="AD17" t="s">
        <v>25070</v>
      </c>
      <c r="AE17" t="s">
        <v>25071</v>
      </c>
      <c r="AF17" t="s">
        <v>25072</v>
      </c>
      <c r="AG17" t="s">
        <v>25073</v>
      </c>
      <c r="AH17" t="s">
        <v>25074</v>
      </c>
      <c r="AI17" t="s">
        <v>25075</v>
      </c>
    </row>
    <row r="18" spans="3:35" x14ac:dyDescent="0.25">
      <c r="C18" t="s">
        <v>10007</v>
      </c>
      <c r="D18" t="s">
        <v>25076</v>
      </c>
      <c r="E18" t="s">
        <v>25077</v>
      </c>
      <c r="F18" t="s">
        <v>25078</v>
      </c>
      <c r="G18" t="s">
        <v>25079</v>
      </c>
      <c r="H18" t="s">
        <v>25080</v>
      </c>
      <c r="I18" t="s">
        <v>25081</v>
      </c>
      <c r="J18" t="s">
        <v>25082</v>
      </c>
      <c r="K18" t="s">
        <v>25083</v>
      </c>
      <c r="L18" t="s">
        <v>25084</v>
      </c>
      <c r="M18" t="s">
        <v>25085</v>
      </c>
      <c r="N18" t="s">
        <v>25086</v>
      </c>
      <c r="O18" t="s">
        <v>25087</v>
      </c>
      <c r="P18" t="s">
        <v>25088</v>
      </c>
      <c r="Q18" t="s">
        <v>25089</v>
      </c>
      <c r="R18" t="s">
        <v>25090</v>
      </c>
      <c r="S18" t="s">
        <v>25091</v>
      </c>
      <c r="T18" t="s">
        <v>25092</v>
      </c>
      <c r="U18" t="s">
        <v>25093</v>
      </c>
      <c r="V18" t="s">
        <v>25094</v>
      </c>
      <c r="W18" t="s">
        <v>25095</v>
      </c>
      <c r="X18" t="s">
        <v>25096</v>
      </c>
      <c r="Y18" t="s">
        <v>25097</v>
      </c>
      <c r="Z18" t="s">
        <v>25098</v>
      </c>
      <c r="AA18" t="s">
        <v>25099</v>
      </c>
      <c r="AB18" t="s">
        <v>25100</v>
      </c>
      <c r="AC18" t="s">
        <v>25101</v>
      </c>
      <c r="AD18" t="s">
        <v>25102</v>
      </c>
      <c r="AE18" t="s">
        <v>25103</v>
      </c>
      <c r="AF18" t="s">
        <v>25104</v>
      </c>
      <c r="AG18" t="s">
        <v>25105</v>
      </c>
      <c r="AH18" t="s">
        <v>25106</v>
      </c>
      <c r="AI18" t="s">
        <v>25107</v>
      </c>
    </row>
    <row r="19" spans="3:35" x14ac:dyDescent="0.25">
      <c r="C19" t="s">
        <v>10008</v>
      </c>
      <c r="D19" t="s">
        <v>25108</v>
      </c>
      <c r="E19" t="s">
        <v>25109</v>
      </c>
      <c r="F19" t="s">
        <v>25110</v>
      </c>
      <c r="G19" t="s">
        <v>25111</v>
      </c>
      <c r="H19" t="s">
        <v>25112</v>
      </c>
      <c r="I19" t="s">
        <v>25113</v>
      </c>
      <c r="J19" t="s">
        <v>25114</v>
      </c>
      <c r="K19" t="s">
        <v>25115</v>
      </c>
      <c r="L19" t="s">
        <v>25116</v>
      </c>
      <c r="M19" t="s">
        <v>25117</v>
      </c>
      <c r="N19" t="s">
        <v>25118</v>
      </c>
      <c r="O19" t="s">
        <v>25119</v>
      </c>
      <c r="P19" t="s">
        <v>25120</v>
      </c>
      <c r="Q19" t="s">
        <v>25121</v>
      </c>
      <c r="R19" t="s">
        <v>25122</v>
      </c>
      <c r="S19" t="s">
        <v>25123</v>
      </c>
      <c r="T19" t="s">
        <v>25124</v>
      </c>
      <c r="U19" t="s">
        <v>25125</v>
      </c>
      <c r="V19" t="s">
        <v>25126</v>
      </c>
      <c r="W19" t="s">
        <v>25127</v>
      </c>
      <c r="X19" t="s">
        <v>25128</v>
      </c>
      <c r="Y19" t="s">
        <v>25129</v>
      </c>
      <c r="Z19" t="s">
        <v>25130</v>
      </c>
      <c r="AA19" t="s">
        <v>25131</v>
      </c>
      <c r="AB19" t="s">
        <v>25132</v>
      </c>
      <c r="AC19" t="s">
        <v>25133</v>
      </c>
      <c r="AD19" t="s">
        <v>25134</v>
      </c>
      <c r="AE19" t="s">
        <v>25135</v>
      </c>
      <c r="AF19" t="s">
        <v>25136</v>
      </c>
      <c r="AG19" t="s">
        <v>25137</v>
      </c>
      <c r="AH19" t="s">
        <v>25138</v>
      </c>
      <c r="AI19" t="s">
        <v>25139</v>
      </c>
    </row>
  </sheetData>
  <pageMargins left="0.7" right="0.7" top="0.75" bottom="0.75" header="0.3" footer="0.3"/>
  <pageSetup paperSize="9"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B2:AI16"/>
  <sheetViews>
    <sheetView workbookViewId="0"/>
  </sheetViews>
  <sheetFormatPr defaultColWidth="11.42578125" defaultRowHeight="15" x14ac:dyDescent="0.25"/>
  <sheetData>
    <row r="2" spans="2:35" x14ac:dyDescent="0.25">
      <c r="B2" t="s">
        <v>1</v>
      </c>
      <c r="C2" t="s">
        <v>133</v>
      </c>
    </row>
    <row r="3" spans="2:35" x14ac:dyDescent="0.25">
      <c r="B3" t="s">
        <v>2</v>
      </c>
      <c r="C3" t="s">
        <v>135</v>
      </c>
    </row>
    <row r="4" spans="2:35" x14ac:dyDescent="0.25">
      <c r="B4" t="s">
        <v>3</v>
      </c>
      <c r="C4" t="s">
        <v>35</v>
      </c>
    </row>
    <row r="5" spans="2:35" x14ac:dyDescent="0.25">
      <c r="B5" s="4" t="str">
        <f>HYPERLINK("[NZAu_Publiclaunch_20231116.xlsx]'TOC'!A1","(Click to return to TOC)")</f>
        <v>(Click to return to TOC)</v>
      </c>
    </row>
    <row r="7" spans="2:35" x14ac:dyDescent="0.25">
      <c r="D7" t="s">
        <v>153</v>
      </c>
      <c r="L7" t="s">
        <v>24303</v>
      </c>
      <c r="T7" t="s">
        <v>156</v>
      </c>
      <c r="AB7" t="s">
        <v>24304</v>
      </c>
    </row>
    <row r="8" spans="2:35" x14ac:dyDescent="0.25">
      <c r="D8" t="s">
        <v>159</v>
      </c>
      <c r="E8" t="s">
        <v>160</v>
      </c>
      <c r="F8" t="s">
        <v>161</v>
      </c>
      <c r="G8" t="s">
        <v>162</v>
      </c>
      <c r="H8" t="s">
        <v>163</v>
      </c>
      <c r="I8" t="s">
        <v>164</v>
      </c>
      <c r="J8" t="s">
        <v>165</v>
      </c>
      <c r="K8" t="s">
        <v>166</v>
      </c>
      <c r="L8" t="s">
        <v>159</v>
      </c>
      <c r="M8" t="s">
        <v>160</v>
      </c>
      <c r="N8" t="s">
        <v>161</v>
      </c>
      <c r="O8" t="s">
        <v>162</v>
      </c>
      <c r="P8" t="s">
        <v>163</v>
      </c>
      <c r="Q8" t="s">
        <v>164</v>
      </c>
      <c r="R8" t="s">
        <v>165</v>
      </c>
      <c r="S8" t="s">
        <v>166</v>
      </c>
      <c r="T8" t="s">
        <v>159</v>
      </c>
      <c r="U8" t="s">
        <v>160</v>
      </c>
      <c r="V8" t="s">
        <v>161</v>
      </c>
      <c r="W8" t="s">
        <v>162</v>
      </c>
      <c r="X8" t="s">
        <v>163</v>
      </c>
      <c r="Y8" t="s">
        <v>164</v>
      </c>
      <c r="Z8" t="s">
        <v>165</v>
      </c>
      <c r="AA8" t="s">
        <v>166</v>
      </c>
      <c r="AB8" t="s">
        <v>159</v>
      </c>
      <c r="AC8" t="s">
        <v>160</v>
      </c>
      <c r="AD8" t="s">
        <v>161</v>
      </c>
      <c r="AE8" t="s">
        <v>162</v>
      </c>
      <c r="AF8" t="s">
        <v>163</v>
      </c>
      <c r="AG8" t="s">
        <v>164</v>
      </c>
      <c r="AH8" t="s">
        <v>165</v>
      </c>
      <c r="AI8" t="s">
        <v>166</v>
      </c>
    </row>
    <row r="9" spans="2:35" x14ac:dyDescent="0.25">
      <c r="B9" t="s">
        <v>9619</v>
      </c>
      <c r="C9" t="s">
        <v>790</v>
      </c>
      <c r="D9" t="s">
        <v>568</v>
      </c>
      <c r="E9" t="s">
        <v>25140</v>
      </c>
      <c r="F9" t="s">
        <v>25141</v>
      </c>
      <c r="G9" t="s">
        <v>25142</v>
      </c>
      <c r="H9" t="s">
        <v>25143</v>
      </c>
      <c r="I9" t="s">
        <v>25144</v>
      </c>
      <c r="J9" t="s">
        <v>25145</v>
      </c>
      <c r="K9" t="s">
        <v>25146</v>
      </c>
      <c r="L9" t="s">
        <v>568</v>
      </c>
      <c r="M9" t="s">
        <v>25147</v>
      </c>
      <c r="N9" t="s">
        <v>25148</v>
      </c>
      <c r="O9" t="s">
        <v>25149</v>
      </c>
      <c r="P9" t="s">
        <v>25150</v>
      </c>
      <c r="Q9" t="s">
        <v>25151</v>
      </c>
      <c r="R9" t="s">
        <v>25152</v>
      </c>
      <c r="S9" t="s">
        <v>25153</v>
      </c>
      <c r="T9" t="s">
        <v>568</v>
      </c>
      <c r="U9" t="s">
        <v>25154</v>
      </c>
      <c r="V9" t="s">
        <v>25155</v>
      </c>
      <c r="W9" t="s">
        <v>25156</v>
      </c>
      <c r="X9" t="s">
        <v>25157</v>
      </c>
      <c r="Y9" t="s">
        <v>25158</v>
      </c>
      <c r="Z9" t="s">
        <v>25159</v>
      </c>
      <c r="AA9" t="s">
        <v>25160</v>
      </c>
      <c r="AB9" t="s">
        <v>568</v>
      </c>
      <c r="AC9" t="s">
        <v>25161</v>
      </c>
      <c r="AD9" t="s">
        <v>25162</v>
      </c>
      <c r="AE9" t="s">
        <v>25163</v>
      </c>
      <c r="AF9" t="s">
        <v>25164</v>
      </c>
      <c r="AG9" t="s">
        <v>25165</v>
      </c>
      <c r="AH9" t="s">
        <v>25166</v>
      </c>
      <c r="AI9" t="s">
        <v>25167</v>
      </c>
    </row>
    <row r="10" spans="2:35" x14ac:dyDescent="0.25">
      <c r="C10" t="s">
        <v>833</v>
      </c>
      <c r="D10" t="s">
        <v>25168</v>
      </c>
      <c r="E10" t="s">
        <v>25169</v>
      </c>
      <c r="F10" t="s">
        <v>25170</v>
      </c>
      <c r="G10" t="s">
        <v>25171</v>
      </c>
      <c r="H10" t="s">
        <v>25172</v>
      </c>
      <c r="I10" t="s">
        <v>25173</v>
      </c>
      <c r="J10" t="s">
        <v>25174</v>
      </c>
      <c r="K10" t="s">
        <v>25175</v>
      </c>
      <c r="L10" t="s">
        <v>25176</v>
      </c>
      <c r="M10" t="s">
        <v>25177</v>
      </c>
      <c r="N10" t="s">
        <v>25178</v>
      </c>
      <c r="O10" t="s">
        <v>25179</v>
      </c>
      <c r="P10" t="s">
        <v>25180</v>
      </c>
      <c r="Q10" t="s">
        <v>25181</v>
      </c>
      <c r="R10" t="s">
        <v>25182</v>
      </c>
      <c r="S10" t="s">
        <v>25183</v>
      </c>
      <c r="T10" t="s">
        <v>25184</v>
      </c>
      <c r="U10" t="s">
        <v>25185</v>
      </c>
      <c r="V10" t="s">
        <v>25186</v>
      </c>
      <c r="W10" t="s">
        <v>25187</v>
      </c>
      <c r="X10" t="s">
        <v>25188</v>
      </c>
      <c r="Y10" t="s">
        <v>25189</v>
      </c>
      <c r="Z10" t="s">
        <v>25190</v>
      </c>
      <c r="AA10" t="s">
        <v>25191</v>
      </c>
      <c r="AB10" t="s">
        <v>25192</v>
      </c>
      <c r="AC10" t="s">
        <v>25193</v>
      </c>
      <c r="AD10" t="s">
        <v>25194</v>
      </c>
      <c r="AE10" t="s">
        <v>25195</v>
      </c>
      <c r="AF10" t="s">
        <v>25196</v>
      </c>
      <c r="AG10" t="s">
        <v>25197</v>
      </c>
      <c r="AH10" t="s">
        <v>25198</v>
      </c>
      <c r="AI10" t="s">
        <v>25199</v>
      </c>
    </row>
    <row r="11" spans="2:35" x14ac:dyDescent="0.25">
      <c r="C11" t="s">
        <v>735</v>
      </c>
      <c r="D11" t="s">
        <v>25200</v>
      </c>
      <c r="E11" t="s">
        <v>25201</v>
      </c>
      <c r="F11" t="s">
        <v>25202</v>
      </c>
      <c r="G11" t="s">
        <v>25203</v>
      </c>
      <c r="H11" t="s">
        <v>25204</v>
      </c>
      <c r="I11" t="s">
        <v>25205</v>
      </c>
      <c r="J11" t="s">
        <v>25206</v>
      </c>
      <c r="K11" t="s">
        <v>25207</v>
      </c>
      <c r="L11" t="s">
        <v>25208</v>
      </c>
      <c r="M11" t="s">
        <v>25209</v>
      </c>
      <c r="N11" t="s">
        <v>25210</v>
      </c>
      <c r="O11" t="s">
        <v>25211</v>
      </c>
      <c r="P11" t="s">
        <v>25212</v>
      </c>
      <c r="Q11" t="s">
        <v>25213</v>
      </c>
      <c r="R11" t="s">
        <v>25214</v>
      </c>
      <c r="S11" t="s">
        <v>25215</v>
      </c>
      <c r="T11" t="s">
        <v>25216</v>
      </c>
      <c r="U11" t="s">
        <v>25217</v>
      </c>
      <c r="V11" t="s">
        <v>25218</v>
      </c>
      <c r="W11" t="s">
        <v>25219</v>
      </c>
      <c r="X11" t="s">
        <v>25220</v>
      </c>
      <c r="Y11" t="s">
        <v>25221</v>
      </c>
      <c r="Z11" t="s">
        <v>25222</v>
      </c>
      <c r="AA11" t="s">
        <v>25223</v>
      </c>
      <c r="AB11" t="s">
        <v>25224</v>
      </c>
      <c r="AC11" t="s">
        <v>25225</v>
      </c>
      <c r="AD11" t="s">
        <v>25226</v>
      </c>
      <c r="AE11" t="s">
        <v>25227</v>
      </c>
      <c r="AF11" t="s">
        <v>25228</v>
      </c>
      <c r="AG11" t="s">
        <v>25229</v>
      </c>
      <c r="AH11" t="s">
        <v>25230</v>
      </c>
      <c r="AI11" t="s">
        <v>25231</v>
      </c>
    </row>
    <row r="12" spans="2:35" x14ac:dyDescent="0.25">
      <c r="B12" t="s">
        <v>10376</v>
      </c>
      <c r="C12" t="s">
        <v>25232</v>
      </c>
      <c r="D12" t="s">
        <v>25233</v>
      </c>
      <c r="E12" t="s">
        <v>25234</v>
      </c>
      <c r="F12" t="s">
        <v>25235</v>
      </c>
      <c r="G12" t="s">
        <v>25236</v>
      </c>
      <c r="H12" t="s">
        <v>25237</v>
      </c>
      <c r="I12" t="s">
        <v>25238</v>
      </c>
      <c r="J12" t="s">
        <v>25239</v>
      </c>
      <c r="K12" t="s">
        <v>25240</v>
      </c>
      <c r="L12" t="s">
        <v>25241</v>
      </c>
      <c r="M12" t="s">
        <v>25242</v>
      </c>
      <c r="N12" t="s">
        <v>25243</v>
      </c>
      <c r="O12" t="s">
        <v>25244</v>
      </c>
      <c r="P12" t="s">
        <v>25245</v>
      </c>
      <c r="Q12" t="s">
        <v>25246</v>
      </c>
      <c r="R12" t="s">
        <v>25247</v>
      </c>
      <c r="S12" t="s">
        <v>25248</v>
      </c>
      <c r="T12" t="s">
        <v>25249</v>
      </c>
      <c r="U12" t="s">
        <v>25250</v>
      </c>
      <c r="V12" t="s">
        <v>25251</v>
      </c>
      <c r="W12" t="s">
        <v>25252</v>
      </c>
      <c r="X12" t="s">
        <v>25253</v>
      </c>
      <c r="Y12" t="s">
        <v>25254</v>
      </c>
      <c r="Z12" t="s">
        <v>25255</v>
      </c>
      <c r="AA12" t="s">
        <v>25256</v>
      </c>
      <c r="AB12" t="s">
        <v>25257</v>
      </c>
      <c r="AC12" t="s">
        <v>25258</v>
      </c>
      <c r="AD12" t="s">
        <v>25259</v>
      </c>
      <c r="AE12" t="s">
        <v>25260</v>
      </c>
      <c r="AF12" t="s">
        <v>25261</v>
      </c>
      <c r="AG12" t="s">
        <v>25262</v>
      </c>
      <c r="AH12" t="s">
        <v>25263</v>
      </c>
      <c r="AI12" t="s">
        <v>25264</v>
      </c>
    </row>
    <row r="13" spans="2:35" x14ac:dyDescent="0.25">
      <c r="C13" t="s">
        <v>10377</v>
      </c>
      <c r="D13" t="s">
        <v>25265</v>
      </c>
      <c r="E13" t="s">
        <v>25266</v>
      </c>
      <c r="F13" t="s">
        <v>25267</v>
      </c>
      <c r="G13" t="s">
        <v>25268</v>
      </c>
      <c r="H13" t="s">
        <v>25269</v>
      </c>
      <c r="I13" t="s">
        <v>25270</v>
      </c>
      <c r="J13" t="s">
        <v>25271</v>
      </c>
      <c r="K13" t="s">
        <v>25272</v>
      </c>
      <c r="L13" t="s">
        <v>25273</v>
      </c>
      <c r="M13" t="s">
        <v>25274</v>
      </c>
      <c r="N13" t="s">
        <v>25275</v>
      </c>
      <c r="O13" t="s">
        <v>25276</v>
      </c>
      <c r="P13" t="s">
        <v>25277</v>
      </c>
      <c r="Q13" t="s">
        <v>25278</v>
      </c>
      <c r="R13" t="s">
        <v>25279</v>
      </c>
      <c r="S13" t="s">
        <v>25280</v>
      </c>
      <c r="T13" t="s">
        <v>25281</v>
      </c>
      <c r="U13" t="s">
        <v>25282</v>
      </c>
      <c r="V13" t="s">
        <v>25283</v>
      </c>
      <c r="W13" t="s">
        <v>25284</v>
      </c>
      <c r="X13" t="s">
        <v>25285</v>
      </c>
      <c r="Y13" t="s">
        <v>25286</v>
      </c>
      <c r="Z13" t="s">
        <v>25287</v>
      </c>
      <c r="AA13" t="s">
        <v>25288</v>
      </c>
      <c r="AB13" t="s">
        <v>25289</v>
      </c>
      <c r="AC13" t="s">
        <v>25290</v>
      </c>
      <c r="AD13" t="s">
        <v>25291</v>
      </c>
      <c r="AE13" t="s">
        <v>25292</v>
      </c>
      <c r="AF13" t="s">
        <v>25293</v>
      </c>
      <c r="AG13" t="s">
        <v>25294</v>
      </c>
      <c r="AH13" t="s">
        <v>25295</v>
      </c>
      <c r="AI13" t="s">
        <v>25296</v>
      </c>
    </row>
    <row r="14" spans="2:35" x14ac:dyDescent="0.25">
      <c r="C14" t="s">
        <v>10419</v>
      </c>
      <c r="D14" t="s">
        <v>568</v>
      </c>
      <c r="E14" t="s">
        <v>25297</v>
      </c>
      <c r="F14" t="s">
        <v>25298</v>
      </c>
      <c r="G14" t="s">
        <v>25299</v>
      </c>
      <c r="H14" t="s">
        <v>25300</v>
      </c>
      <c r="I14" t="s">
        <v>25301</v>
      </c>
      <c r="J14" t="s">
        <v>25302</v>
      </c>
      <c r="K14" t="s">
        <v>25303</v>
      </c>
      <c r="L14" t="s">
        <v>568</v>
      </c>
      <c r="M14" t="s">
        <v>25304</v>
      </c>
      <c r="N14" t="s">
        <v>25305</v>
      </c>
      <c r="O14" t="s">
        <v>25306</v>
      </c>
      <c r="P14" t="s">
        <v>25307</v>
      </c>
      <c r="Q14" t="s">
        <v>25308</v>
      </c>
      <c r="R14" t="s">
        <v>25309</v>
      </c>
      <c r="S14" t="s">
        <v>25310</v>
      </c>
      <c r="T14" t="s">
        <v>568</v>
      </c>
      <c r="U14" t="s">
        <v>25311</v>
      </c>
      <c r="V14" t="s">
        <v>25312</v>
      </c>
      <c r="W14" t="s">
        <v>25313</v>
      </c>
      <c r="X14" t="s">
        <v>25314</v>
      </c>
      <c r="Y14" t="s">
        <v>25315</v>
      </c>
      <c r="Z14" t="s">
        <v>25316</v>
      </c>
      <c r="AA14" t="s">
        <v>25317</v>
      </c>
      <c r="AB14" t="s">
        <v>568</v>
      </c>
      <c r="AC14" t="s">
        <v>25318</v>
      </c>
      <c r="AD14" t="s">
        <v>25319</v>
      </c>
      <c r="AE14" t="s">
        <v>25320</v>
      </c>
      <c r="AF14" t="s">
        <v>25321</v>
      </c>
      <c r="AG14" t="s">
        <v>25322</v>
      </c>
      <c r="AH14" t="s">
        <v>25323</v>
      </c>
      <c r="AI14" t="s">
        <v>25324</v>
      </c>
    </row>
    <row r="15" spans="2:35" x14ac:dyDescent="0.25">
      <c r="C15" t="s">
        <v>10393</v>
      </c>
      <c r="D15" t="s">
        <v>25325</v>
      </c>
      <c r="E15" t="s">
        <v>25326</v>
      </c>
      <c r="F15" t="s">
        <v>25327</v>
      </c>
      <c r="G15" t="s">
        <v>25328</v>
      </c>
      <c r="H15" t="s">
        <v>25329</v>
      </c>
      <c r="I15" t="s">
        <v>25330</v>
      </c>
      <c r="J15" t="s">
        <v>25331</v>
      </c>
      <c r="K15" t="s">
        <v>25332</v>
      </c>
      <c r="L15" t="s">
        <v>25333</v>
      </c>
      <c r="M15" t="s">
        <v>25334</v>
      </c>
      <c r="N15" t="s">
        <v>25335</v>
      </c>
      <c r="O15" t="s">
        <v>25336</v>
      </c>
      <c r="P15" t="s">
        <v>25337</v>
      </c>
      <c r="Q15" t="s">
        <v>25338</v>
      </c>
      <c r="R15" t="s">
        <v>25339</v>
      </c>
      <c r="S15" t="s">
        <v>25340</v>
      </c>
      <c r="T15" t="s">
        <v>25341</v>
      </c>
      <c r="U15" t="s">
        <v>25342</v>
      </c>
      <c r="V15" t="s">
        <v>25343</v>
      </c>
      <c r="W15" t="s">
        <v>25344</v>
      </c>
      <c r="X15" t="s">
        <v>25345</v>
      </c>
      <c r="Y15" t="s">
        <v>25346</v>
      </c>
      <c r="Z15" t="s">
        <v>25347</v>
      </c>
      <c r="AA15" t="s">
        <v>25348</v>
      </c>
      <c r="AB15" t="s">
        <v>25349</v>
      </c>
      <c r="AC15" t="s">
        <v>25350</v>
      </c>
      <c r="AD15" t="s">
        <v>25351</v>
      </c>
      <c r="AE15" t="s">
        <v>25352</v>
      </c>
      <c r="AF15" t="s">
        <v>25353</v>
      </c>
      <c r="AG15" t="s">
        <v>25354</v>
      </c>
      <c r="AH15" t="s">
        <v>25355</v>
      </c>
      <c r="AI15" t="s">
        <v>25356</v>
      </c>
    </row>
    <row r="16" spans="2:35" x14ac:dyDescent="0.25">
      <c r="C16" t="s">
        <v>17566</v>
      </c>
      <c r="D16" t="s">
        <v>25357</v>
      </c>
      <c r="E16" t="s">
        <v>25358</v>
      </c>
      <c r="F16" t="s">
        <v>25359</v>
      </c>
      <c r="G16" t="s">
        <v>25360</v>
      </c>
      <c r="H16" t="s">
        <v>25361</v>
      </c>
      <c r="I16" t="s">
        <v>25362</v>
      </c>
      <c r="J16" t="s">
        <v>25363</v>
      </c>
      <c r="K16" t="s">
        <v>25364</v>
      </c>
      <c r="L16" t="s">
        <v>25365</v>
      </c>
      <c r="M16" t="s">
        <v>25366</v>
      </c>
      <c r="N16" t="s">
        <v>25367</v>
      </c>
      <c r="O16" t="s">
        <v>25368</v>
      </c>
      <c r="P16" t="s">
        <v>25369</v>
      </c>
      <c r="Q16" t="s">
        <v>25370</v>
      </c>
      <c r="R16" t="s">
        <v>25371</v>
      </c>
      <c r="S16" t="s">
        <v>25372</v>
      </c>
      <c r="T16" t="s">
        <v>25373</v>
      </c>
      <c r="U16" t="s">
        <v>25374</v>
      </c>
      <c r="V16" t="s">
        <v>25375</v>
      </c>
      <c r="W16" t="s">
        <v>25376</v>
      </c>
      <c r="X16" t="s">
        <v>25377</v>
      </c>
      <c r="Y16" t="s">
        <v>25378</v>
      </c>
      <c r="Z16" t="s">
        <v>25379</v>
      </c>
      <c r="AA16" t="s">
        <v>25380</v>
      </c>
      <c r="AB16" t="s">
        <v>25381</v>
      </c>
      <c r="AC16" t="s">
        <v>25382</v>
      </c>
      <c r="AD16" t="s">
        <v>25383</v>
      </c>
      <c r="AE16" t="s">
        <v>25384</v>
      </c>
      <c r="AF16" t="s">
        <v>25385</v>
      </c>
      <c r="AG16" t="s">
        <v>25386</v>
      </c>
      <c r="AH16" t="s">
        <v>25387</v>
      </c>
      <c r="AI16" t="s">
        <v>25388</v>
      </c>
    </row>
  </sheetData>
  <pageMargins left="0.7" right="0.7" top="0.75" bottom="0.75" header="0.3" footer="0.3"/>
  <pageSetup paperSize="9"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B2:AU20"/>
  <sheetViews>
    <sheetView workbookViewId="0"/>
  </sheetViews>
  <sheetFormatPr defaultColWidth="11.42578125" defaultRowHeight="15" x14ac:dyDescent="0.25"/>
  <sheetData>
    <row r="2" spans="2:47" x14ac:dyDescent="0.25">
      <c r="B2" t="s">
        <v>1</v>
      </c>
      <c r="C2" t="s">
        <v>136</v>
      </c>
    </row>
    <row r="3" spans="2:47" x14ac:dyDescent="0.25">
      <c r="B3" t="s">
        <v>2</v>
      </c>
      <c r="C3" t="s">
        <v>137</v>
      </c>
    </row>
    <row r="4" spans="2:47" x14ac:dyDescent="0.25">
      <c r="B4" t="s">
        <v>3</v>
      </c>
      <c r="C4" t="s">
        <v>29</v>
      </c>
    </row>
    <row r="5" spans="2:47" x14ac:dyDescent="0.25">
      <c r="B5" s="4" t="str">
        <f>HYPERLINK("[NZAu_Publiclaunch_20231116.xlsx]'TOC'!A1","(Click to return to TOC)")</f>
        <v>(Click to return to TOC)</v>
      </c>
    </row>
    <row r="7" spans="2:47" x14ac:dyDescent="0.25">
      <c r="C7" t="s">
        <v>153</v>
      </c>
      <c r="L7" t="s">
        <v>25389</v>
      </c>
      <c r="U7" t="s">
        <v>155</v>
      </c>
      <c r="AD7" t="s">
        <v>25390</v>
      </c>
      <c r="AM7" t="s">
        <v>25391</v>
      </c>
    </row>
    <row r="8" spans="2:47" x14ac:dyDescent="0.25">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c r="AM8" t="s">
        <v>158</v>
      </c>
      <c r="AN8" t="s">
        <v>159</v>
      </c>
      <c r="AO8" t="s">
        <v>160</v>
      </c>
      <c r="AP8" t="s">
        <v>161</v>
      </c>
      <c r="AQ8" t="s">
        <v>162</v>
      </c>
      <c r="AR8" t="s">
        <v>163</v>
      </c>
      <c r="AS8" t="s">
        <v>164</v>
      </c>
      <c r="AT8" t="s">
        <v>165</v>
      </c>
      <c r="AU8" t="s">
        <v>166</v>
      </c>
    </row>
    <row r="9" spans="2:47" x14ac:dyDescent="0.25">
      <c r="B9" t="s">
        <v>9909</v>
      </c>
      <c r="C9" t="s">
        <v>24438</v>
      </c>
      <c r="D9" t="s">
        <v>24439</v>
      </c>
      <c r="E9" t="s">
        <v>24440</v>
      </c>
      <c r="F9" t="s">
        <v>24441</v>
      </c>
      <c r="G9" t="s">
        <v>24442</v>
      </c>
      <c r="H9" t="s">
        <v>24443</v>
      </c>
      <c r="I9" t="s">
        <v>24444</v>
      </c>
      <c r="J9" t="s">
        <v>24445</v>
      </c>
      <c r="K9" t="s">
        <v>24446</v>
      </c>
      <c r="L9" t="s">
        <v>25392</v>
      </c>
      <c r="M9" t="s">
        <v>25393</v>
      </c>
      <c r="N9" t="s">
        <v>25394</v>
      </c>
      <c r="O9" t="s">
        <v>25395</v>
      </c>
      <c r="P9" t="s">
        <v>25396</v>
      </c>
      <c r="Q9" t="s">
        <v>25397</v>
      </c>
      <c r="R9" t="s">
        <v>25398</v>
      </c>
      <c r="S9" t="s">
        <v>25399</v>
      </c>
      <c r="T9" t="s">
        <v>25400</v>
      </c>
      <c r="U9" t="s">
        <v>25401</v>
      </c>
      <c r="V9" t="s">
        <v>25402</v>
      </c>
      <c r="W9" t="s">
        <v>25403</v>
      </c>
      <c r="X9" t="s">
        <v>25404</v>
      </c>
      <c r="Y9" t="s">
        <v>25405</v>
      </c>
      <c r="Z9" t="s">
        <v>25406</v>
      </c>
      <c r="AA9" t="s">
        <v>25407</v>
      </c>
      <c r="AB9" t="s">
        <v>25408</v>
      </c>
      <c r="AC9" t="s">
        <v>25409</v>
      </c>
      <c r="AD9" t="s">
        <v>25410</v>
      </c>
      <c r="AE9" t="s">
        <v>25411</v>
      </c>
      <c r="AF9" t="s">
        <v>25412</v>
      </c>
      <c r="AG9" t="s">
        <v>25413</v>
      </c>
      <c r="AH9" t="s">
        <v>25414</v>
      </c>
      <c r="AI9" t="s">
        <v>25415</v>
      </c>
      <c r="AJ9" t="s">
        <v>25416</v>
      </c>
      <c r="AK9" t="s">
        <v>25417</v>
      </c>
      <c r="AL9" t="s">
        <v>25418</v>
      </c>
      <c r="AM9" t="s">
        <v>25419</v>
      </c>
      <c r="AN9" t="s">
        <v>25420</v>
      </c>
      <c r="AO9" t="s">
        <v>25421</v>
      </c>
      <c r="AP9" t="s">
        <v>25422</v>
      </c>
      <c r="AQ9" t="s">
        <v>25423</v>
      </c>
      <c r="AR9" t="s">
        <v>25424</v>
      </c>
      <c r="AS9" t="s">
        <v>25425</v>
      </c>
      <c r="AT9" t="s">
        <v>25426</v>
      </c>
      <c r="AU9" t="s">
        <v>25427</v>
      </c>
    </row>
    <row r="10" spans="2:47" x14ac:dyDescent="0.25">
      <c r="B10" t="s">
        <v>9953</v>
      </c>
      <c r="C10" t="s">
        <v>24474</v>
      </c>
      <c r="D10" t="s">
        <v>24475</v>
      </c>
      <c r="E10" t="s">
        <v>24476</v>
      </c>
      <c r="F10" t="s">
        <v>24477</v>
      </c>
      <c r="G10" t="s">
        <v>24478</v>
      </c>
      <c r="H10" t="s">
        <v>24479</v>
      </c>
      <c r="I10" t="s">
        <v>25428</v>
      </c>
      <c r="J10" t="s">
        <v>25429</v>
      </c>
      <c r="K10" t="s">
        <v>24482</v>
      </c>
      <c r="L10" t="s">
        <v>25430</v>
      </c>
      <c r="M10" t="s">
        <v>25431</v>
      </c>
      <c r="N10" t="s">
        <v>25432</v>
      </c>
      <c r="O10" t="s">
        <v>25433</v>
      </c>
      <c r="P10" t="s">
        <v>25434</v>
      </c>
      <c r="Q10" t="s">
        <v>25435</v>
      </c>
      <c r="R10" t="s">
        <v>25436</v>
      </c>
      <c r="S10" t="s">
        <v>25437</v>
      </c>
      <c r="T10" t="s">
        <v>25438</v>
      </c>
      <c r="U10" t="s">
        <v>25439</v>
      </c>
      <c r="V10" t="s">
        <v>25440</v>
      </c>
      <c r="W10" t="s">
        <v>25441</v>
      </c>
      <c r="X10" t="s">
        <v>25442</v>
      </c>
      <c r="Y10" t="s">
        <v>25443</v>
      </c>
      <c r="Z10" t="s">
        <v>25444</v>
      </c>
      <c r="AA10" t="s">
        <v>25445</v>
      </c>
      <c r="AB10" t="s">
        <v>25446</v>
      </c>
      <c r="AC10" t="s">
        <v>25447</v>
      </c>
      <c r="AD10" t="s">
        <v>25448</v>
      </c>
      <c r="AE10" t="s">
        <v>25449</v>
      </c>
      <c r="AF10" t="s">
        <v>25450</v>
      </c>
      <c r="AG10" t="s">
        <v>25451</v>
      </c>
      <c r="AH10" t="s">
        <v>25452</v>
      </c>
      <c r="AI10" t="s">
        <v>25453</v>
      </c>
      <c r="AJ10" t="s">
        <v>25454</v>
      </c>
      <c r="AK10" t="s">
        <v>25455</v>
      </c>
      <c r="AL10" t="s">
        <v>25456</v>
      </c>
      <c r="AM10" t="s">
        <v>25457</v>
      </c>
      <c r="AN10" t="s">
        <v>25458</v>
      </c>
      <c r="AO10" t="s">
        <v>25459</v>
      </c>
      <c r="AP10" t="s">
        <v>25460</v>
      </c>
      <c r="AQ10" t="s">
        <v>25461</v>
      </c>
      <c r="AR10" t="s">
        <v>25462</v>
      </c>
      <c r="AS10" t="s">
        <v>25463</v>
      </c>
      <c r="AT10" t="s">
        <v>25464</v>
      </c>
      <c r="AU10" t="s">
        <v>25465</v>
      </c>
    </row>
    <row r="11" spans="2:47" x14ac:dyDescent="0.25">
      <c r="B11" t="s">
        <v>9758</v>
      </c>
      <c r="C11" t="s">
        <v>24510</v>
      </c>
      <c r="D11" t="s">
        <v>24511</v>
      </c>
      <c r="E11" t="s">
        <v>24512</v>
      </c>
      <c r="F11" t="s">
        <v>25466</v>
      </c>
      <c r="G11" t="s">
        <v>24514</v>
      </c>
      <c r="H11" t="s">
        <v>24515</v>
      </c>
      <c r="I11" t="s">
        <v>25467</v>
      </c>
      <c r="J11" t="s">
        <v>24517</v>
      </c>
      <c r="K11" t="s">
        <v>24518</v>
      </c>
      <c r="L11" t="s">
        <v>25468</v>
      </c>
      <c r="M11" t="s">
        <v>25469</v>
      </c>
      <c r="N11" t="s">
        <v>25470</v>
      </c>
      <c r="O11" t="s">
        <v>25471</v>
      </c>
      <c r="P11" t="s">
        <v>25472</v>
      </c>
      <c r="Q11" t="s">
        <v>25473</v>
      </c>
      <c r="R11" t="s">
        <v>25474</v>
      </c>
      <c r="S11" t="s">
        <v>25475</v>
      </c>
      <c r="T11" t="s">
        <v>25476</v>
      </c>
      <c r="U11" t="s">
        <v>25477</v>
      </c>
      <c r="V11" t="s">
        <v>25478</v>
      </c>
      <c r="W11" t="s">
        <v>25479</v>
      </c>
      <c r="X11" t="s">
        <v>25480</v>
      </c>
      <c r="Y11" t="s">
        <v>25481</v>
      </c>
      <c r="Z11" t="s">
        <v>25482</v>
      </c>
      <c r="AA11" t="s">
        <v>25483</v>
      </c>
      <c r="AB11" t="s">
        <v>25484</v>
      </c>
      <c r="AC11" t="s">
        <v>25485</v>
      </c>
      <c r="AD11" t="s">
        <v>25486</v>
      </c>
      <c r="AE11" t="s">
        <v>25487</v>
      </c>
      <c r="AF11" t="s">
        <v>25488</v>
      </c>
      <c r="AG11" t="s">
        <v>25489</v>
      </c>
      <c r="AH11" t="s">
        <v>25490</v>
      </c>
      <c r="AI11" t="s">
        <v>25491</v>
      </c>
      <c r="AJ11" t="s">
        <v>25492</v>
      </c>
      <c r="AK11" t="s">
        <v>25493</v>
      </c>
      <c r="AL11" t="s">
        <v>25494</v>
      </c>
      <c r="AM11" t="s">
        <v>25495</v>
      </c>
      <c r="AN11" t="s">
        <v>25496</v>
      </c>
      <c r="AO11" t="s">
        <v>25497</v>
      </c>
      <c r="AP11" t="s">
        <v>25498</v>
      </c>
      <c r="AQ11" t="s">
        <v>25499</v>
      </c>
      <c r="AR11" t="s">
        <v>25500</v>
      </c>
      <c r="AS11" t="s">
        <v>25501</v>
      </c>
      <c r="AT11" t="s">
        <v>25502</v>
      </c>
      <c r="AU11" t="s">
        <v>25503</v>
      </c>
    </row>
    <row r="12" spans="2:47" x14ac:dyDescent="0.25">
      <c r="B12" t="s">
        <v>9764</v>
      </c>
      <c r="C12" t="s">
        <v>568</v>
      </c>
      <c r="D12" t="s">
        <v>568</v>
      </c>
      <c r="E12" t="s">
        <v>24546</v>
      </c>
      <c r="F12" t="s">
        <v>24547</v>
      </c>
      <c r="G12" t="s">
        <v>24548</v>
      </c>
      <c r="H12" t="s">
        <v>24549</v>
      </c>
      <c r="I12" t="s">
        <v>24550</v>
      </c>
      <c r="J12" t="s">
        <v>24551</v>
      </c>
      <c r="K12" t="s">
        <v>24552</v>
      </c>
      <c r="L12" t="s">
        <v>568</v>
      </c>
      <c r="M12" t="s">
        <v>568</v>
      </c>
      <c r="N12" t="s">
        <v>25504</v>
      </c>
      <c r="O12" t="s">
        <v>25505</v>
      </c>
      <c r="P12" t="s">
        <v>25506</v>
      </c>
      <c r="Q12" t="s">
        <v>25507</v>
      </c>
      <c r="R12" t="s">
        <v>25508</v>
      </c>
      <c r="S12" t="s">
        <v>25509</v>
      </c>
      <c r="T12" t="s">
        <v>25510</v>
      </c>
      <c r="U12" t="s">
        <v>568</v>
      </c>
      <c r="V12" t="s">
        <v>568</v>
      </c>
      <c r="W12" t="s">
        <v>25511</v>
      </c>
      <c r="X12" t="s">
        <v>25512</v>
      </c>
      <c r="Y12" t="s">
        <v>25513</v>
      </c>
      <c r="Z12" t="s">
        <v>25514</v>
      </c>
      <c r="AA12" t="s">
        <v>25515</v>
      </c>
      <c r="AB12" t="s">
        <v>25516</v>
      </c>
      <c r="AC12" t="s">
        <v>25517</v>
      </c>
      <c r="AD12" t="s">
        <v>568</v>
      </c>
      <c r="AE12" t="s">
        <v>568</v>
      </c>
      <c r="AF12" t="s">
        <v>25518</v>
      </c>
      <c r="AG12" t="s">
        <v>25519</v>
      </c>
      <c r="AH12" t="s">
        <v>25520</v>
      </c>
      <c r="AI12" t="s">
        <v>25521</v>
      </c>
      <c r="AJ12" t="s">
        <v>25522</v>
      </c>
      <c r="AK12" t="s">
        <v>25523</v>
      </c>
      <c r="AL12" t="s">
        <v>25524</v>
      </c>
      <c r="AM12" t="s">
        <v>568</v>
      </c>
      <c r="AN12" t="s">
        <v>568</v>
      </c>
      <c r="AO12" t="s">
        <v>25525</v>
      </c>
      <c r="AP12" t="s">
        <v>25526</v>
      </c>
      <c r="AQ12" t="s">
        <v>25527</v>
      </c>
      <c r="AR12" t="s">
        <v>25528</v>
      </c>
      <c r="AS12" t="s">
        <v>25529</v>
      </c>
      <c r="AT12" t="s">
        <v>25530</v>
      </c>
      <c r="AU12" t="s">
        <v>25531</v>
      </c>
    </row>
    <row r="13" spans="2:47" x14ac:dyDescent="0.25">
      <c r="B13" t="s">
        <v>9766</v>
      </c>
      <c r="C13" t="s">
        <v>24574</v>
      </c>
      <c r="D13" t="s">
        <v>24575</v>
      </c>
      <c r="E13" t="s">
        <v>24576</v>
      </c>
      <c r="F13" t="s">
        <v>24577</v>
      </c>
      <c r="G13" t="s">
        <v>24578</v>
      </c>
      <c r="H13" t="s">
        <v>24579</v>
      </c>
      <c r="I13" t="s">
        <v>24580</v>
      </c>
      <c r="J13" t="s">
        <v>24581</v>
      </c>
      <c r="K13" t="s">
        <v>24582</v>
      </c>
      <c r="L13" t="s">
        <v>25532</v>
      </c>
      <c r="M13" t="s">
        <v>25533</v>
      </c>
      <c r="N13" t="s">
        <v>25534</v>
      </c>
      <c r="O13" t="s">
        <v>25535</v>
      </c>
      <c r="P13" t="s">
        <v>25536</v>
      </c>
      <c r="Q13" t="s">
        <v>25537</v>
      </c>
      <c r="R13" t="s">
        <v>25538</v>
      </c>
      <c r="S13" t="s">
        <v>25539</v>
      </c>
      <c r="T13" t="s">
        <v>25540</v>
      </c>
      <c r="U13" t="s">
        <v>25541</v>
      </c>
      <c r="V13" t="s">
        <v>25542</v>
      </c>
      <c r="W13" t="s">
        <v>25543</v>
      </c>
      <c r="X13" t="s">
        <v>25544</v>
      </c>
      <c r="Y13" t="s">
        <v>25545</v>
      </c>
      <c r="Z13" t="s">
        <v>25546</v>
      </c>
      <c r="AA13" t="s">
        <v>25547</v>
      </c>
      <c r="AB13" t="s">
        <v>25548</v>
      </c>
      <c r="AC13" t="s">
        <v>25549</v>
      </c>
      <c r="AD13" t="s">
        <v>24574</v>
      </c>
      <c r="AE13" t="s">
        <v>25550</v>
      </c>
      <c r="AF13" t="s">
        <v>25551</v>
      </c>
      <c r="AG13" t="s">
        <v>25552</v>
      </c>
      <c r="AH13" t="s">
        <v>25553</v>
      </c>
      <c r="AI13" t="s">
        <v>25554</v>
      </c>
      <c r="AJ13" t="s">
        <v>25555</v>
      </c>
      <c r="AK13" t="s">
        <v>25556</v>
      </c>
      <c r="AL13" t="s">
        <v>25557</v>
      </c>
      <c r="AM13" t="s">
        <v>25558</v>
      </c>
      <c r="AN13" t="s">
        <v>25559</v>
      </c>
      <c r="AO13" t="s">
        <v>25560</v>
      </c>
      <c r="AP13" t="s">
        <v>25561</v>
      </c>
      <c r="AQ13" t="s">
        <v>25562</v>
      </c>
      <c r="AR13" t="s">
        <v>25563</v>
      </c>
      <c r="AS13" t="s">
        <v>25564</v>
      </c>
      <c r="AT13" t="s">
        <v>25565</v>
      </c>
      <c r="AU13" t="s">
        <v>25566</v>
      </c>
    </row>
    <row r="14" spans="2:47" x14ac:dyDescent="0.25">
      <c r="B14" t="s">
        <v>9777</v>
      </c>
      <c r="C14" t="s">
        <v>24610</v>
      </c>
      <c r="D14" t="s">
        <v>24611</v>
      </c>
      <c r="E14" t="s">
        <v>24612</v>
      </c>
      <c r="F14" t="s">
        <v>24613</v>
      </c>
      <c r="G14" t="s">
        <v>24614</v>
      </c>
      <c r="H14" t="s">
        <v>24615</v>
      </c>
      <c r="I14" t="s">
        <v>24616</v>
      </c>
      <c r="J14" t="s">
        <v>24617</v>
      </c>
      <c r="K14" t="s">
        <v>24618</v>
      </c>
      <c r="L14" t="s">
        <v>25567</v>
      </c>
      <c r="M14" t="s">
        <v>25568</v>
      </c>
      <c r="N14" t="s">
        <v>25569</v>
      </c>
      <c r="O14" t="s">
        <v>25570</v>
      </c>
      <c r="P14" t="s">
        <v>25571</v>
      </c>
      <c r="Q14" t="s">
        <v>25572</v>
      </c>
      <c r="R14" t="s">
        <v>25573</v>
      </c>
      <c r="S14" t="s">
        <v>25574</v>
      </c>
      <c r="T14" t="s">
        <v>25575</v>
      </c>
      <c r="U14" t="s">
        <v>25576</v>
      </c>
      <c r="V14" t="s">
        <v>25577</v>
      </c>
      <c r="W14" t="s">
        <v>25578</v>
      </c>
      <c r="X14" t="s">
        <v>25579</v>
      </c>
      <c r="Y14" t="s">
        <v>25580</v>
      </c>
      <c r="Z14" t="s">
        <v>25581</v>
      </c>
      <c r="AA14" t="s">
        <v>25582</v>
      </c>
      <c r="AB14" t="s">
        <v>25583</v>
      </c>
      <c r="AC14" t="s">
        <v>25584</v>
      </c>
      <c r="AD14" t="s">
        <v>25585</v>
      </c>
      <c r="AE14" t="s">
        <v>25586</v>
      </c>
      <c r="AF14" t="s">
        <v>25587</v>
      </c>
      <c r="AG14" t="s">
        <v>25588</v>
      </c>
      <c r="AH14" t="s">
        <v>25589</v>
      </c>
      <c r="AI14" t="s">
        <v>25590</v>
      </c>
      <c r="AJ14" t="s">
        <v>25591</v>
      </c>
      <c r="AK14" t="s">
        <v>25592</v>
      </c>
      <c r="AL14" t="s">
        <v>25593</v>
      </c>
      <c r="AM14" t="s">
        <v>24611</v>
      </c>
      <c r="AN14" t="s">
        <v>25594</v>
      </c>
      <c r="AO14" t="s">
        <v>25595</v>
      </c>
      <c r="AP14" t="s">
        <v>25596</v>
      </c>
      <c r="AQ14" t="s">
        <v>25597</v>
      </c>
      <c r="AR14" t="s">
        <v>25598</v>
      </c>
      <c r="AS14" t="s">
        <v>24617</v>
      </c>
      <c r="AT14" t="s">
        <v>25599</v>
      </c>
      <c r="AU14" t="s">
        <v>25600</v>
      </c>
    </row>
    <row r="15" spans="2:47" x14ac:dyDescent="0.25">
      <c r="B15" t="s">
        <v>9778</v>
      </c>
      <c r="C15" t="s">
        <v>24646</v>
      </c>
      <c r="D15" t="s">
        <v>24647</v>
      </c>
      <c r="E15" t="s">
        <v>24648</v>
      </c>
      <c r="F15" t="s">
        <v>24649</v>
      </c>
      <c r="G15" t="s">
        <v>24650</v>
      </c>
      <c r="H15" t="s">
        <v>24651</v>
      </c>
      <c r="I15" t="s">
        <v>568</v>
      </c>
      <c r="J15" t="s">
        <v>568</v>
      </c>
      <c r="K15" t="s">
        <v>568</v>
      </c>
      <c r="L15" t="s">
        <v>25601</v>
      </c>
      <c r="M15" t="s">
        <v>25602</v>
      </c>
      <c r="N15" t="s">
        <v>25603</v>
      </c>
      <c r="O15" t="s">
        <v>25604</v>
      </c>
      <c r="P15" t="s">
        <v>25605</v>
      </c>
      <c r="Q15" t="s">
        <v>25606</v>
      </c>
      <c r="R15" t="s">
        <v>568</v>
      </c>
      <c r="S15" t="s">
        <v>568</v>
      </c>
      <c r="T15" t="s">
        <v>568</v>
      </c>
      <c r="U15" t="s">
        <v>24646</v>
      </c>
      <c r="V15" t="s">
        <v>25607</v>
      </c>
      <c r="W15" t="s">
        <v>25608</v>
      </c>
      <c r="X15" t="s">
        <v>25609</v>
      </c>
      <c r="Y15" t="s">
        <v>25610</v>
      </c>
      <c r="Z15" t="s">
        <v>25611</v>
      </c>
      <c r="AA15" t="s">
        <v>568</v>
      </c>
      <c r="AB15" t="s">
        <v>568</v>
      </c>
      <c r="AC15" t="s">
        <v>568</v>
      </c>
      <c r="AD15" t="s">
        <v>25612</v>
      </c>
      <c r="AE15" t="s">
        <v>25613</v>
      </c>
      <c r="AF15" t="s">
        <v>25614</v>
      </c>
      <c r="AG15" t="s">
        <v>25615</v>
      </c>
      <c r="AH15" t="s">
        <v>25610</v>
      </c>
      <c r="AI15" t="s">
        <v>25616</v>
      </c>
      <c r="AJ15" t="s">
        <v>568</v>
      </c>
      <c r="AK15" t="s">
        <v>568</v>
      </c>
      <c r="AL15" t="s">
        <v>568</v>
      </c>
      <c r="AM15" t="s">
        <v>24646</v>
      </c>
      <c r="AN15" t="s">
        <v>25617</v>
      </c>
      <c r="AO15" t="s">
        <v>25618</v>
      </c>
      <c r="AP15" t="s">
        <v>25619</v>
      </c>
      <c r="AQ15" t="s">
        <v>25620</v>
      </c>
      <c r="AR15" t="s">
        <v>25621</v>
      </c>
      <c r="AS15" t="s">
        <v>568</v>
      </c>
      <c r="AT15" t="s">
        <v>568</v>
      </c>
      <c r="AU15" t="s">
        <v>568</v>
      </c>
    </row>
    <row r="16" spans="2:47" x14ac:dyDescent="0.25">
      <c r="B16" t="s">
        <v>333</v>
      </c>
      <c r="C16" t="s">
        <v>24670</v>
      </c>
      <c r="D16" t="s">
        <v>24671</v>
      </c>
      <c r="E16" t="s">
        <v>24672</v>
      </c>
      <c r="F16" t="s">
        <v>24673</v>
      </c>
      <c r="G16" t="s">
        <v>24674</v>
      </c>
      <c r="H16" t="s">
        <v>24675</v>
      </c>
      <c r="I16" t="s">
        <v>568</v>
      </c>
      <c r="J16" t="s">
        <v>568</v>
      </c>
      <c r="K16" t="s">
        <v>568</v>
      </c>
      <c r="L16" t="s">
        <v>24670</v>
      </c>
      <c r="M16" t="s">
        <v>25622</v>
      </c>
      <c r="N16" t="s">
        <v>25623</v>
      </c>
      <c r="O16" t="s">
        <v>25624</v>
      </c>
      <c r="P16" t="s">
        <v>25625</v>
      </c>
      <c r="Q16" t="s">
        <v>25626</v>
      </c>
      <c r="R16" t="s">
        <v>568</v>
      </c>
      <c r="S16" t="s">
        <v>568</v>
      </c>
      <c r="T16" t="s">
        <v>568</v>
      </c>
      <c r="U16" t="s">
        <v>24670</v>
      </c>
      <c r="V16" t="s">
        <v>25627</v>
      </c>
      <c r="W16" t="s">
        <v>25628</v>
      </c>
      <c r="X16" t="s">
        <v>25629</v>
      </c>
      <c r="Y16" t="s">
        <v>25630</v>
      </c>
      <c r="Z16" t="s">
        <v>25631</v>
      </c>
      <c r="AA16" t="s">
        <v>568</v>
      </c>
      <c r="AB16" t="s">
        <v>568</v>
      </c>
      <c r="AC16" t="s">
        <v>568</v>
      </c>
      <c r="AD16" t="s">
        <v>10221</v>
      </c>
      <c r="AE16" t="s">
        <v>25632</v>
      </c>
      <c r="AF16" t="s">
        <v>25633</v>
      </c>
      <c r="AG16" t="s">
        <v>25634</v>
      </c>
      <c r="AH16" t="s">
        <v>25635</v>
      </c>
      <c r="AI16" t="s">
        <v>25636</v>
      </c>
      <c r="AJ16" t="s">
        <v>568</v>
      </c>
      <c r="AK16" t="s">
        <v>568</v>
      </c>
      <c r="AL16" t="s">
        <v>568</v>
      </c>
      <c r="AM16" t="s">
        <v>24670</v>
      </c>
      <c r="AN16" t="s">
        <v>25637</v>
      </c>
      <c r="AO16" t="s">
        <v>25638</v>
      </c>
      <c r="AP16" t="s">
        <v>25639</v>
      </c>
      <c r="AQ16" t="s">
        <v>25640</v>
      </c>
      <c r="AR16" t="s">
        <v>25641</v>
      </c>
      <c r="AS16" t="s">
        <v>568</v>
      </c>
      <c r="AT16" t="s">
        <v>568</v>
      </c>
      <c r="AU16" t="s">
        <v>568</v>
      </c>
    </row>
    <row r="17" spans="2:47" x14ac:dyDescent="0.25">
      <c r="B17" t="s">
        <v>9780</v>
      </c>
      <c r="C17" t="s">
        <v>24694</v>
      </c>
      <c r="D17" t="s">
        <v>24695</v>
      </c>
      <c r="E17" t="s">
        <v>24696</v>
      </c>
      <c r="F17" t="s">
        <v>24697</v>
      </c>
      <c r="G17" t="s">
        <v>24698</v>
      </c>
      <c r="H17" t="s">
        <v>24699</v>
      </c>
      <c r="I17" t="s">
        <v>24700</v>
      </c>
      <c r="J17" t="s">
        <v>24701</v>
      </c>
      <c r="K17" t="s">
        <v>24702</v>
      </c>
      <c r="L17" t="s">
        <v>25642</v>
      </c>
      <c r="M17" t="s">
        <v>25643</v>
      </c>
      <c r="N17" t="s">
        <v>25644</v>
      </c>
      <c r="O17" t="s">
        <v>25645</v>
      </c>
      <c r="P17" t="s">
        <v>25646</v>
      </c>
      <c r="Q17" t="s">
        <v>25647</v>
      </c>
      <c r="R17" t="s">
        <v>25648</v>
      </c>
      <c r="S17" t="s">
        <v>25649</v>
      </c>
      <c r="T17" t="s">
        <v>25650</v>
      </c>
      <c r="U17" t="s">
        <v>25651</v>
      </c>
      <c r="V17" t="s">
        <v>25652</v>
      </c>
      <c r="W17" t="s">
        <v>25653</v>
      </c>
      <c r="X17" t="s">
        <v>25654</v>
      </c>
      <c r="Y17" t="s">
        <v>25655</v>
      </c>
      <c r="Z17" t="s">
        <v>25656</v>
      </c>
      <c r="AA17" t="s">
        <v>25657</v>
      </c>
      <c r="AB17" t="s">
        <v>25658</v>
      </c>
      <c r="AC17" t="s">
        <v>25659</v>
      </c>
      <c r="AD17" t="s">
        <v>25660</v>
      </c>
      <c r="AE17" t="s">
        <v>25661</v>
      </c>
      <c r="AF17" t="s">
        <v>25662</v>
      </c>
      <c r="AG17" t="s">
        <v>25663</v>
      </c>
      <c r="AH17" t="s">
        <v>25664</v>
      </c>
      <c r="AI17" t="s">
        <v>25665</v>
      </c>
      <c r="AJ17" t="s">
        <v>25666</v>
      </c>
      <c r="AK17" t="s">
        <v>25667</v>
      </c>
      <c r="AL17" t="s">
        <v>25668</v>
      </c>
      <c r="AM17" t="s">
        <v>25669</v>
      </c>
      <c r="AN17" t="s">
        <v>25670</v>
      </c>
      <c r="AO17" t="s">
        <v>25671</v>
      </c>
      <c r="AP17" t="s">
        <v>25672</v>
      </c>
      <c r="AQ17" t="s">
        <v>25673</v>
      </c>
      <c r="AR17" t="s">
        <v>25674</v>
      </c>
      <c r="AS17" t="s">
        <v>25675</v>
      </c>
      <c r="AT17" t="s">
        <v>25676</v>
      </c>
      <c r="AU17" t="s">
        <v>25677</v>
      </c>
    </row>
    <row r="18" spans="2:47" x14ac:dyDescent="0.25">
      <c r="B18" t="s">
        <v>388</v>
      </c>
      <c r="C18" t="s">
        <v>24730</v>
      </c>
      <c r="D18" t="s">
        <v>24731</v>
      </c>
      <c r="E18" t="s">
        <v>24732</v>
      </c>
      <c r="F18" t="s">
        <v>24733</v>
      </c>
      <c r="G18" t="s">
        <v>24734</v>
      </c>
      <c r="H18" t="s">
        <v>24735</v>
      </c>
      <c r="I18" t="s">
        <v>24736</v>
      </c>
      <c r="J18" t="s">
        <v>24737</v>
      </c>
      <c r="K18" t="s">
        <v>24738</v>
      </c>
      <c r="L18" t="s">
        <v>25678</v>
      </c>
      <c r="M18" t="s">
        <v>25679</v>
      </c>
      <c r="N18" t="s">
        <v>25680</v>
      </c>
      <c r="O18" t="s">
        <v>25681</v>
      </c>
      <c r="P18" t="s">
        <v>25682</v>
      </c>
      <c r="Q18" t="s">
        <v>25683</v>
      </c>
      <c r="R18" t="s">
        <v>25684</v>
      </c>
      <c r="S18" t="s">
        <v>25685</v>
      </c>
      <c r="T18" t="s">
        <v>25686</v>
      </c>
      <c r="U18" t="s">
        <v>25687</v>
      </c>
      <c r="V18" t="s">
        <v>25688</v>
      </c>
      <c r="W18" t="s">
        <v>25689</v>
      </c>
      <c r="X18" t="s">
        <v>25690</v>
      </c>
      <c r="Y18" t="s">
        <v>25691</v>
      </c>
      <c r="Z18" t="s">
        <v>25692</v>
      </c>
      <c r="AA18" t="s">
        <v>25693</v>
      </c>
      <c r="AB18" t="s">
        <v>25694</v>
      </c>
      <c r="AC18" t="s">
        <v>25695</v>
      </c>
      <c r="AD18" t="s">
        <v>25696</v>
      </c>
      <c r="AE18" t="s">
        <v>25697</v>
      </c>
      <c r="AF18" t="s">
        <v>25698</v>
      </c>
      <c r="AG18" t="s">
        <v>25699</v>
      </c>
      <c r="AH18" t="s">
        <v>25700</v>
      </c>
      <c r="AI18" t="s">
        <v>25701</v>
      </c>
      <c r="AJ18" t="s">
        <v>25702</v>
      </c>
      <c r="AK18" t="s">
        <v>25703</v>
      </c>
      <c r="AL18" t="s">
        <v>25704</v>
      </c>
      <c r="AM18" t="s">
        <v>25705</v>
      </c>
      <c r="AN18" t="s">
        <v>25706</v>
      </c>
      <c r="AO18" t="s">
        <v>25707</v>
      </c>
      <c r="AP18" t="s">
        <v>25708</v>
      </c>
      <c r="AQ18" t="s">
        <v>25709</v>
      </c>
      <c r="AR18" t="s">
        <v>25710</v>
      </c>
      <c r="AS18" t="s">
        <v>25711</v>
      </c>
      <c r="AT18" t="s">
        <v>25712</v>
      </c>
      <c r="AU18" t="s">
        <v>25713</v>
      </c>
    </row>
    <row r="19" spans="2:47" x14ac:dyDescent="0.25">
      <c r="B19" t="s">
        <v>25714</v>
      </c>
      <c r="C19" t="s">
        <v>568</v>
      </c>
      <c r="D19" t="s">
        <v>568</v>
      </c>
      <c r="E19" t="s">
        <v>568</v>
      </c>
      <c r="F19" t="s">
        <v>568</v>
      </c>
      <c r="G19" t="s">
        <v>568</v>
      </c>
      <c r="H19" t="s">
        <v>568</v>
      </c>
      <c r="I19" t="s">
        <v>568</v>
      </c>
      <c r="J19" t="s">
        <v>568</v>
      </c>
      <c r="K19" t="s">
        <v>568</v>
      </c>
      <c r="L19" t="s">
        <v>568</v>
      </c>
      <c r="M19" t="s">
        <v>568</v>
      </c>
      <c r="N19" t="s">
        <v>568</v>
      </c>
      <c r="O19" t="s">
        <v>25715</v>
      </c>
      <c r="P19" t="s">
        <v>25716</v>
      </c>
      <c r="Q19" t="s">
        <v>25717</v>
      </c>
      <c r="R19" t="s">
        <v>25718</v>
      </c>
      <c r="S19" t="s">
        <v>25719</v>
      </c>
      <c r="T19" t="s">
        <v>25720</v>
      </c>
      <c r="U19" t="s">
        <v>568</v>
      </c>
      <c r="V19" t="s">
        <v>568</v>
      </c>
      <c r="W19" t="s">
        <v>568</v>
      </c>
      <c r="X19" t="s">
        <v>568</v>
      </c>
      <c r="Y19" t="s">
        <v>568</v>
      </c>
      <c r="Z19" t="s">
        <v>568</v>
      </c>
      <c r="AA19" t="s">
        <v>568</v>
      </c>
      <c r="AB19" t="s">
        <v>568</v>
      </c>
      <c r="AC19" t="s">
        <v>568</v>
      </c>
      <c r="AD19" t="s">
        <v>568</v>
      </c>
      <c r="AE19" t="s">
        <v>568</v>
      </c>
      <c r="AF19" t="s">
        <v>568</v>
      </c>
      <c r="AG19" t="s">
        <v>25721</v>
      </c>
      <c r="AH19" t="s">
        <v>25722</v>
      </c>
      <c r="AI19" t="s">
        <v>25723</v>
      </c>
      <c r="AJ19" t="s">
        <v>25724</v>
      </c>
      <c r="AK19" t="s">
        <v>25725</v>
      </c>
      <c r="AL19" t="s">
        <v>25726</v>
      </c>
      <c r="AM19" t="s">
        <v>568</v>
      </c>
      <c r="AN19" t="s">
        <v>568</v>
      </c>
      <c r="AO19" t="s">
        <v>568</v>
      </c>
      <c r="AP19" t="s">
        <v>25727</v>
      </c>
      <c r="AQ19" t="s">
        <v>25728</v>
      </c>
      <c r="AR19" t="s">
        <v>25729</v>
      </c>
      <c r="AS19" t="s">
        <v>25730</v>
      </c>
      <c r="AT19" t="s">
        <v>25731</v>
      </c>
      <c r="AU19" t="s">
        <v>25732</v>
      </c>
    </row>
    <row r="20" spans="2:47" x14ac:dyDescent="0.25">
      <c r="B20" t="s">
        <v>1211</v>
      </c>
      <c r="C20" t="s">
        <v>24766</v>
      </c>
      <c r="D20" t="s">
        <v>24767</v>
      </c>
      <c r="E20" t="s">
        <v>24768</v>
      </c>
      <c r="F20" t="s">
        <v>24769</v>
      </c>
      <c r="G20" t="s">
        <v>24770</v>
      </c>
      <c r="H20" t="s">
        <v>24771</v>
      </c>
      <c r="I20" t="s">
        <v>24772</v>
      </c>
      <c r="J20" t="s">
        <v>24773</v>
      </c>
      <c r="K20" t="s">
        <v>24774</v>
      </c>
      <c r="L20" t="s">
        <v>25733</v>
      </c>
      <c r="M20" t="s">
        <v>25734</v>
      </c>
      <c r="N20" t="s">
        <v>25735</v>
      </c>
      <c r="O20" t="s">
        <v>25736</v>
      </c>
      <c r="P20" t="s">
        <v>25737</v>
      </c>
      <c r="Q20" t="s">
        <v>25738</v>
      </c>
      <c r="R20" t="s">
        <v>25739</v>
      </c>
      <c r="S20" t="s">
        <v>25740</v>
      </c>
      <c r="T20" t="s">
        <v>25741</v>
      </c>
      <c r="U20" t="s">
        <v>25742</v>
      </c>
      <c r="V20" t="s">
        <v>25743</v>
      </c>
      <c r="W20" t="s">
        <v>25744</v>
      </c>
      <c r="X20" t="s">
        <v>25745</v>
      </c>
      <c r="Y20" t="s">
        <v>25746</v>
      </c>
      <c r="Z20" t="s">
        <v>25747</v>
      </c>
      <c r="AA20" t="s">
        <v>25748</v>
      </c>
      <c r="AB20" t="s">
        <v>25749</v>
      </c>
      <c r="AC20" t="s">
        <v>25750</v>
      </c>
      <c r="AD20" t="s">
        <v>25751</v>
      </c>
      <c r="AE20" t="s">
        <v>25752</v>
      </c>
      <c r="AF20" t="s">
        <v>25753</v>
      </c>
      <c r="AG20" t="s">
        <v>25754</v>
      </c>
      <c r="AH20" t="s">
        <v>25755</v>
      </c>
      <c r="AI20" t="s">
        <v>25756</v>
      </c>
      <c r="AJ20" t="s">
        <v>25757</v>
      </c>
      <c r="AK20" t="s">
        <v>25758</v>
      </c>
      <c r="AL20" t="s">
        <v>25759</v>
      </c>
      <c r="AM20" t="s">
        <v>25760</v>
      </c>
      <c r="AN20" t="s">
        <v>25761</v>
      </c>
      <c r="AO20" t="s">
        <v>25762</v>
      </c>
      <c r="AP20" t="s">
        <v>25763</v>
      </c>
      <c r="AQ20" t="s">
        <v>25764</v>
      </c>
      <c r="AR20" t="s">
        <v>25765</v>
      </c>
      <c r="AS20" t="s">
        <v>25766</v>
      </c>
      <c r="AT20" t="s">
        <v>25767</v>
      </c>
      <c r="AU20" t="s">
        <v>25768</v>
      </c>
    </row>
  </sheetData>
  <pageMargins left="0.7" right="0.7" top="0.75" bottom="0.75" header="0.3" footer="0.3"/>
  <pageSetup paperSize="9"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B2:U23"/>
  <sheetViews>
    <sheetView workbookViewId="0"/>
  </sheetViews>
  <sheetFormatPr defaultColWidth="11.42578125" defaultRowHeight="15" x14ac:dyDescent="0.25"/>
  <sheetData>
    <row r="2" spans="2:21" x14ac:dyDescent="0.25">
      <c r="B2" t="s">
        <v>1</v>
      </c>
      <c r="C2" t="s">
        <v>138</v>
      </c>
    </row>
    <row r="3" spans="2:21" x14ac:dyDescent="0.25">
      <c r="B3" t="s">
        <v>2</v>
      </c>
      <c r="C3" t="s">
        <v>139</v>
      </c>
    </row>
    <row r="4" spans="2:21" x14ac:dyDescent="0.25">
      <c r="B4" t="s">
        <v>3</v>
      </c>
      <c r="C4" t="s">
        <v>140</v>
      </c>
    </row>
    <row r="5" spans="2:21" x14ac:dyDescent="0.25">
      <c r="B5" s="4" t="str">
        <f>HYPERLINK("[NZAu_Publiclaunch_20231116.xlsx]'TOC'!A1","(Click to return to TOC)")</f>
        <v>(Click to return to TOC)</v>
      </c>
    </row>
    <row r="7" spans="2:21" x14ac:dyDescent="0.25">
      <c r="D7" t="s">
        <v>153</v>
      </c>
      <c r="M7" t="s">
        <v>25769</v>
      </c>
    </row>
    <row r="8" spans="2:21"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row>
    <row r="9" spans="2:21" x14ac:dyDescent="0.25">
      <c r="B9" t="s">
        <v>9619</v>
      </c>
      <c r="C9" t="s">
        <v>790</v>
      </c>
      <c r="D9" t="s">
        <v>568</v>
      </c>
      <c r="E9" t="s">
        <v>568</v>
      </c>
      <c r="F9" t="s">
        <v>24305</v>
      </c>
      <c r="G9" t="s">
        <v>24306</v>
      </c>
      <c r="H9" t="s">
        <v>24307</v>
      </c>
      <c r="I9" t="s">
        <v>24308</v>
      </c>
      <c r="J9" t="s">
        <v>24309</v>
      </c>
      <c r="K9" t="s">
        <v>24310</v>
      </c>
      <c r="L9" t="s">
        <v>24311</v>
      </c>
      <c r="M9" t="s">
        <v>568</v>
      </c>
      <c r="N9" t="s">
        <v>568</v>
      </c>
      <c r="O9" t="s">
        <v>25770</v>
      </c>
      <c r="P9" t="s">
        <v>25771</v>
      </c>
      <c r="Q9" t="s">
        <v>25772</v>
      </c>
      <c r="R9" t="s">
        <v>25773</v>
      </c>
      <c r="S9" t="s">
        <v>25774</v>
      </c>
      <c r="T9" t="s">
        <v>25775</v>
      </c>
      <c r="U9" t="s">
        <v>25776</v>
      </c>
    </row>
    <row r="10" spans="2:21" x14ac:dyDescent="0.25">
      <c r="C10" t="s">
        <v>833</v>
      </c>
      <c r="D10" t="s">
        <v>24333</v>
      </c>
      <c r="E10" t="s">
        <v>24334</v>
      </c>
      <c r="F10" t="s">
        <v>24335</v>
      </c>
      <c r="G10" t="s">
        <v>24336</v>
      </c>
      <c r="H10" t="s">
        <v>24337</v>
      </c>
      <c r="I10" t="s">
        <v>24338</v>
      </c>
      <c r="J10" t="s">
        <v>24339</v>
      </c>
      <c r="K10" t="s">
        <v>25777</v>
      </c>
      <c r="L10" t="s">
        <v>24341</v>
      </c>
      <c r="M10" t="s">
        <v>25778</v>
      </c>
      <c r="N10" t="s">
        <v>25779</v>
      </c>
      <c r="O10" t="s">
        <v>25780</v>
      </c>
      <c r="P10" t="s">
        <v>25781</v>
      </c>
      <c r="Q10" t="s">
        <v>25782</v>
      </c>
      <c r="R10" t="s">
        <v>25783</v>
      </c>
      <c r="S10" t="s">
        <v>25784</v>
      </c>
      <c r="T10" t="s">
        <v>25785</v>
      </c>
      <c r="U10" t="s">
        <v>25786</v>
      </c>
    </row>
    <row r="11" spans="2:21" x14ac:dyDescent="0.25">
      <c r="C11" t="s">
        <v>680</v>
      </c>
      <c r="D11" t="s">
        <v>24369</v>
      </c>
      <c r="E11" t="s">
        <v>24370</v>
      </c>
      <c r="F11" t="s">
        <v>24371</v>
      </c>
      <c r="G11" t="s">
        <v>24372</v>
      </c>
      <c r="H11" t="s">
        <v>24373</v>
      </c>
      <c r="I11" t="s">
        <v>24374</v>
      </c>
      <c r="J11" t="s">
        <v>24375</v>
      </c>
      <c r="K11" t="s">
        <v>24376</v>
      </c>
      <c r="L11" t="s">
        <v>24377</v>
      </c>
      <c r="M11" t="s">
        <v>24369</v>
      </c>
      <c r="N11" t="s">
        <v>25787</v>
      </c>
      <c r="O11" t="s">
        <v>25788</v>
      </c>
      <c r="P11" t="s">
        <v>25789</v>
      </c>
      <c r="Q11" t="s">
        <v>25790</v>
      </c>
      <c r="R11" t="s">
        <v>25791</v>
      </c>
      <c r="S11" t="s">
        <v>25792</v>
      </c>
      <c r="T11" t="s">
        <v>25793</v>
      </c>
      <c r="U11" t="s">
        <v>25794</v>
      </c>
    </row>
    <row r="12" spans="2:21" x14ac:dyDescent="0.25">
      <c r="C12" t="s">
        <v>735</v>
      </c>
      <c r="D12" t="s">
        <v>24402</v>
      </c>
      <c r="E12" t="s">
        <v>24403</v>
      </c>
      <c r="F12" t="s">
        <v>24404</v>
      </c>
      <c r="G12" t="s">
        <v>24405</v>
      </c>
      <c r="H12" t="s">
        <v>24406</v>
      </c>
      <c r="I12" t="s">
        <v>24407</v>
      </c>
      <c r="J12" t="s">
        <v>25795</v>
      </c>
      <c r="K12" t="s">
        <v>24409</v>
      </c>
      <c r="L12" t="s">
        <v>24410</v>
      </c>
      <c r="M12" t="s">
        <v>25796</v>
      </c>
      <c r="N12" t="s">
        <v>25797</v>
      </c>
      <c r="O12" t="s">
        <v>25798</v>
      </c>
      <c r="P12" t="s">
        <v>25799</v>
      </c>
      <c r="Q12" t="s">
        <v>25800</v>
      </c>
      <c r="R12" t="s">
        <v>25801</v>
      </c>
      <c r="S12" t="s">
        <v>25802</v>
      </c>
      <c r="T12" t="s">
        <v>25803</v>
      </c>
      <c r="U12" t="s">
        <v>25804</v>
      </c>
    </row>
    <row r="13" spans="2:21" x14ac:dyDescent="0.25">
      <c r="B13" t="s">
        <v>9908</v>
      </c>
      <c r="C13" t="s">
        <v>9909</v>
      </c>
      <c r="D13" t="s">
        <v>24438</v>
      </c>
      <c r="E13" t="s">
        <v>24439</v>
      </c>
      <c r="F13" t="s">
        <v>24440</v>
      </c>
      <c r="G13" t="s">
        <v>24441</v>
      </c>
      <c r="H13" t="s">
        <v>24442</v>
      </c>
      <c r="I13" t="s">
        <v>24443</v>
      </c>
      <c r="J13" t="s">
        <v>24444</v>
      </c>
      <c r="K13" t="s">
        <v>24445</v>
      </c>
      <c r="L13" t="s">
        <v>24446</v>
      </c>
      <c r="M13" t="s">
        <v>25805</v>
      </c>
      <c r="N13" t="s">
        <v>25806</v>
      </c>
      <c r="O13" t="s">
        <v>25807</v>
      </c>
      <c r="P13" t="s">
        <v>25808</v>
      </c>
      <c r="Q13" t="s">
        <v>25809</v>
      </c>
      <c r="R13" t="s">
        <v>25810</v>
      </c>
      <c r="S13" t="s">
        <v>25811</v>
      </c>
      <c r="T13" t="s">
        <v>25812</v>
      </c>
      <c r="U13" t="s">
        <v>25813</v>
      </c>
    </row>
    <row r="14" spans="2:21" x14ac:dyDescent="0.25">
      <c r="C14" t="s">
        <v>9953</v>
      </c>
      <c r="D14" t="s">
        <v>24474</v>
      </c>
      <c r="E14" t="s">
        <v>24475</v>
      </c>
      <c r="F14" t="s">
        <v>24476</v>
      </c>
      <c r="G14" t="s">
        <v>24477</v>
      </c>
      <c r="H14" t="s">
        <v>24478</v>
      </c>
      <c r="I14" t="s">
        <v>24479</v>
      </c>
      <c r="J14" t="s">
        <v>25428</v>
      </c>
      <c r="K14" t="s">
        <v>25429</v>
      </c>
      <c r="L14" t="s">
        <v>24482</v>
      </c>
      <c r="M14" t="s">
        <v>25814</v>
      </c>
      <c r="N14" t="s">
        <v>25815</v>
      </c>
      <c r="O14" t="s">
        <v>25816</v>
      </c>
      <c r="P14" t="s">
        <v>25817</v>
      </c>
      <c r="Q14" t="s">
        <v>25818</v>
      </c>
      <c r="R14" t="s">
        <v>25819</v>
      </c>
      <c r="S14" t="s">
        <v>25820</v>
      </c>
      <c r="T14" t="s">
        <v>25821</v>
      </c>
      <c r="U14" t="s">
        <v>25822</v>
      </c>
    </row>
    <row r="15" spans="2:21" x14ac:dyDescent="0.25">
      <c r="C15" t="s">
        <v>9758</v>
      </c>
      <c r="D15" t="s">
        <v>24510</v>
      </c>
      <c r="E15" t="s">
        <v>24511</v>
      </c>
      <c r="F15" t="s">
        <v>24512</v>
      </c>
      <c r="G15" t="s">
        <v>24513</v>
      </c>
      <c r="H15" t="s">
        <v>24514</v>
      </c>
      <c r="I15" t="s">
        <v>24515</v>
      </c>
      <c r="J15" t="s">
        <v>25467</v>
      </c>
      <c r="K15" t="s">
        <v>24517</v>
      </c>
      <c r="L15" t="s">
        <v>24518</v>
      </c>
      <c r="M15" t="s">
        <v>25823</v>
      </c>
      <c r="N15" t="s">
        <v>25824</v>
      </c>
      <c r="O15" t="s">
        <v>25825</v>
      </c>
      <c r="P15" t="s">
        <v>25826</v>
      </c>
      <c r="Q15" t="s">
        <v>25827</v>
      </c>
      <c r="R15" t="s">
        <v>25828</v>
      </c>
      <c r="S15" t="s">
        <v>25829</v>
      </c>
      <c r="T15" t="s">
        <v>25830</v>
      </c>
      <c r="U15" t="s">
        <v>25831</v>
      </c>
    </row>
    <row r="16" spans="2:21" x14ac:dyDescent="0.25">
      <c r="C16" t="s">
        <v>9764</v>
      </c>
      <c r="D16" t="s">
        <v>568</v>
      </c>
      <c r="E16" t="s">
        <v>568</v>
      </c>
      <c r="F16" t="s">
        <v>24546</v>
      </c>
      <c r="G16" t="s">
        <v>24547</v>
      </c>
      <c r="H16" t="s">
        <v>24548</v>
      </c>
      <c r="I16" t="s">
        <v>24549</v>
      </c>
      <c r="J16" t="s">
        <v>24550</v>
      </c>
      <c r="K16" t="s">
        <v>24551</v>
      </c>
      <c r="L16" t="s">
        <v>24552</v>
      </c>
      <c r="M16" t="s">
        <v>568</v>
      </c>
      <c r="N16" t="s">
        <v>568</v>
      </c>
      <c r="O16" t="s">
        <v>25832</v>
      </c>
      <c r="P16" t="s">
        <v>25833</v>
      </c>
      <c r="Q16" t="s">
        <v>25834</v>
      </c>
      <c r="R16" t="s">
        <v>25835</v>
      </c>
      <c r="S16" t="s">
        <v>25836</v>
      </c>
      <c r="T16" t="s">
        <v>25837</v>
      </c>
      <c r="U16" t="s">
        <v>25838</v>
      </c>
    </row>
    <row r="17" spans="3:21" x14ac:dyDescent="0.25">
      <c r="C17" t="s">
        <v>9766</v>
      </c>
      <c r="D17" t="s">
        <v>24574</v>
      </c>
      <c r="E17" t="s">
        <v>24575</v>
      </c>
      <c r="F17" t="s">
        <v>24576</v>
      </c>
      <c r="G17" t="s">
        <v>24577</v>
      </c>
      <c r="H17" t="s">
        <v>24578</v>
      </c>
      <c r="I17" t="s">
        <v>24579</v>
      </c>
      <c r="J17" t="s">
        <v>24580</v>
      </c>
      <c r="K17" t="s">
        <v>24581</v>
      </c>
      <c r="L17" t="s">
        <v>24582</v>
      </c>
      <c r="M17" t="s">
        <v>25839</v>
      </c>
      <c r="N17" t="s">
        <v>25840</v>
      </c>
      <c r="O17" t="s">
        <v>25841</v>
      </c>
      <c r="P17" t="s">
        <v>25842</v>
      </c>
      <c r="Q17" t="s">
        <v>25843</v>
      </c>
      <c r="R17" t="s">
        <v>25844</v>
      </c>
      <c r="S17" t="s">
        <v>25845</v>
      </c>
      <c r="T17" t="s">
        <v>25846</v>
      </c>
      <c r="U17" t="s">
        <v>25847</v>
      </c>
    </row>
    <row r="18" spans="3:21" x14ac:dyDescent="0.25">
      <c r="C18" t="s">
        <v>9777</v>
      </c>
      <c r="D18" t="s">
        <v>24610</v>
      </c>
      <c r="E18" t="s">
        <v>24611</v>
      </c>
      <c r="F18" t="s">
        <v>24612</v>
      </c>
      <c r="G18" t="s">
        <v>24613</v>
      </c>
      <c r="H18" t="s">
        <v>24614</v>
      </c>
      <c r="I18" t="s">
        <v>24615</v>
      </c>
      <c r="J18" t="s">
        <v>24616</v>
      </c>
      <c r="K18" t="s">
        <v>24617</v>
      </c>
      <c r="L18" t="s">
        <v>24618</v>
      </c>
      <c r="M18" t="s">
        <v>25848</v>
      </c>
      <c r="N18" t="s">
        <v>25849</v>
      </c>
      <c r="O18" t="s">
        <v>25850</v>
      </c>
      <c r="P18" t="s">
        <v>25851</v>
      </c>
      <c r="Q18" t="s">
        <v>25852</v>
      </c>
      <c r="R18" t="s">
        <v>25853</v>
      </c>
      <c r="S18" t="s">
        <v>25854</v>
      </c>
      <c r="T18" t="s">
        <v>25855</v>
      </c>
      <c r="U18" t="s">
        <v>25856</v>
      </c>
    </row>
    <row r="19" spans="3:21" x14ac:dyDescent="0.25">
      <c r="C19" t="s">
        <v>9778</v>
      </c>
      <c r="D19" t="s">
        <v>24646</v>
      </c>
      <c r="E19" t="s">
        <v>24647</v>
      </c>
      <c r="F19" t="s">
        <v>24648</v>
      </c>
      <c r="G19" t="s">
        <v>24649</v>
      </c>
      <c r="H19" t="s">
        <v>24650</v>
      </c>
      <c r="I19" t="s">
        <v>24651</v>
      </c>
      <c r="J19" t="s">
        <v>568</v>
      </c>
      <c r="K19" t="s">
        <v>568</v>
      </c>
      <c r="L19" t="s">
        <v>568</v>
      </c>
      <c r="M19" t="s">
        <v>25857</v>
      </c>
      <c r="N19" t="s">
        <v>25858</v>
      </c>
      <c r="O19" t="s">
        <v>25859</v>
      </c>
      <c r="P19" t="s">
        <v>25860</v>
      </c>
      <c r="Q19" t="s">
        <v>25861</v>
      </c>
      <c r="R19" t="s">
        <v>25862</v>
      </c>
      <c r="S19" t="s">
        <v>568</v>
      </c>
      <c r="T19" t="s">
        <v>568</v>
      </c>
      <c r="U19" t="s">
        <v>568</v>
      </c>
    </row>
    <row r="20" spans="3:21" x14ac:dyDescent="0.25">
      <c r="C20" t="s">
        <v>333</v>
      </c>
      <c r="D20" t="s">
        <v>24670</v>
      </c>
      <c r="E20" t="s">
        <v>24671</v>
      </c>
      <c r="F20" t="s">
        <v>24672</v>
      </c>
      <c r="G20" t="s">
        <v>24673</v>
      </c>
      <c r="H20" t="s">
        <v>24674</v>
      </c>
      <c r="I20" t="s">
        <v>24675</v>
      </c>
      <c r="J20" t="s">
        <v>568</v>
      </c>
      <c r="K20" t="s">
        <v>568</v>
      </c>
      <c r="L20" t="s">
        <v>568</v>
      </c>
      <c r="M20" t="s">
        <v>25863</v>
      </c>
      <c r="N20" t="s">
        <v>25864</v>
      </c>
      <c r="O20" t="s">
        <v>25865</v>
      </c>
      <c r="P20" t="s">
        <v>25866</v>
      </c>
      <c r="Q20" t="s">
        <v>25867</v>
      </c>
      <c r="R20" t="s">
        <v>25868</v>
      </c>
      <c r="S20" t="s">
        <v>568</v>
      </c>
      <c r="T20" t="s">
        <v>568</v>
      </c>
      <c r="U20" t="s">
        <v>568</v>
      </c>
    </row>
    <row r="21" spans="3:21" x14ac:dyDescent="0.25">
      <c r="C21" t="s">
        <v>9780</v>
      </c>
      <c r="D21" t="s">
        <v>24694</v>
      </c>
      <c r="E21" t="s">
        <v>24695</v>
      </c>
      <c r="F21" t="s">
        <v>24696</v>
      </c>
      <c r="G21" t="s">
        <v>24697</v>
      </c>
      <c r="H21" t="s">
        <v>24698</v>
      </c>
      <c r="I21" t="s">
        <v>24699</v>
      </c>
      <c r="J21" t="s">
        <v>24700</v>
      </c>
      <c r="K21" t="s">
        <v>24701</v>
      </c>
      <c r="L21" t="s">
        <v>24702</v>
      </c>
      <c r="M21" t="s">
        <v>25869</v>
      </c>
      <c r="N21" t="s">
        <v>25870</v>
      </c>
      <c r="O21" t="s">
        <v>25871</v>
      </c>
      <c r="P21" t="s">
        <v>25872</v>
      </c>
      <c r="Q21" t="s">
        <v>25873</v>
      </c>
      <c r="R21" t="s">
        <v>25874</v>
      </c>
      <c r="S21" t="s">
        <v>25875</v>
      </c>
      <c r="T21" t="s">
        <v>25876</v>
      </c>
      <c r="U21" t="s">
        <v>25877</v>
      </c>
    </row>
    <row r="22" spans="3:21" x14ac:dyDescent="0.25">
      <c r="C22" t="s">
        <v>388</v>
      </c>
      <c r="D22" t="s">
        <v>24730</v>
      </c>
      <c r="E22" t="s">
        <v>24731</v>
      </c>
      <c r="F22" t="s">
        <v>24732</v>
      </c>
      <c r="G22" t="s">
        <v>24733</v>
      </c>
      <c r="H22" t="s">
        <v>24734</v>
      </c>
      <c r="I22" t="s">
        <v>24735</v>
      </c>
      <c r="J22" t="s">
        <v>24736</v>
      </c>
      <c r="K22" t="s">
        <v>24737</v>
      </c>
      <c r="L22" t="s">
        <v>24738</v>
      </c>
      <c r="M22" t="s">
        <v>25878</v>
      </c>
      <c r="N22" t="s">
        <v>25879</v>
      </c>
      <c r="O22" t="s">
        <v>25880</v>
      </c>
      <c r="P22" t="s">
        <v>25881</v>
      </c>
      <c r="Q22" t="s">
        <v>25882</v>
      </c>
      <c r="R22" t="s">
        <v>25883</v>
      </c>
      <c r="S22" t="s">
        <v>25884</v>
      </c>
      <c r="T22" t="s">
        <v>25885</v>
      </c>
      <c r="U22" t="s">
        <v>25886</v>
      </c>
    </row>
    <row r="23" spans="3:21" x14ac:dyDescent="0.25">
      <c r="C23" t="s">
        <v>1211</v>
      </c>
      <c r="D23" t="s">
        <v>24766</v>
      </c>
      <c r="E23" t="s">
        <v>24767</v>
      </c>
      <c r="F23" t="s">
        <v>24768</v>
      </c>
      <c r="G23" t="s">
        <v>24769</v>
      </c>
      <c r="H23" t="s">
        <v>24770</v>
      </c>
      <c r="I23" t="s">
        <v>24771</v>
      </c>
      <c r="J23" t="s">
        <v>24772</v>
      </c>
      <c r="K23" t="s">
        <v>24773</v>
      </c>
      <c r="L23" t="s">
        <v>24774</v>
      </c>
      <c r="M23" t="s">
        <v>25887</v>
      </c>
      <c r="N23" t="s">
        <v>25888</v>
      </c>
      <c r="O23" t="s">
        <v>25889</v>
      </c>
      <c r="P23" t="s">
        <v>25890</v>
      </c>
      <c r="Q23" t="s">
        <v>25891</v>
      </c>
      <c r="R23" t="s">
        <v>25892</v>
      </c>
      <c r="S23" t="s">
        <v>25893</v>
      </c>
      <c r="T23" t="s">
        <v>25894</v>
      </c>
      <c r="U23" t="s">
        <v>25895</v>
      </c>
    </row>
  </sheetData>
  <pageMargins left="0.7" right="0.7" top="0.75" bottom="0.75" header="0.3" footer="0.3"/>
  <pageSetup paperSize="9"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B2:U21"/>
  <sheetViews>
    <sheetView workbookViewId="0"/>
  </sheetViews>
  <sheetFormatPr defaultColWidth="11.42578125" defaultRowHeight="15" x14ac:dyDescent="0.25"/>
  <sheetData>
    <row r="2" spans="2:21" x14ac:dyDescent="0.25">
      <c r="B2" t="s">
        <v>1</v>
      </c>
      <c r="C2" t="s">
        <v>138</v>
      </c>
    </row>
    <row r="3" spans="2:21" x14ac:dyDescent="0.25">
      <c r="B3" t="s">
        <v>2</v>
      </c>
      <c r="C3" t="s">
        <v>139</v>
      </c>
    </row>
    <row r="4" spans="2:21" x14ac:dyDescent="0.25">
      <c r="B4" t="s">
        <v>3</v>
      </c>
      <c r="C4" t="s">
        <v>141</v>
      </c>
    </row>
    <row r="5" spans="2:21" x14ac:dyDescent="0.25">
      <c r="B5" s="4" t="str">
        <f>HYPERLINK("[NZAu_Publiclaunch_20231116.xlsx]'TOC'!A1","(Click to return to TOC)")</f>
        <v>(Click to return to TOC)</v>
      </c>
    </row>
    <row r="7" spans="2:21" x14ac:dyDescent="0.25">
      <c r="D7" t="s">
        <v>153</v>
      </c>
      <c r="M7" t="s">
        <v>25769</v>
      </c>
    </row>
    <row r="8" spans="2:21"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row>
    <row r="9" spans="2:21" x14ac:dyDescent="0.25">
      <c r="B9" t="s">
        <v>9619</v>
      </c>
      <c r="C9" t="s">
        <v>790</v>
      </c>
      <c r="D9" t="s">
        <v>568</v>
      </c>
      <c r="E9" t="s">
        <v>568</v>
      </c>
      <c r="F9" t="s">
        <v>25896</v>
      </c>
      <c r="G9" t="s">
        <v>25897</v>
      </c>
      <c r="H9" t="s">
        <v>25898</v>
      </c>
      <c r="I9" t="s">
        <v>25899</v>
      </c>
      <c r="J9" t="s">
        <v>25900</v>
      </c>
      <c r="K9" t="s">
        <v>25901</v>
      </c>
      <c r="L9" t="s">
        <v>25902</v>
      </c>
      <c r="M9" t="s">
        <v>568</v>
      </c>
      <c r="N9" t="s">
        <v>568</v>
      </c>
      <c r="O9" t="s">
        <v>25903</v>
      </c>
      <c r="P9" t="s">
        <v>25904</v>
      </c>
      <c r="Q9" t="s">
        <v>25905</v>
      </c>
      <c r="R9" t="s">
        <v>25906</v>
      </c>
      <c r="S9" t="s">
        <v>25907</v>
      </c>
      <c r="T9" t="s">
        <v>25908</v>
      </c>
      <c r="U9" t="s">
        <v>25909</v>
      </c>
    </row>
    <row r="10" spans="2:21" x14ac:dyDescent="0.25">
      <c r="C10" t="s">
        <v>833</v>
      </c>
      <c r="D10" t="s">
        <v>25910</v>
      </c>
      <c r="E10" t="s">
        <v>25911</v>
      </c>
      <c r="F10" t="s">
        <v>25912</v>
      </c>
      <c r="G10" t="s">
        <v>25913</v>
      </c>
      <c r="H10" t="s">
        <v>25914</v>
      </c>
      <c r="I10" t="s">
        <v>25915</v>
      </c>
      <c r="J10" t="s">
        <v>25916</v>
      </c>
      <c r="K10" t="s">
        <v>25917</v>
      </c>
      <c r="L10" t="s">
        <v>25918</v>
      </c>
      <c r="M10" t="s">
        <v>25919</v>
      </c>
      <c r="N10" t="s">
        <v>25920</v>
      </c>
      <c r="O10" t="s">
        <v>25921</v>
      </c>
      <c r="P10" t="s">
        <v>25922</v>
      </c>
      <c r="Q10" t="s">
        <v>25923</v>
      </c>
      <c r="R10" t="s">
        <v>25924</v>
      </c>
      <c r="S10" t="s">
        <v>25925</v>
      </c>
      <c r="T10" t="s">
        <v>25926</v>
      </c>
      <c r="U10" t="s">
        <v>25927</v>
      </c>
    </row>
    <row r="11" spans="2:21" x14ac:dyDescent="0.25">
      <c r="C11" t="s">
        <v>680</v>
      </c>
      <c r="D11" t="s">
        <v>25928</v>
      </c>
      <c r="E11" t="s">
        <v>25929</v>
      </c>
      <c r="F11" t="s">
        <v>25930</v>
      </c>
      <c r="G11" t="s">
        <v>25931</v>
      </c>
      <c r="H11" t="s">
        <v>25932</v>
      </c>
      <c r="I11" t="s">
        <v>25933</v>
      </c>
      <c r="J11" t="s">
        <v>25934</v>
      </c>
      <c r="K11" t="s">
        <v>25935</v>
      </c>
      <c r="L11" t="s">
        <v>25936</v>
      </c>
      <c r="M11" t="s">
        <v>25937</v>
      </c>
      <c r="N11" t="s">
        <v>25938</v>
      </c>
      <c r="O11" t="s">
        <v>25939</v>
      </c>
      <c r="P11" t="s">
        <v>25940</v>
      </c>
      <c r="Q11" t="s">
        <v>25941</v>
      </c>
      <c r="R11" t="s">
        <v>25942</v>
      </c>
      <c r="S11" t="s">
        <v>25943</v>
      </c>
      <c r="T11" t="s">
        <v>25944</v>
      </c>
      <c r="U11" t="s">
        <v>25945</v>
      </c>
    </row>
    <row r="12" spans="2:21" x14ac:dyDescent="0.25">
      <c r="C12" t="s">
        <v>735</v>
      </c>
      <c r="D12" t="s">
        <v>25946</v>
      </c>
      <c r="E12" t="s">
        <v>25947</v>
      </c>
      <c r="F12" t="s">
        <v>25948</v>
      </c>
      <c r="G12" t="s">
        <v>25949</v>
      </c>
      <c r="H12" t="s">
        <v>25950</v>
      </c>
      <c r="I12" t="s">
        <v>25951</v>
      </c>
      <c r="J12" t="s">
        <v>25952</v>
      </c>
      <c r="K12" t="s">
        <v>25953</v>
      </c>
      <c r="L12" t="s">
        <v>25954</v>
      </c>
      <c r="M12" t="s">
        <v>25955</v>
      </c>
      <c r="N12" t="s">
        <v>25956</v>
      </c>
      <c r="O12" t="s">
        <v>25957</v>
      </c>
      <c r="P12" t="s">
        <v>25958</v>
      </c>
      <c r="Q12" t="s">
        <v>25959</v>
      </c>
      <c r="R12" t="s">
        <v>25960</v>
      </c>
      <c r="S12" t="s">
        <v>25961</v>
      </c>
      <c r="T12" t="s">
        <v>25962</v>
      </c>
      <c r="U12" t="s">
        <v>25963</v>
      </c>
    </row>
    <row r="13" spans="2:21" x14ac:dyDescent="0.25">
      <c r="B13" t="s">
        <v>9757</v>
      </c>
      <c r="C13" t="s">
        <v>9758</v>
      </c>
      <c r="D13" t="s">
        <v>25964</v>
      </c>
      <c r="E13" t="s">
        <v>25965</v>
      </c>
      <c r="F13" t="s">
        <v>25966</v>
      </c>
      <c r="G13" t="s">
        <v>25967</v>
      </c>
      <c r="H13" t="s">
        <v>25968</v>
      </c>
      <c r="I13" t="s">
        <v>25969</v>
      </c>
      <c r="J13" t="s">
        <v>25970</v>
      </c>
      <c r="K13" t="s">
        <v>25971</v>
      </c>
      <c r="L13" t="s">
        <v>25972</v>
      </c>
      <c r="M13" t="s">
        <v>25973</v>
      </c>
      <c r="N13" t="s">
        <v>25974</v>
      </c>
      <c r="O13" t="s">
        <v>25975</v>
      </c>
      <c r="P13" t="s">
        <v>25976</v>
      </c>
      <c r="Q13" t="s">
        <v>25977</v>
      </c>
      <c r="R13" t="s">
        <v>25978</v>
      </c>
      <c r="S13" t="s">
        <v>25979</v>
      </c>
      <c r="T13" t="s">
        <v>25980</v>
      </c>
      <c r="U13" t="s">
        <v>25981</v>
      </c>
    </row>
    <row r="14" spans="2:21" x14ac:dyDescent="0.25">
      <c r="C14" t="s">
        <v>9764</v>
      </c>
      <c r="D14" t="s">
        <v>568</v>
      </c>
      <c r="E14" t="s">
        <v>568</v>
      </c>
      <c r="F14" t="s">
        <v>25982</v>
      </c>
      <c r="G14" t="s">
        <v>25983</v>
      </c>
      <c r="H14" t="s">
        <v>25984</v>
      </c>
      <c r="I14" t="s">
        <v>25985</v>
      </c>
      <c r="J14" t="s">
        <v>25986</v>
      </c>
      <c r="K14" t="s">
        <v>25987</v>
      </c>
      <c r="L14" t="s">
        <v>25988</v>
      </c>
      <c r="M14" t="s">
        <v>568</v>
      </c>
      <c r="N14" t="s">
        <v>568</v>
      </c>
      <c r="O14" t="s">
        <v>25989</v>
      </c>
      <c r="P14" t="s">
        <v>25990</v>
      </c>
      <c r="Q14" t="s">
        <v>25991</v>
      </c>
      <c r="R14" t="s">
        <v>25992</v>
      </c>
      <c r="S14" t="s">
        <v>25993</v>
      </c>
      <c r="T14" t="s">
        <v>25994</v>
      </c>
      <c r="U14" t="s">
        <v>25995</v>
      </c>
    </row>
    <row r="15" spans="2:21" x14ac:dyDescent="0.25">
      <c r="C15" t="s">
        <v>9766</v>
      </c>
      <c r="D15" t="s">
        <v>25996</v>
      </c>
      <c r="E15" t="s">
        <v>25997</v>
      </c>
      <c r="F15" t="s">
        <v>25998</v>
      </c>
      <c r="G15" t="s">
        <v>25999</v>
      </c>
      <c r="H15" t="s">
        <v>26000</v>
      </c>
      <c r="I15" t="s">
        <v>26001</v>
      </c>
      <c r="J15" t="s">
        <v>26002</v>
      </c>
      <c r="K15" t="s">
        <v>26003</v>
      </c>
      <c r="L15" t="s">
        <v>26004</v>
      </c>
      <c r="M15" t="s">
        <v>26005</v>
      </c>
      <c r="N15" t="s">
        <v>26006</v>
      </c>
      <c r="O15" t="s">
        <v>26007</v>
      </c>
      <c r="P15" t="s">
        <v>26008</v>
      </c>
      <c r="Q15" t="s">
        <v>26009</v>
      </c>
      <c r="R15" t="s">
        <v>26010</v>
      </c>
      <c r="S15" t="s">
        <v>26011</v>
      </c>
      <c r="T15" t="s">
        <v>26012</v>
      </c>
      <c r="U15" t="s">
        <v>26013</v>
      </c>
    </row>
    <row r="16" spans="2:21" x14ac:dyDescent="0.25">
      <c r="C16" t="s">
        <v>9777</v>
      </c>
      <c r="D16" t="s">
        <v>26014</v>
      </c>
      <c r="E16" t="s">
        <v>26015</v>
      </c>
      <c r="F16" t="s">
        <v>26016</v>
      </c>
      <c r="G16" t="s">
        <v>26017</v>
      </c>
      <c r="H16" t="s">
        <v>26018</v>
      </c>
      <c r="I16" t="s">
        <v>26019</v>
      </c>
      <c r="J16" t="s">
        <v>26020</v>
      </c>
      <c r="K16" t="s">
        <v>26021</v>
      </c>
      <c r="L16" t="s">
        <v>26022</v>
      </c>
      <c r="M16" t="s">
        <v>26023</v>
      </c>
      <c r="N16" t="s">
        <v>26024</v>
      </c>
      <c r="O16" t="s">
        <v>26025</v>
      </c>
      <c r="P16" t="s">
        <v>26026</v>
      </c>
      <c r="Q16" t="s">
        <v>26027</v>
      </c>
      <c r="R16" t="s">
        <v>26028</v>
      </c>
      <c r="S16" t="s">
        <v>26029</v>
      </c>
      <c r="T16" t="s">
        <v>26030</v>
      </c>
      <c r="U16" t="s">
        <v>26031</v>
      </c>
    </row>
    <row r="17" spans="3:21" x14ac:dyDescent="0.25">
      <c r="C17" t="s">
        <v>9778</v>
      </c>
      <c r="D17" t="s">
        <v>26032</v>
      </c>
      <c r="E17" t="s">
        <v>26033</v>
      </c>
      <c r="F17" t="s">
        <v>26034</v>
      </c>
      <c r="G17" t="s">
        <v>26035</v>
      </c>
      <c r="H17" t="s">
        <v>26036</v>
      </c>
      <c r="I17" t="s">
        <v>26037</v>
      </c>
      <c r="J17" t="s">
        <v>568</v>
      </c>
      <c r="K17" t="s">
        <v>568</v>
      </c>
      <c r="L17" t="s">
        <v>568</v>
      </c>
      <c r="M17" t="s">
        <v>26038</v>
      </c>
      <c r="N17" t="s">
        <v>26039</v>
      </c>
      <c r="O17" t="s">
        <v>26040</v>
      </c>
      <c r="P17" t="s">
        <v>26041</v>
      </c>
      <c r="Q17" t="s">
        <v>26042</v>
      </c>
      <c r="R17" t="s">
        <v>26043</v>
      </c>
      <c r="S17" t="s">
        <v>568</v>
      </c>
      <c r="T17" t="s">
        <v>568</v>
      </c>
      <c r="U17" t="s">
        <v>568</v>
      </c>
    </row>
    <row r="18" spans="3:21" x14ac:dyDescent="0.25">
      <c r="C18" t="s">
        <v>333</v>
      </c>
      <c r="D18" t="s">
        <v>26044</v>
      </c>
      <c r="E18" t="s">
        <v>26045</v>
      </c>
      <c r="F18" t="s">
        <v>26046</v>
      </c>
      <c r="G18" t="s">
        <v>26047</v>
      </c>
      <c r="H18" t="s">
        <v>26048</v>
      </c>
      <c r="I18" t="s">
        <v>26049</v>
      </c>
      <c r="J18" t="s">
        <v>568</v>
      </c>
      <c r="K18" t="s">
        <v>568</v>
      </c>
      <c r="L18" t="s">
        <v>568</v>
      </c>
      <c r="M18" t="s">
        <v>26050</v>
      </c>
      <c r="N18" t="s">
        <v>26051</v>
      </c>
      <c r="O18" t="s">
        <v>26052</v>
      </c>
      <c r="P18" t="s">
        <v>26053</v>
      </c>
      <c r="Q18" t="s">
        <v>26054</v>
      </c>
      <c r="R18" t="s">
        <v>26055</v>
      </c>
      <c r="S18" t="s">
        <v>568</v>
      </c>
      <c r="T18" t="s">
        <v>568</v>
      </c>
      <c r="U18" t="s">
        <v>568</v>
      </c>
    </row>
    <row r="19" spans="3:21" x14ac:dyDescent="0.25">
      <c r="C19" t="s">
        <v>9780</v>
      </c>
      <c r="D19" t="s">
        <v>26056</v>
      </c>
      <c r="E19" t="s">
        <v>26057</v>
      </c>
      <c r="F19" t="s">
        <v>26058</v>
      </c>
      <c r="G19" t="s">
        <v>26059</v>
      </c>
      <c r="H19" t="s">
        <v>26060</v>
      </c>
      <c r="I19" t="s">
        <v>26061</v>
      </c>
      <c r="J19" t="s">
        <v>26062</v>
      </c>
      <c r="K19" t="s">
        <v>26063</v>
      </c>
      <c r="L19" t="s">
        <v>26064</v>
      </c>
      <c r="M19" t="s">
        <v>26065</v>
      </c>
      <c r="N19" t="s">
        <v>26066</v>
      </c>
      <c r="O19" t="s">
        <v>26067</v>
      </c>
      <c r="P19" t="s">
        <v>26068</v>
      </c>
      <c r="Q19" t="s">
        <v>26069</v>
      </c>
      <c r="R19" t="s">
        <v>26070</v>
      </c>
      <c r="S19" t="s">
        <v>26071</v>
      </c>
      <c r="T19" t="s">
        <v>26072</v>
      </c>
      <c r="U19" t="s">
        <v>26073</v>
      </c>
    </row>
    <row r="20" spans="3:21" x14ac:dyDescent="0.25">
      <c r="C20" t="s">
        <v>388</v>
      </c>
      <c r="D20" t="s">
        <v>26074</v>
      </c>
      <c r="E20" t="s">
        <v>26075</v>
      </c>
      <c r="F20" t="s">
        <v>26076</v>
      </c>
      <c r="G20" t="s">
        <v>26077</v>
      </c>
      <c r="H20" t="s">
        <v>26078</v>
      </c>
      <c r="I20" t="s">
        <v>26079</v>
      </c>
      <c r="J20" t="s">
        <v>26080</v>
      </c>
      <c r="K20" t="s">
        <v>26081</v>
      </c>
      <c r="L20" t="s">
        <v>26082</v>
      </c>
      <c r="M20" t="s">
        <v>26083</v>
      </c>
      <c r="N20" t="s">
        <v>26084</v>
      </c>
      <c r="O20" t="s">
        <v>26085</v>
      </c>
      <c r="P20" t="s">
        <v>26086</v>
      </c>
      <c r="Q20" t="s">
        <v>26087</v>
      </c>
      <c r="R20" t="s">
        <v>26088</v>
      </c>
      <c r="S20" t="s">
        <v>26089</v>
      </c>
      <c r="T20" t="s">
        <v>26090</v>
      </c>
      <c r="U20" t="s">
        <v>26091</v>
      </c>
    </row>
    <row r="21" spans="3:21" x14ac:dyDescent="0.25">
      <c r="C21" t="s">
        <v>1211</v>
      </c>
      <c r="D21" t="s">
        <v>26092</v>
      </c>
      <c r="E21" t="s">
        <v>26093</v>
      </c>
      <c r="F21" t="s">
        <v>26094</v>
      </c>
      <c r="G21" t="s">
        <v>26095</v>
      </c>
      <c r="H21" t="s">
        <v>26096</v>
      </c>
      <c r="I21" t="s">
        <v>26097</v>
      </c>
      <c r="J21" t="s">
        <v>26098</v>
      </c>
      <c r="K21" t="s">
        <v>26099</v>
      </c>
      <c r="L21" t="s">
        <v>26100</v>
      </c>
      <c r="M21" t="s">
        <v>26101</v>
      </c>
      <c r="N21" t="s">
        <v>26102</v>
      </c>
      <c r="O21" t="s">
        <v>26103</v>
      </c>
      <c r="P21" t="s">
        <v>26104</v>
      </c>
      <c r="Q21" t="s">
        <v>26105</v>
      </c>
      <c r="R21" t="s">
        <v>26106</v>
      </c>
      <c r="S21" t="s">
        <v>26107</v>
      </c>
      <c r="T21" t="s">
        <v>26108</v>
      </c>
      <c r="U21" t="s">
        <v>26109</v>
      </c>
    </row>
  </sheetData>
  <pageMargins left="0.7" right="0.7" top="0.75" bottom="0.75" header="0.3" footer="0.3"/>
  <pageSetup paperSize="9"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B2:BK28"/>
  <sheetViews>
    <sheetView workbookViewId="0"/>
  </sheetViews>
  <sheetFormatPr defaultColWidth="11.42578125" defaultRowHeight="15" x14ac:dyDescent="0.25"/>
  <sheetData>
    <row r="2" spans="2:63" x14ac:dyDescent="0.25">
      <c r="B2" t="s">
        <v>1</v>
      </c>
      <c r="C2" t="s">
        <v>142</v>
      </c>
    </row>
    <row r="3" spans="2:63" x14ac:dyDescent="0.25">
      <c r="B3" t="s">
        <v>2</v>
      </c>
      <c r="C3" t="s">
        <v>143</v>
      </c>
    </row>
    <row r="4" spans="2:63" x14ac:dyDescent="0.25">
      <c r="B4" t="s">
        <v>3</v>
      </c>
      <c r="C4" t="s">
        <v>6</v>
      </c>
    </row>
    <row r="5" spans="2:63" x14ac:dyDescent="0.25">
      <c r="B5" s="4" t="str">
        <f>HYPERLINK("[NZAu_Publiclaunch_20231116.xlsx]'TOC'!A1","(Click to return to TOC)")</f>
        <v>(Click to return to TOC)</v>
      </c>
    </row>
    <row r="7" spans="2:63" x14ac:dyDescent="0.25">
      <c r="C7" t="s">
        <v>18900</v>
      </c>
    </row>
    <row r="8" spans="2:63" x14ac:dyDescent="0.25">
      <c r="B8" t="s">
        <v>26110</v>
      </c>
      <c r="C8" t="s">
        <v>18508</v>
      </c>
      <c r="D8" t="s">
        <v>18509</v>
      </c>
      <c r="E8" t="s">
        <v>18510</v>
      </c>
      <c r="F8" t="s">
        <v>18511</v>
      </c>
      <c r="G8" t="s">
        <v>18512</v>
      </c>
      <c r="H8" t="s">
        <v>18513</v>
      </c>
      <c r="I8" t="s">
        <v>17896</v>
      </c>
      <c r="J8" t="s">
        <v>18514</v>
      </c>
      <c r="K8" t="s">
        <v>18515</v>
      </c>
      <c r="L8" t="s">
        <v>18516</v>
      </c>
      <c r="M8" t="s">
        <v>18517</v>
      </c>
      <c r="N8" t="s">
        <v>18518</v>
      </c>
      <c r="O8" t="s">
        <v>18519</v>
      </c>
      <c r="P8" t="s">
        <v>18520</v>
      </c>
      <c r="Q8" t="s">
        <v>18521</v>
      </c>
      <c r="R8" t="s">
        <v>18522</v>
      </c>
      <c r="S8" t="s">
        <v>18523</v>
      </c>
      <c r="T8" t="s">
        <v>18524</v>
      </c>
      <c r="U8" t="s">
        <v>18525</v>
      </c>
      <c r="V8" t="s">
        <v>18526</v>
      </c>
      <c r="W8" t="s">
        <v>18527</v>
      </c>
      <c r="X8" t="s">
        <v>18528</v>
      </c>
      <c r="Y8" t="s">
        <v>18529</v>
      </c>
      <c r="Z8" t="s">
        <v>18530</v>
      </c>
      <c r="AA8" t="s">
        <v>18531</v>
      </c>
      <c r="AB8" t="s">
        <v>18532</v>
      </c>
      <c r="AC8" t="s">
        <v>10256</v>
      </c>
      <c r="AD8" t="s">
        <v>18533</v>
      </c>
      <c r="AE8" t="s">
        <v>18534</v>
      </c>
      <c r="AF8" t="s">
        <v>18535</v>
      </c>
      <c r="AG8" t="s">
        <v>158</v>
      </c>
      <c r="AH8" t="s">
        <v>2182</v>
      </c>
      <c r="AI8" t="s">
        <v>2183</v>
      </c>
      <c r="AJ8" t="s">
        <v>2184</v>
      </c>
      <c r="AK8" t="s">
        <v>2185</v>
      </c>
      <c r="AL8" t="s">
        <v>159</v>
      </c>
      <c r="AM8" t="s">
        <v>2186</v>
      </c>
      <c r="AN8" t="s">
        <v>2187</v>
      </c>
      <c r="AO8" t="s">
        <v>2188</v>
      </c>
      <c r="AP8" t="s">
        <v>2189</v>
      </c>
      <c r="AQ8" t="s">
        <v>160</v>
      </c>
      <c r="AR8" t="s">
        <v>2190</v>
      </c>
      <c r="AS8" t="s">
        <v>2191</v>
      </c>
      <c r="AT8" t="s">
        <v>2192</v>
      </c>
      <c r="AU8" t="s">
        <v>2193</v>
      </c>
      <c r="AV8" t="s">
        <v>161</v>
      </c>
      <c r="AW8" t="s">
        <v>2194</v>
      </c>
      <c r="AX8" t="s">
        <v>2195</v>
      </c>
      <c r="AY8" t="s">
        <v>2196</v>
      </c>
      <c r="AZ8" t="s">
        <v>2197</v>
      </c>
      <c r="BA8" t="s">
        <v>162</v>
      </c>
      <c r="BB8" t="s">
        <v>2198</v>
      </c>
      <c r="BC8" t="s">
        <v>2199</v>
      </c>
      <c r="BD8" t="s">
        <v>2200</v>
      </c>
      <c r="BE8" t="s">
        <v>2201</v>
      </c>
      <c r="BF8" t="s">
        <v>163</v>
      </c>
      <c r="BG8" t="s">
        <v>2202</v>
      </c>
      <c r="BH8" t="s">
        <v>2203</v>
      </c>
      <c r="BI8" t="s">
        <v>2204</v>
      </c>
      <c r="BJ8" t="s">
        <v>2205</v>
      </c>
      <c r="BK8" t="s">
        <v>164</v>
      </c>
    </row>
    <row r="9" spans="2:63" x14ac:dyDescent="0.25">
      <c r="B9" t="s">
        <v>26111</v>
      </c>
      <c r="C9" t="s">
        <v>26112</v>
      </c>
      <c r="D9" t="s">
        <v>26113</v>
      </c>
      <c r="E9" t="s">
        <v>26114</v>
      </c>
      <c r="F9" t="s">
        <v>26115</v>
      </c>
      <c r="G9" t="s">
        <v>26116</v>
      </c>
      <c r="H9" t="s">
        <v>26117</v>
      </c>
      <c r="I9" t="s">
        <v>26118</v>
      </c>
      <c r="J9" t="s">
        <v>26119</v>
      </c>
      <c r="K9" t="s">
        <v>26120</v>
      </c>
      <c r="L9" t="s">
        <v>26121</v>
      </c>
      <c r="M9" t="s">
        <v>26122</v>
      </c>
      <c r="N9" t="s">
        <v>26123</v>
      </c>
      <c r="O9" t="s">
        <v>26124</v>
      </c>
      <c r="P9" t="s">
        <v>26125</v>
      </c>
      <c r="Q9" t="s">
        <v>26126</v>
      </c>
      <c r="R9" t="s">
        <v>26127</v>
      </c>
      <c r="S9" t="s">
        <v>26128</v>
      </c>
      <c r="T9" t="s">
        <v>26129</v>
      </c>
      <c r="U9" t="s">
        <v>26130</v>
      </c>
      <c r="V9" t="s">
        <v>26131</v>
      </c>
      <c r="W9" t="s">
        <v>26115</v>
      </c>
      <c r="X9" t="s">
        <v>26132</v>
      </c>
      <c r="Y9" t="s">
        <v>26133</v>
      </c>
      <c r="Z9" t="s">
        <v>26134</v>
      </c>
      <c r="AA9" t="s">
        <v>26135</v>
      </c>
      <c r="AB9" t="s">
        <v>26136</v>
      </c>
      <c r="AC9" t="s">
        <v>26137</v>
      </c>
      <c r="AD9" t="s">
        <v>26138</v>
      </c>
      <c r="AE9" t="s">
        <v>26139</v>
      </c>
      <c r="AF9" t="s">
        <v>26140</v>
      </c>
      <c r="AG9" t="s">
        <v>26141</v>
      </c>
      <c r="AH9" t="s">
        <v>26141</v>
      </c>
      <c r="AI9" t="s">
        <v>26141</v>
      </c>
      <c r="AJ9" t="s">
        <v>26141</v>
      </c>
      <c r="AK9" t="s">
        <v>26141</v>
      </c>
      <c r="AL9" t="s">
        <v>26142</v>
      </c>
      <c r="AM9" t="s">
        <v>26143</v>
      </c>
      <c r="AN9" t="s">
        <v>26144</v>
      </c>
      <c r="AO9" t="s">
        <v>26145</v>
      </c>
      <c r="AP9" t="s">
        <v>26146</v>
      </c>
      <c r="AQ9" t="s">
        <v>26147</v>
      </c>
      <c r="AR9" t="s">
        <v>26148</v>
      </c>
      <c r="AS9" t="s">
        <v>26149</v>
      </c>
      <c r="AT9" t="s">
        <v>26150</v>
      </c>
      <c r="AU9" t="s">
        <v>26151</v>
      </c>
      <c r="AV9" t="s">
        <v>26152</v>
      </c>
      <c r="AW9" t="s">
        <v>26152</v>
      </c>
      <c r="AX9" t="s">
        <v>26152</v>
      </c>
      <c r="AY9" t="s">
        <v>26152</v>
      </c>
      <c r="AZ9" t="s">
        <v>26152</v>
      </c>
      <c r="BA9" t="s">
        <v>26152</v>
      </c>
      <c r="BB9" t="s">
        <v>26152</v>
      </c>
      <c r="BC9" t="s">
        <v>26152</v>
      </c>
      <c r="BD9" t="s">
        <v>26152</v>
      </c>
      <c r="BE9" t="s">
        <v>26152</v>
      </c>
      <c r="BF9" t="s">
        <v>26152</v>
      </c>
      <c r="BG9" t="s">
        <v>26152</v>
      </c>
      <c r="BH9" t="s">
        <v>26152</v>
      </c>
      <c r="BI9" t="s">
        <v>26152</v>
      </c>
      <c r="BJ9" t="s">
        <v>26152</v>
      </c>
      <c r="BK9" t="s">
        <v>26152</v>
      </c>
    </row>
    <row r="10" spans="2:63" x14ac:dyDescent="0.25">
      <c r="B10" t="s">
        <v>26153</v>
      </c>
      <c r="C10" t="s">
        <v>14497</v>
      </c>
      <c r="D10" t="s">
        <v>26154</v>
      </c>
      <c r="E10" t="s">
        <v>26155</v>
      </c>
      <c r="F10" t="s">
        <v>14679</v>
      </c>
      <c r="G10" t="s">
        <v>26156</v>
      </c>
      <c r="H10" t="s">
        <v>26157</v>
      </c>
      <c r="I10" t="s">
        <v>26158</v>
      </c>
      <c r="J10" t="s">
        <v>26159</v>
      </c>
      <c r="K10" t="s">
        <v>26160</v>
      </c>
      <c r="L10" t="s">
        <v>15961</v>
      </c>
      <c r="M10" t="s">
        <v>26161</v>
      </c>
      <c r="N10" t="s">
        <v>26162</v>
      </c>
      <c r="O10" t="s">
        <v>26163</v>
      </c>
      <c r="P10" t="s">
        <v>26164</v>
      </c>
      <c r="Q10" t="s">
        <v>26165</v>
      </c>
      <c r="R10" t="s">
        <v>26166</v>
      </c>
      <c r="S10" t="s">
        <v>26167</v>
      </c>
      <c r="T10" t="s">
        <v>26168</v>
      </c>
      <c r="U10" t="s">
        <v>26169</v>
      </c>
      <c r="V10" t="s">
        <v>26170</v>
      </c>
      <c r="W10" t="s">
        <v>15271</v>
      </c>
      <c r="X10" t="s">
        <v>26171</v>
      </c>
      <c r="Y10" t="s">
        <v>26172</v>
      </c>
      <c r="Z10" t="s">
        <v>26173</v>
      </c>
      <c r="AA10" t="s">
        <v>26174</v>
      </c>
      <c r="AB10" t="s">
        <v>26175</v>
      </c>
      <c r="AC10" t="s">
        <v>26176</v>
      </c>
      <c r="AD10" t="s">
        <v>26177</v>
      </c>
      <c r="AE10" t="s">
        <v>26178</v>
      </c>
      <c r="AF10" t="s">
        <v>26179</v>
      </c>
      <c r="AG10" t="s">
        <v>26180</v>
      </c>
      <c r="AH10" t="s">
        <v>26180</v>
      </c>
      <c r="AI10" t="s">
        <v>26180</v>
      </c>
      <c r="AJ10" t="s">
        <v>26180</v>
      </c>
      <c r="AK10" t="s">
        <v>26180</v>
      </c>
      <c r="AL10" t="s">
        <v>26180</v>
      </c>
      <c r="AM10" t="s">
        <v>26180</v>
      </c>
      <c r="AN10" t="s">
        <v>26180</v>
      </c>
      <c r="AO10" t="s">
        <v>26180</v>
      </c>
      <c r="AP10" t="s">
        <v>26180</v>
      </c>
      <c r="AQ10" t="s">
        <v>26180</v>
      </c>
      <c r="AR10" t="s">
        <v>26180</v>
      </c>
      <c r="AS10" t="s">
        <v>26180</v>
      </c>
      <c r="AT10" t="s">
        <v>26180</v>
      </c>
      <c r="AU10" t="s">
        <v>26180</v>
      </c>
      <c r="AV10" t="s">
        <v>26180</v>
      </c>
      <c r="AW10" t="s">
        <v>26180</v>
      </c>
      <c r="AX10" t="s">
        <v>26180</v>
      </c>
      <c r="AY10" t="s">
        <v>26180</v>
      </c>
      <c r="AZ10" t="s">
        <v>26180</v>
      </c>
      <c r="BA10" t="s">
        <v>26180</v>
      </c>
      <c r="BB10" t="s">
        <v>26180</v>
      </c>
      <c r="BC10" t="s">
        <v>26180</v>
      </c>
      <c r="BD10" t="s">
        <v>26180</v>
      </c>
      <c r="BE10" t="s">
        <v>26180</v>
      </c>
      <c r="BF10" t="s">
        <v>26180</v>
      </c>
      <c r="BG10" t="s">
        <v>26180</v>
      </c>
      <c r="BH10" t="s">
        <v>26180</v>
      </c>
      <c r="BI10" t="s">
        <v>26180</v>
      </c>
      <c r="BJ10" t="s">
        <v>26180</v>
      </c>
      <c r="BK10" t="s">
        <v>26180</v>
      </c>
    </row>
    <row r="11" spans="2:63" x14ac:dyDescent="0.25">
      <c r="B11" t="s">
        <v>26181</v>
      </c>
      <c r="C11" t="s">
        <v>26182</v>
      </c>
      <c r="D11" t="s">
        <v>26183</v>
      </c>
      <c r="E11" t="s">
        <v>26184</v>
      </c>
      <c r="F11" t="s">
        <v>26185</v>
      </c>
      <c r="G11" t="s">
        <v>26186</v>
      </c>
      <c r="H11" t="s">
        <v>26187</v>
      </c>
      <c r="I11" t="s">
        <v>26188</v>
      </c>
      <c r="J11" t="s">
        <v>26189</v>
      </c>
      <c r="K11" t="s">
        <v>26190</v>
      </c>
      <c r="L11" t="s">
        <v>26191</v>
      </c>
      <c r="M11" t="s">
        <v>26192</v>
      </c>
      <c r="N11" t="s">
        <v>26193</v>
      </c>
      <c r="O11" t="s">
        <v>26194</v>
      </c>
      <c r="P11" t="s">
        <v>26195</v>
      </c>
      <c r="Q11" t="s">
        <v>26196</v>
      </c>
      <c r="R11" t="s">
        <v>26197</v>
      </c>
      <c r="S11" t="s">
        <v>26198</v>
      </c>
      <c r="T11" t="s">
        <v>26199</v>
      </c>
      <c r="U11" t="s">
        <v>26200</v>
      </c>
      <c r="V11" t="s">
        <v>26201</v>
      </c>
      <c r="W11" t="s">
        <v>26202</v>
      </c>
      <c r="X11" t="s">
        <v>26203</v>
      </c>
      <c r="Y11" t="s">
        <v>26204</v>
      </c>
      <c r="Z11" t="s">
        <v>26205</v>
      </c>
      <c r="AA11" t="s">
        <v>26206</v>
      </c>
      <c r="AB11" t="s">
        <v>26207</v>
      </c>
      <c r="AC11" t="s">
        <v>26208</v>
      </c>
      <c r="AD11" t="s">
        <v>26209</v>
      </c>
      <c r="AE11" t="s">
        <v>26210</v>
      </c>
      <c r="AF11" t="s">
        <v>26211</v>
      </c>
      <c r="AG11" t="s">
        <v>26212</v>
      </c>
      <c r="AH11" t="s">
        <v>26213</v>
      </c>
      <c r="AI11" t="s">
        <v>26214</v>
      </c>
      <c r="AJ11" t="s">
        <v>26215</v>
      </c>
      <c r="AK11" t="s">
        <v>26216</v>
      </c>
      <c r="AL11" t="s">
        <v>26217</v>
      </c>
      <c r="AM11" t="s">
        <v>26218</v>
      </c>
      <c r="AN11" t="s">
        <v>26219</v>
      </c>
      <c r="AO11" t="s">
        <v>26220</v>
      </c>
      <c r="AP11" t="s">
        <v>26221</v>
      </c>
      <c r="AQ11" t="s">
        <v>26222</v>
      </c>
      <c r="AR11" t="s">
        <v>26223</v>
      </c>
      <c r="AS11" t="s">
        <v>26223</v>
      </c>
      <c r="AT11" t="s">
        <v>26223</v>
      </c>
      <c r="AU11" t="s">
        <v>26223</v>
      </c>
      <c r="AV11" t="s">
        <v>26223</v>
      </c>
      <c r="AW11" t="s">
        <v>26223</v>
      </c>
      <c r="AX11" t="s">
        <v>26223</v>
      </c>
      <c r="AY11" t="s">
        <v>26223</v>
      </c>
      <c r="AZ11" t="s">
        <v>26223</v>
      </c>
      <c r="BA11" t="s">
        <v>26223</v>
      </c>
      <c r="BB11" t="s">
        <v>26223</v>
      </c>
      <c r="BC11" t="s">
        <v>26223</v>
      </c>
      <c r="BD11" t="s">
        <v>26223</v>
      </c>
      <c r="BE11" t="s">
        <v>26223</v>
      </c>
      <c r="BF11" t="s">
        <v>26223</v>
      </c>
      <c r="BG11" t="s">
        <v>26223</v>
      </c>
      <c r="BH11" t="s">
        <v>26223</v>
      </c>
      <c r="BI11" t="s">
        <v>26223</v>
      </c>
      <c r="BJ11" t="s">
        <v>26223</v>
      </c>
      <c r="BK11" t="s">
        <v>26223</v>
      </c>
    </row>
    <row r="12" spans="2:63" x14ac:dyDescent="0.25">
      <c r="B12" t="s">
        <v>26224</v>
      </c>
      <c r="C12" t="s">
        <v>26225</v>
      </c>
      <c r="D12" t="s">
        <v>26226</v>
      </c>
      <c r="E12" t="s">
        <v>26227</v>
      </c>
      <c r="F12" t="s">
        <v>26228</v>
      </c>
      <c r="G12" t="s">
        <v>26229</v>
      </c>
      <c r="H12" t="s">
        <v>26230</v>
      </c>
      <c r="I12" t="s">
        <v>26231</v>
      </c>
      <c r="J12" t="s">
        <v>26232</v>
      </c>
      <c r="K12" t="s">
        <v>26233</v>
      </c>
      <c r="L12" t="s">
        <v>26234</v>
      </c>
      <c r="M12" t="s">
        <v>26235</v>
      </c>
      <c r="N12" t="s">
        <v>26236</v>
      </c>
      <c r="O12" t="s">
        <v>26237</v>
      </c>
      <c r="P12" t="s">
        <v>26238</v>
      </c>
      <c r="Q12" t="s">
        <v>26239</v>
      </c>
      <c r="R12" t="s">
        <v>26240</v>
      </c>
      <c r="S12" t="s">
        <v>26241</v>
      </c>
      <c r="T12" t="s">
        <v>26242</v>
      </c>
      <c r="U12" t="s">
        <v>26243</v>
      </c>
      <c r="V12" t="s">
        <v>26244</v>
      </c>
      <c r="W12" t="s">
        <v>26245</v>
      </c>
      <c r="X12" t="s">
        <v>26246</v>
      </c>
      <c r="Y12" t="s">
        <v>26247</v>
      </c>
      <c r="Z12" t="s">
        <v>26248</v>
      </c>
      <c r="AA12" t="s">
        <v>26249</v>
      </c>
      <c r="AB12" t="s">
        <v>26250</v>
      </c>
      <c r="AC12" t="s">
        <v>26251</v>
      </c>
      <c r="AD12" t="s">
        <v>26252</v>
      </c>
      <c r="AE12" t="s">
        <v>26253</v>
      </c>
      <c r="AF12" t="s">
        <v>26254</v>
      </c>
      <c r="AG12" t="s">
        <v>26255</v>
      </c>
      <c r="AH12" t="s">
        <v>26255</v>
      </c>
      <c r="AI12" t="s">
        <v>26255</v>
      </c>
      <c r="AJ12" t="s">
        <v>26255</v>
      </c>
      <c r="AK12" t="s">
        <v>26255</v>
      </c>
      <c r="AL12" t="s">
        <v>26256</v>
      </c>
      <c r="AM12" t="s">
        <v>26257</v>
      </c>
      <c r="AN12" t="s">
        <v>26258</v>
      </c>
      <c r="AO12" t="s">
        <v>26259</v>
      </c>
      <c r="AP12" t="s">
        <v>26260</v>
      </c>
      <c r="AQ12" t="s">
        <v>26261</v>
      </c>
      <c r="AR12" t="s">
        <v>26262</v>
      </c>
      <c r="AS12" t="s">
        <v>26263</v>
      </c>
      <c r="AT12" t="s">
        <v>26264</v>
      </c>
      <c r="AU12" t="s">
        <v>26265</v>
      </c>
      <c r="AV12" t="s">
        <v>26266</v>
      </c>
      <c r="AW12" t="s">
        <v>26267</v>
      </c>
      <c r="AX12" t="s">
        <v>26268</v>
      </c>
      <c r="AY12" t="s">
        <v>26269</v>
      </c>
      <c r="AZ12" t="s">
        <v>26270</v>
      </c>
      <c r="BA12" t="s">
        <v>26271</v>
      </c>
      <c r="BB12" t="s">
        <v>26272</v>
      </c>
      <c r="BC12" t="s">
        <v>26273</v>
      </c>
      <c r="BD12" t="s">
        <v>26274</v>
      </c>
      <c r="BE12" t="s">
        <v>26275</v>
      </c>
      <c r="BF12" t="s">
        <v>26276</v>
      </c>
      <c r="BG12" t="s">
        <v>26277</v>
      </c>
      <c r="BH12" t="s">
        <v>26278</v>
      </c>
      <c r="BI12" t="s">
        <v>26279</v>
      </c>
      <c r="BJ12" t="s">
        <v>26280</v>
      </c>
      <c r="BK12" t="s">
        <v>26281</v>
      </c>
    </row>
    <row r="13" spans="2:63" x14ac:dyDescent="0.25">
      <c r="B13" t="s">
        <v>26282</v>
      </c>
      <c r="C13" t="s">
        <v>26283</v>
      </c>
      <c r="D13" t="s">
        <v>26284</v>
      </c>
      <c r="E13" t="s">
        <v>26285</v>
      </c>
      <c r="F13" t="s">
        <v>26286</v>
      </c>
      <c r="G13" t="s">
        <v>26287</v>
      </c>
      <c r="H13" t="s">
        <v>26288</v>
      </c>
      <c r="I13" t="s">
        <v>26289</v>
      </c>
      <c r="J13" t="s">
        <v>26290</v>
      </c>
      <c r="K13" t="s">
        <v>26291</v>
      </c>
      <c r="L13" t="s">
        <v>26292</v>
      </c>
      <c r="M13" t="s">
        <v>26293</v>
      </c>
      <c r="N13" t="s">
        <v>26294</v>
      </c>
      <c r="O13" t="s">
        <v>26295</v>
      </c>
      <c r="P13" t="s">
        <v>26296</v>
      </c>
      <c r="Q13" t="s">
        <v>26297</v>
      </c>
      <c r="R13" t="s">
        <v>15454</v>
      </c>
      <c r="S13" t="s">
        <v>26298</v>
      </c>
      <c r="T13" t="s">
        <v>26299</v>
      </c>
      <c r="U13" t="s">
        <v>26300</v>
      </c>
      <c r="V13" t="s">
        <v>26301</v>
      </c>
      <c r="W13" t="s">
        <v>26302</v>
      </c>
      <c r="X13" t="s">
        <v>26303</v>
      </c>
      <c r="Y13" t="s">
        <v>26304</v>
      </c>
      <c r="Z13" t="s">
        <v>26305</v>
      </c>
      <c r="AA13" t="s">
        <v>15345</v>
      </c>
      <c r="AB13" t="s">
        <v>26306</v>
      </c>
      <c r="AC13" t="s">
        <v>26307</v>
      </c>
      <c r="AD13" t="s">
        <v>26308</v>
      </c>
      <c r="AE13" t="s">
        <v>26309</v>
      </c>
      <c r="AF13" t="s">
        <v>26310</v>
      </c>
      <c r="AG13" t="s">
        <v>26311</v>
      </c>
      <c r="AH13" t="s">
        <v>26311</v>
      </c>
      <c r="AI13" t="s">
        <v>26311</v>
      </c>
      <c r="AJ13" t="s">
        <v>26311</v>
      </c>
      <c r="AK13" t="s">
        <v>26311</v>
      </c>
      <c r="AL13" t="s">
        <v>26311</v>
      </c>
      <c r="AM13" t="s">
        <v>26311</v>
      </c>
      <c r="AN13" t="s">
        <v>26311</v>
      </c>
      <c r="AO13" t="s">
        <v>26311</v>
      </c>
      <c r="AP13" t="s">
        <v>26311</v>
      </c>
      <c r="AQ13" t="s">
        <v>26311</v>
      </c>
      <c r="AR13" t="s">
        <v>26311</v>
      </c>
      <c r="AS13" t="s">
        <v>26311</v>
      </c>
      <c r="AT13" t="s">
        <v>26311</v>
      </c>
      <c r="AU13" t="s">
        <v>26311</v>
      </c>
      <c r="AV13" t="s">
        <v>26311</v>
      </c>
      <c r="AW13" t="s">
        <v>26311</v>
      </c>
      <c r="AX13" t="s">
        <v>26311</v>
      </c>
      <c r="AY13" t="s">
        <v>26311</v>
      </c>
      <c r="AZ13" t="s">
        <v>26311</v>
      </c>
      <c r="BA13" t="s">
        <v>26311</v>
      </c>
      <c r="BB13" t="s">
        <v>26311</v>
      </c>
      <c r="BC13" t="s">
        <v>26311</v>
      </c>
      <c r="BD13" t="s">
        <v>26311</v>
      </c>
      <c r="BE13" t="s">
        <v>26311</v>
      </c>
      <c r="BF13" t="s">
        <v>26311</v>
      </c>
      <c r="BG13" t="s">
        <v>26311</v>
      </c>
      <c r="BH13" t="s">
        <v>26311</v>
      </c>
      <c r="BI13" t="s">
        <v>26311</v>
      </c>
      <c r="BJ13" t="s">
        <v>26311</v>
      </c>
      <c r="BK13" t="s">
        <v>26311</v>
      </c>
    </row>
    <row r="14" spans="2:63" x14ac:dyDescent="0.25">
      <c r="B14" t="s">
        <v>26312</v>
      </c>
      <c r="C14" t="s">
        <v>26313</v>
      </c>
      <c r="D14" t="s">
        <v>26314</v>
      </c>
      <c r="E14" t="s">
        <v>26315</v>
      </c>
      <c r="F14" t="s">
        <v>26316</v>
      </c>
      <c r="G14" t="s">
        <v>26317</v>
      </c>
      <c r="H14" t="s">
        <v>26318</v>
      </c>
      <c r="I14" t="s">
        <v>26319</v>
      </c>
      <c r="J14" t="s">
        <v>26320</v>
      </c>
      <c r="K14" t="s">
        <v>26321</v>
      </c>
      <c r="L14" t="s">
        <v>26322</v>
      </c>
      <c r="M14" t="s">
        <v>26323</v>
      </c>
      <c r="N14" t="s">
        <v>26324</v>
      </c>
      <c r="O14" t="s">
        <v>26325</v>
      </c>
      <c r="P14" t="s">
        <v>26326</v>
      </c>
      <c r="Q14" t="s">
        <v>26327</v>
      </c>
      <c r="R14" t="s">
        <v>26328</v>
      </c>
      <c r="S14" t="s">
        <v>26329</v>
      </c>
      <c r="T14" t="s">
        <v>26330</v>
      </c>
      <c r="U14" t="s">
        <v>26331</v>
      </c>
      <c r="V14" t="s">
        <v>26332</v>
      </c>
      <c r="W14" t="s">
        <v>26333</v>
      </c>
      <c r="X14" t="s">
        <v>26334</v>
      </c>
      <c r="Y14" t="s">
        <v>26335</v>
      </c>
      <c r="Z14" t="s">
        <v>26336</v>
      </c>
      <c r="AA14" t="s">
        <v>26337</v>
      </c>
      <c r="AB14" t="s">
        <v>26338</v>
      </c>
      <c r="AC14" t="s">
        <v>26339</v>
      </c>
      <c r="AD14" t="s">
        <v>26340</v>
      </c>
      <c r="AE14" t="s">
        <v>26341</v>
      </c>
      <c r="AF14" t="s">
        <v>26342</v>
      </c>
      <c r="AG14" t="s">
        <v>26343</v>
      </c>
      <c r="AH14" t="s">
        <v>26344</v>
      </c>
      <c r="AI14" t="s">
        <v>26345</v>
      </c>
      <c r="AJ14" t="s">
        <v>26346</v>
      </c>
      <c r="AK14" t="s">
        <v>26347</v>
      </c>
      <c r="AL14" t="s">
        <v>26348</v>
      </c>
      <c r="AM14" t="s">
        <v>26349</v>
      </c>
      <c r="AN14" t="s">
        <v>26350</v>
      </c>
      <c r="AO14" t="s">
        <v>26351</v>
      </c>
      <c r="AP14" t="s">
        <v>26352</v>
      </c>
      <c r="AQ14" t="s">
        <v>26353</v>
      </c>
      <c r="AR14" t="s">
        <v>26354</v>
      </c>
      <c r="AS14" t="s">
        <v>26355</v>
      </c>
      <c r="AT14" t="s">
        <v>26356</v>
      </c>
      <c r="AU14" t="s">
        <v>26357</v>
      </c>
      <c r="AV14" t="s">
        <v>26358</v>
      </c>
      <c r="AW14" t="s">
        <v>26359</v>
      </c>
      <c r="AX14" t="s">
        <v>26360</v>
      </c>
      <c r="AY14" t="s">
        <v>26361</v>
      </c>
      <c r="AZ14" t="s">
        <v>26362</v>
      </c>
      <c r="BA14" t="s">
        <v>26363</v>
      </c>
      <c r="BB14" t="s">
        <v>26364</v>
      </c>
      <c r="BC14" t="s">
        <v>26365</v>
      </c>
      <c r="BD14" t="s">
        <v>26366</v>
      </c>
      <c r="BE14" t="s">
        <v>26367</v>
      </c>
      <c r="BF14" t="s">
        <v>26368</v>
      </c>
      <c r="BG14" t="s">
        <v>26369</v>
      </c>
      <c r="BH14" t="s">
        <v>26370</v>
      </c>
      <c r="BI14" t="s">
        <v>26371</v>
      </c>
      <c r="BJ14" t="s">
        <v>26372</v>
      </c>
      <c r="BK14" t="s">
        <v>26373</v>
      </c>
    </row>
    <row r="15" spans="2:63" x14ac:dyDescent="0.25">
      <c r="B15" t="s">
        <v>26374</v>
      </c>
      <c r="C15" t="s">
        <v>26375</v>
      </c>
      <c r="D15" t="s">
        <v>26376</v>
      </c>
      <c r="E15" t="s">
        <v>26377</v>
      </c>
      <c r="F15" t="s">
        <v>26378</v>
      </c>
      <c r="G15" t="s">
        <v>26379</v>
      </c>
      <c r="H15" t="s">
        <v>26380</v>
      </c>
      <c r="I15" t="s">
        <v>26381</v>
      </c>
      <c r="J15" t="s">
        <v>26382</v>
      </c>
      <c r="K15" t="s">
        <v>26383</v>
      </c>
      <c r="L15" t="s">
        <v>26384</v>
      </c>
      <c r="M15" t="s">
        <v>26385</v>
      </c>
      <c r="N15" t="s">
        <v>26386</v>
      </c>
      <c r="O15" t="s">
        <v>26387</v>
      </c>
      <c r="P15" t="s">
        <v>26388</v>
      </c>
      <c r="Q15" t="s">
        <v>26389</v>
      </c>
      <c r="R15" t="s">
        <v>26390</v>
      </c>
      <c r="S15" t="s">
        <v>26391</v>
      </c>
      <c r="T15" t="s">
        <v>26392</v>
      </c>
      <c r="U15" t="s">
        <v>26393</v>
      </c>
      <c r="V15" t="s">
        <v>26394</v>
      </c>
      <c r="W15" t="s">
        <v>26395</v>
      </c>
      <c r="X15" t="s">
        <v>26396</v>
      </c>
      <c r="Y15" t="s">
        <v>26397</v>
      </c>
      <c r="Z15" t="s">
        <v>26398</v>
      </c>
      <c r="AA15" t="s">
        <v>26399</v>
      </c>
      <c r="AB15" t="s">
        <v>26400</v>
      </c>
      <c r="AC15" t="s">
        <v>26401</v>
      </c>
      <c r="AD15" t="s">
        <v>26402</v>
      </c>
      <c r="AE15" t="s">
        <v>26403</v>
      </c>
      <c r="AF15" t="s">
        <v>26404</v>
      </c>
      <c r="AG15" t="s">
        <v>26405</v>
      </c>
      <c r="AH15" t="s">
        <v>26406</v>
      </c>
      <c r="AI15" t="s">
        <v>26407</v>
      </c>
      <c r="AJ15" t="s">
        <v>26408</v>
      </c>
      <c r="AK15" t="s">
        <v>26409</v>
      </c>
      <c r="AL15" t="s">
        <v>26410</v>
      </c>
      <c r="AM15" t="s">
        <v>26411</v>
      </c>
      <c r="AN15" t="s">
        <v>26412</v>
      </c>
      <c r="AO15" t="s">
        <v>26413</v>
      </c>
      <c r="AP15" t="s">
        <v>26414</v>
      </c>
      <c r="AQ15" t="s">
        <v>26415</v>
      </c>
      <c r="AR15" t="s">
        <v>26416</v>
      </c>
      <c r="AS15" t="s">
        <v>26416</v>
      </c>
      <c r="AT15" t="s">
        <v>26416</v>
      </c>
      <c r="AU15" t="s">
        <v>26416</v>
      </c>
      <c r="AV15" t="s">
        <v>26416</v>
      </c>
      <c r="AW15" t="s">
        <v>26416</v>
      </c>
      <c r="AX15" t="s">
        <v>26416</v>
      </c>
      <c r="AY15" t="s">
        <v>26416</v>
      </c>
      <c r="AZ15" t="s">
        <v>26416</v>
      </c>
      <c r="BA15" t="s">
        <v>26416</v>
      </c>
      <c r="BB15" t="s">
        <v>26416</v>
      </c>
      <c r="BC15" t="s">
        <v>26416</v>
      </c>
      <c r="BD15" t="s">
        <v>26416</v>
      </c>
      <c r="BE15" t="s">
        <v>26416</v>
      </c>
      <c r="BF15" t="s">
        <v>26416</v>
      </c>
      <c r="BG15" t="s">
        <v>26416</v>
      </c>
      <c r="BH15" t="s">
        <v>26416</v>
      </c>
      <c r="BI15" t="s">
        <v>26416</v>
      </c>
      <c r="BJ15" t="s">
        <v>26416</v>
      </c>
      <c r="BK15" t="s">
        <v>26416</v>
      </c>
    </row>
    <row r="16" spans="2:63" x14ac:dyDescent="0.25">
      <c r="B16" t="s">
        <v>26417</v>
      </c>
      <c r="C16" t="s">
        <v>26418</v>
      </c>
      <c r="D16" t="s">
        <v>26419</v>
      </c>
      <c r="E16" t="s">
        <v>26420</v>
      </c>
      <c r="F16" t="s">
        <v>26421</v>
      </c>
      <c r="G16" t="s">
        <v>26422</v>
      </c>
      <c r="H16" t="s">
        <v>26423</v>
      </c>
      <c r="I16" t="s">
        <v>26424</v>
      </c>
      <c r="J16" t="s">
        <v>26425</v>
      </c>
      <c r="K16" t="s">
        <v>26426</v>
      </c>
      <c r="L16" t="s">
        <v>26427</v>
      </c>
      <c r="M16" t="s">
        <v>26428</v>
      </c>
      <c r="N16" t="s">
        <v>26429</v>
      </c>
      <c r="O16" t="s">
        <v>26430</v>
      </c>
      <c r="P16" t="s">
        <v>26431</v>
      </c>
      <c r="Q16" t="s">
        <v>26432</v>
      </c>
      <c r="R16" t="s">
        <v>26433</v>
      </c>
      <c r="S16" t="s">
        <v>26434</v>
      </c>
      <c r="T16" t="s">
        <v>26435</v>
      </c>
      <c r="U16" t="s">
        <v>26436</v>
      </c>
      <c r="V16" t="s">
        <v>26437</v>
      </c>
      <c r="W16" t="s">
        <v>26438</v>
      </c>
      <c r="X16" t="s">
        <v>26439</v>
      </c>
      <c r="Y16" t="s">
        <v>26440</v>
      </c>
      <c r="Z16" t="s">
        <v>26441</v>
      </c>
      <c r="AA16" t="s">
        <v>26442</v>
      </c>
      <c r="AB16" t="s">
        <v>26443</v>
      </c>
      <c r="AC16" t="s">
        <v>26444</v>
      </c>
      <c r="AD16" t="s">
        <v>26445</v>
      </c>
      <c r="AE16" t="s">
        <v>26446</v>
      </c>
      <c r="AF16" t="s">
        <v>26447</v>
      </c>
      <c r="AG16" t="s">
        <v>26448</v>
      </c>
      <c r="AH16" t="s">
        <v>26448</v>
      </c>
      <c r="AI16" t="s">
        <v>26448</v>
      </c>
      <c r="AJ16" t="s">
        <v>26448</v>
      </c>
      <c r="AK16" t="s">
        <v>26448</v>
      </c>
      <c r="AL16" t="s">
        <v>26448</v>
      </c>
      <c r="AM16" t="s">
        <v>26448</v>
      </c>
      <c r="AN16" t="s">
        <v>26448</v>
      </c>
      <c r="AO16" t="s">
        <v>26448</v>
      </c>
      <c r="AP16" t="s">
        <v>26448</v>
      </c>
      <c r="AQ16" t="s">
        <v>26448</v>
      </c>
      <c r="AR16" t="s">
        <v>26448</v>
      </c>
      <c r="AS16" t="s">
        <v>26448</v>
      </c>
      <c r="AT16" t="s">
        <v>26448</v>
      </c>
      <c r="AU16" t="s">
        <v>26448</v>
      </c>
      <c r="AV16" t="s">
        <v>26448</v>
      </c>
      <c r="AW16" t="s">
        <v>26448</v>
      </c>
      <c r="AX16" t="s">
        <v>26448</v>
      </c>
      <c r="AY16" t="s">
        <v>26448</v>
      </c>
      <c r="AZ16" t="s">
        <v>26448</v>
      </c>
      <c r="BA16" t="s">
        <v>26448</v>
      </c>
      <c r="BB16" t="s">
        <v>26448</v>
      </c>
      <c r="BC16" t="s">
        <v>26448</v>
      </c>
      <c r="BD16" t="s">
        <v>26448</v>
      </c>
      <c r="BE16" t="s">
        <v>26448</v>
      </c>
      <c r="BF16" t="s">
        <v>26448</v>
      </c>
      <c r="BG16" t="s">
        <v>26448</v>
      </c>
      <c r="BH16" t="s">
        <v>26448</v>
      </c>
      <c r="BI16" t="s">
        <v>26448</v>
      </c>
      <c r="BJ16" t="s">
        <v>26448</v>
      </c>
      <c r="BK16" t="s">
        <v>26448</v>
      </c>
    </row>
    <row r="17" spans="2:63" x14ac:dyDescent="0.25">
      <c r="B17" t="s">
        <v>26449</v>
      </c>
      <c r="C17" t="s">
        <v>26450</v>
      </c>
      <c r="D17" t="s">
        <v>15962</v>
      </c>
      <c r="E17" t="s">
        <v>26451</v>
      </c>
      <c r="F17" t="s">
        <v>26452</v>
      </c>
      <c r="G17" t="s">
        <v>26453</v>
      </c>
      <c r="H17" t="s">
        <v>26454</v>
      </c>
      <c r="I17" t="s">
        <v>26455</v>
      </c>
      <c r="J17" t="s">
        <v>26456</v>
      </c>
      <c r="K17" t="s">
        <v>26457</v>
      </c>
      <c r="L17" t="s">
        <v>26458</v>
      </c>
      <c r="M17" t="s">
        <v>26459</v>
      </c>
      <c r="N17" t="s">
        <v>26460</v>
      </c>
      <c r="O17" t="s">
        <v>26461</v>
      </c>
      <c r="P17" t="s">
        <v>26462</v>
      </c>
      <c r="Q17" t="s">
        <v>26463</v>
      </c>
      <c r="R17" t="s">
        <v>26464</v>
      </c>
      <c r="S17" t="s">
        <v>26465</v>
      </c>
      <c r="T17" t="s">
        <v>26466</v>
      </c>
      <c r="U17" t="s">
        <v>26467</v>
      </c>
      <c r="V17" t="s">
        <v>26468</v>
      </c>
      <c r="W17" t="s">
        <v>26469</v>
      </c>
      <c r="X17" t="s">
        <v>26470</v>
      </c>
      <c r="Y17" t="s">
        <v>26471</v>
      </c>
      <c r="Z17" t="s">
        <v>26472</v>
      </c>
      <c r="AA17" t="s">
        <v>26473</v>
      </c>
      <c r="AB17" t="s">
        <v>26474</v>
      </c>
      <c r="AC17" t="s">
        <v>26475</v>
      </c>
      <c r="AD17" t="s">
        <v>26476</v>
      </c>
      <c r="AE17" t="s">
        <v>14730</v>
      </c>
      <c r="AF17" t="s">
        <v>26477</v>
      </c>
      <c r="AG17" t="s">
        <v>26472</v>
      </c>
      <c r="AH17" t="s">
        <v>26472</v>
      </c>
      <c r="AI17" t="s">
        <v>26472</v>
      </c>
      <c r="AJ17" t="s">
        <v>26472</v>
      </c>
      <c r="AK17" t="s">
        <v>26472</v>
      </c>
      <c r="AL17" t="s">
        <v>26472</v>
      </c>
      <c r="AM17" t="s">
        <v>26472</v>
      </c>
      <c r="AN17" t="s">
        <v>26472</v>
      </c>
      <c r="AO17" t="s">
        <v>26472</v>
      </c>
      <c r="AP17" t="s">
        <v>26472</v>
      </c>
      <c r="AQ17" t="s">
        <v>26472</v>
      </c>
      <c r="AR17" t="s">
        <v>26472</v>
      </c>
      <c r="AS17" t="s">
        <v>26472</v>
      </c>
      <c r="AT17" t="s">
        <v>26472</v>
      </c>
      <c r="AU17" t="s">
        <v>26472</v>
      </c>
      <c r="AV17" t="s">
        <v>26472</v>
      </c>
      <c r="AW17" t="s">
        <v>26472</v>
      </c>
      <c r="AX17" t="s">
        <v>26472</v>
      </c>
      <c r="AY17" t="s">
        <v>26472</v>
      </c>
      <c r="AZ17" t="s">
        <v>26472</v>
      </c>
      <c r="BA17" t="s">
        <v>26472</v>
      </c>
      <c r="BB17" t="s">
        <v>26472</v>
      </c>
      <c r="BC17" t="s">
        <v>26472</v>
      </c>
      <c r="BD17" t="s">
        <v>26472</v>
      </c>
      <c r="BE17" t="s">
        <v>26472</v>
      </c>
      <c r="BF17" t="s">
        <v>26472</v>
      </c>
      <c r="BG17" t="s">
        <v>26472</v>
      </c>
      <c r="BH17" t="s">
        <v>26472</v>
      </c>
      <c r="BI17" t="s">
        <v>26472</v>
      </c>
      <c r="BJ17" t="s">
        <v>26472</v>
      </c>
      <c r="BK17" t="s">
        <v>26472</v>
      </c>
    </row>
    <row r="18" spans="2:63" x14ac:dyDescent="0.25">
      <c r="B18" t="s">
        <v>26478</v>
      </c>
      <c r="C18" t="s">
        <v>26479</v>
      </c>
      <c r="D18" t="s">
        <v>26480</v>
      </c>
      <c r="E18" t="s">
        <v>26481</v>
      </c>
      <c r="F18" t="s">
        <v>26482</v>
      </c>
      <c r="G18" t="s">
        <v>26483</v>
      </c>
      <c r="H18" t="s">
        <v>26484</v>
      </c>
      <c r="I18" t="s">
        <v>26485</v>
      </c>
      <c r="J18" t="s">
        <v>26486</v>
      </c>
      <c r="K18" t="s">
        <v>26487</v>
      </c>
      <c r="L18" t="s">
        <v>26488</v>
      </c>
      <c r="M18" t="s">
        <v>26489</v>
      </c>
      <c r="N18" t="s">
        <v>26490</v>
      </c>
      <c r="O18" t="s">
        <v>26491</v>
      </c>
      <c r="P18" t="s">
        <v>26492</v>
      </c>
      <c r="Q18" t="s">
        <v>26493</v>
      </c>
      <c r="R18" t="s">
        <v>26494</v>
      </c>
      <c r="S18" t="s">
        <v>26495</v>
      </c>
      <c r="T18" t="s">
        <v>26496</v>
      </c>
      <c r="U18" t="s">
        <v>26497</v>
      </c>
      <c r="V18" t="s">
        <v>26498</v>
      </c>
      <c r="W18" t="s">
        <v>26499</v>
      </c>
      <c r="X18" t="s">
        <v>26500</v>
      </c>
      <c r="Y18" t="s">
        <v>26501</v>
      </c>
      <c r="Z18" t="s">
        <v>26502</v>
      </c>
      <c r="AA18" t="s">
        <v>26503</v>
      </c>
      <c r="AB18" t="s">
        <v>26504</v>
      </c>
      <c r="AC18" t="s">
        <v>26505</v>
      </c>
      <c r="AD18" t="s">
        <v>26506</v>
      </c>
      <c r="AE18" t="s">
        <v>26506</v>
      </c>
      <c r="AF18" t="s">
        <v>26506</v>
      </c>
      <c r="AG18" t="s">
        <v>26507</v>
      </c>
      <c r="AH18" t="s">
        <v>26507</v>
      </c>
      <c r="AI18" t="s">
        <v>26507</v>
      </c>
      <c r="AJ18" t="s">
        <v>26507</v>
      </c>
      <c r="AK18" t="s">
        <v>26507</v>
      </c>
      <c r="AL18" t="s">
        <v>26507</v>
      </c>
      <c r="AM18" t="s">
        <v>26507</v>
      </c>
      <c r="AN18" t="s">
        <v>26507</v>
      </c>
      <c r="AO18" t="s">
        <v>26507</v>
      </c>
      <c r="AP18" t="s">
        <v>26507</v>
      </c>
      <c r="AQ18" t="s">
        <v>26507</v>
      </c>
      <c r="AR18" t="s">
        <v>26507</v>
      </c>
      <c r="AS18" t="s">
        <v>26507</v>
      </c>
      <c r="AT18" t="s">
        <v>26507</v>
      </c>
      <c r="AU18" t="s">
        <v>26507</v>
      </c>
      <c r="AV18" t="s">
        <v>26507</v>
      </c>
      <c r="AW18" t="s">
        <v>26507</v>
      </c>
      <c r="AX18" t="s">
        <v>26507</v>
      </c>
      <c r="AY18" t="s">
        <v>26507</v>
      </c>
      <c r="AZ18" t="s">
        <v>26507</v>
      </c>
      <c r="BA18" t="s">
        <v>26507</v>
      </c>
      <c r="BB18" t="s">
        <v>26507</v>
      </c>
      <c r="BC18" t="s">
        <v>26507</v>
      </c>
      <c r="BD18" t="s">
        <v>26507</v>
      </c>
      <c r="BE18" t="s">
        <v>26507</v>
      </c>
      <c r="BF18" t="s">
        <v>26507</v>
      </c>
      <c r="BG18" t="s">
        <v>26507</v>
      </c>
      <c r="BH18" t="s">
        <v>26507</v>
      </c>
      <c r="BI18" t="s">
        <v>26507</v>
      </c>
      <c r="BJ18" t="s">
        <v>26507</v>
      </c>
      <c r="BK18" t="s">
        <v>26507</v>
      </c>
    </row>
    <row r="19" spans="2:63" x14ac:dyDescent="0.25">
      <c r="B19" t="s">
        <v>26508</v>
      </c>
      <c r="C19" t="s">
        <v>26509</v>
      </c>
      <c r="D19" t="s">
        <v>26510</v>
      </c>
      <c r="E19" t="s">
        <v>26511</v>
      </c>
      <c r="F19" t="s">
        <v>26512</v>
      </c>
      <c r="G19" t="s">
        <v>26513</v>
      </c>
      <c r="H19" t="s">
        <v>26514</v>
      </c>
      <c r="I19" t="s">
        <v>26515</v>
      </c>
      <c r="J19" t="s">
        <v>26516</v>
      </c>
      <c r="K19" t="s">
        <v>26517</v>
      </c>
      <c r="L19" t="s">
        <v>26518</v>
      </c>
      <c r="M19" t="s">
        <v>26519</v>
      </c>
      <c r="N19" t="s">
        <v>26520</v>
      </c>
      <c r="O19" t="s">
        <v>26521</v>
      </c>
      <c r="P19" t="s">
        <v>26522</v>
      </c>
      <c r="Q19" t="s">
        <v>26523</v>
      </c>
      <c r="R19" t="s">
        <v>26524</v>
      </c>
      <c r="S19" t="s">
        <v>26525</v>
      </c>
      <c r="T19" t="s">
        <v>26526</v>
      </c>
      <c r="U19" t="s">
        <v>26527</v>
      </c>
      <c r="V19" t="s">
        <v>26528</v>
      </c>
      <c r="W19" t="s">
        <v>26529</v>
      </c>
      <c r="X19" t="s">
        <v>26530</v>
      </c>
      <c r="Y19" t="s">
        <v>26531</v>
      </c>
      <c r="Z19" t="s">
        <v>26532</v>
      </c>
      <c r="AA19" t="s">
        <v>26533</v>
      </c>
      <c r="AB19" t="s">
        <v>26534</v>
      </c>
      <c r="AC19" t="s">
        <v>26535</v>
      </c>
      <c r="AD19" t="s">
        <v>26536</v>
      </c>
      <c r="AE19" t="s">
        <v>26537</v>
      </c>
      <c r="AF19" t="s">
        <v>26538</v>
      </c>
      <c r="AG19" t="s">
        <v>26539</v>
      </c>
      <c r="AH19" t="s">
        <v>26540</v>
      </c>
      <c r="AI19" t="s">
        <v>26541</v>
      </c>
      <c r="AJ19" t="s">
        <v>26542</v>
      </c>
      <c r="AK19" t="s">
        <v>26543</v>
      </c>
      <c r="AL19" t="s">
        <v>26544</v>
      </c>
      <c r="AM19" t="s">
        <v>26545</v>
      </c>
      <c r="AN19" t="s">
        <v>26546</v>
      </c>
      <c r="AO19" t="s">
        <v>26547</v>
      </c>
      <c r="AP19" t="s">
        <v>26548</v>
      </c>
      <c r="AQ19" t="s">
        <v>26549</v>
      </c>
      <c r="AR19" t="s">
        <v>26550</v>
      </c>
      <c r="AS19" t="s">
        <v>26551</v>
      </c>
      <c r="AT19" t="s">
        <v>26552</v>
      </c>
      <c r="AU19" t="s">
        <v>26553</v>
      </c>
      <c r="AV19" t="s">
        <v>26554</v>
      </c>
      <c r="AW19" t="s">
        <v>26555</v>
      </c>
      <c r="AX19" t="s">
        <v>26556</v>
      </c>
      <c r="AY19" t="s">
        <v>26557</v>
      </c>
      <c r="AZ19" t="s">
        <v>26558</v>
      </c>
      <c r="BA19" t="s">
        <v>26559</v>
      </c>
      <c r="BB19" t="s">
        <v>26560</v>
      </c>
      <c r="BC19" t="s">
        <v>26561</v>
      </c>
      <c r="BD19" t="s">
        <v>26562</v>
      </c>
      <c r="BE19" t="s">
        <v>26563</v>
      </c>
      <c r="BF19" t="s">
        <v>26564</v>
      </c>
      <c r="BG19" t="s">
        <v>26565</v>
      </c>
      <c r="BH19" t="s">
        <v>26566</v>
      </c>
      <c r="BI19" t="s">
        <v>26567</v>
      </c>
      <c r="BJ19" t="s">
        <v>26568</v>
      </c>
      <c r="BK19" t="s">
        <v>26569</v>
      </c>
    </row>
    <row r="20" spans="2:63" x14ac:dyDescent="0.25">
      <c r="B20" t="s">
        <v>26570</v>
      </c>
      <c r="C20" t="s">
        <v>26571</v>
      </c>
      <c r="D20" t="s">
        <v>26572</v>
      </c>
      <c r="E20" t="s">
        <v>26573</v>
      </c>
      <c r="F20" t="s">
        <v>26574</v>
      </c>
      <c r="G20" t="s">
        <v>26575</v>
      </c>
      <c r="H20" t="s">
        <v>26576</v>
      </c>
      <c r="I20" t="s">
        <v>26577</v>
      </c>
      <c r="J20" t="s">
        <v>26578</v>
      </c>
      <c r="K20" t="s">
        <v>26579</v>
      </c>
      <c r="L20" t="s">
        <v>26580</v>
      </c>
      <c r="M20" t="s">
        <v>26581</v>
      </c>
      <c r="N20" t="s">
        <v>26582</v>
      </c>
      <c r="O20" t="s">
        <v>26583</v>
      </c>
      <c r="P20" t="s">
        <v>26584</v>
      </c>
      <c r="Q20" t="s">
        <v>13263</v>
      </c>
      <c r="R20" t="s">
        <v>26585</v>
      </c>
      <c r="S20" t="s">
        <v>26586</v>
      </c>
      <c r="T20" t="s">
        <v>26587</v>
      </c>
      <c r="U20" t="s">
        <v>26588</v>
      </c>
      <c r="V20" t="s">
        <v>26589</v>
      </c>
      <c r="W20" t="s">
        <v>26590</v>
      </c>
      <c r="X20" t="s">
        <v>26591</v>
      </c>
      <c r="Y20" t="s">
        <v>26592</v>
      </c>
      <c r="Z20" t="s">
        <v>26593</v>
      </c>
      <c r="AA20" t="s">
        <v>26594</v>
      </c>
      <c r="AB20" t="s">
        <v>26595</v>
      </c>
      <c r="AC20" t="s">
        <v>26596</v>
      </c>
      <c r="AD20" t="s">
        <v>26597</v>
      </c>
      <c r="AE20" t="s">
        <v>26598</v>
      </c>
      <c r="AF20" t="s">
        <v>26599</v>
      </c>
      <c r="AG20" t="s">
        <v>13886</v>
      </c>
      <c r="AH20" t="s">
        <v>13886</v>
      </c>
      <c r="AI20" t="s">
        <v>13886</v>
      </c>
      <c r="AJ20" t="s">
        <v>13886</v>
      </c>
      <c r="AK20" t="s">
        <v>13886</v>
      </c>
      <c r="AL20" t="s">
        <v>13886</v>
      </c>
      <c r="AM20" t="s">
        <v>13886</v>
      </c>
      <c r="AN20" t="s">
        <v>13886</v>
      </c>
      <c r="AO20" t="s">
        <v>13886</v>
      </c>
      <c r="AP20" t="s">
        <v>13886</v>
      </c>
      <c r="AQ20" t="s">
        <v>13886</v>
      </c>
      <c r="AR20" t="s">
        <v>13886</v>
      </c>
      <c r="AS20" t="s">
        <v>13886</v>
      </c>
      <c r="AT20" t="s">
        <v>13886</v>
      </c>
      <c r="AU20" t="s">
        <v>13886</v>
      </c>
      <c r="AV20" t="s">
        <v>13886</v>
      </c>
      <c r="AW20" t="s">
        <v>13886</v>
      </c>
      <c r="AX20" t="s">
        <v>13886</v>
      </c>
      <c r="AY20" t="s">
        <v>13886</v>
      </c>
      <c r="AZ20" t="s">
        <v>13886</v>
      </c>
      <c r="BA20" t="s">
        <v>13886</v>
      </c>
      <c r="BB20" t="s">
        <v>13886</v>
      </c>
      <c r="BC20" t="s">
        <v>13886</v>
      </c>
      <c r="BD20" t="s">
        <v>13886</v>
      </c>
      <c r="BE20" t="s">
        <v>13886</v>
      </c>
      <c r="BF20" t="s">
        <v>13886</v>
      </c>
      <c r="BG20" t="s">
        <v>13886</v>
      </c>
      <c r="BH20" t="s">
        <v>13886</v>
      </c>
      <c r="BI20" t="s">
        <v>13886</v>
      </c>
      <c r="BJ20" t="s">
        <v>13886</v>
      </c>
      <c r="BK20" t="s">
        <v>13886</v>
      </c>
    </row>
    <row r="21" spans="2:63" x14ac:dyDescent="0.25">
      <c r="B21" t="s">
        <v>26600</v>
      </c>
      <c r="C21" t="s">
        <v>26601</v>
      </c>
      <c r="D21" t="s">
        <v>26602</v>
      </c>
      <c r="E21" t="s">
        <v>26603</v>
      </c>
      <c r="F21" t="s">
        <v>26604</v>
      </c>
      <c r="G21" t="s">
        <v>26605</v>
      </c>
      <c r="H21" t="s">
        <v>26606</v>
      </c>
      <c r="I21" t="s">
        <v>26607</v>
      </c>
      <c r="J21" t="s">
        <v>26608</v>
      </c>
      <c r="K21" t="s">
        <v>26609</v>
      </c>
      <c r="L21" t="s">
        <v>26610</v>
      </c>
      <c r="M21" t="s">
        <v>26611</v>
      </c>
      <c r="N21" t="s">
        <v>26612</v>
      </c>
      <c r="O21" t="s">
        <v>26613</v>
      </c>
      <c r="P21" t="s">
        <v>26614</v>
      </c>
      <c r="Q21" t="s">
        <v>26615</v>
      </c>
      <c r="R21" t="s">
        <v>26616</v>
      </c>
      <c r="S21" t="s">
        <v>26617</v>
      </c>
      <c r="T21" t="s">
        <v>26618</v>
      </c>
      <c r="U21" t="s">
        <v>26619</v>
      </c>
      <c r="V21" t="s">
        <v>26620</v>
      </c>
      <c r="W21" t="s">
        <v>26621</v>
      </c>
      <c r="X21" t="s">
        <v>26622</v>
      </c>
      <c r="Y21" t="s">
        <v>26623</v>
      </c>
      <c r="Z21" t="s">
        <v>26624</v>
      </c>
      <c r="AA21" t="s">
        <v>26625</v>
      </c>
      <c r="AB21" t="s">
        <v>26626</v>
      </c>
      <c r="AC21" t="s">
        <v>26627</v>
      </c>
      <c r="AD21" t="s">
        <v>26628</v>
      </c>
      <c r="AE21" t="s">
        <v>26629</v>
      </c>
      <c r="AF21" t="s">
        <v>26630</v>
      </c>
      <c r="AG21" t="s">
        <v>26631</v>
      </c>
      <c r="AH21" t="s">
        <v>26632</v>
      </c>
      <c r="AI21" t="s">
        <v>26633</v>
      </c>
      <c r="AJ21" t="s">
        <v>26634</v>
      </c>
      <c r="AK21" t="s">
        <v>26635</v>
      </c>
      <c r="AL21" t="s">
        <v>26636</v>
      </c>
      <c r="AM21" t="s">
        <v>26637</v>
      </c>
      <c r="AN21" t="s">
        <v>26638</v>
      </c>
      <c r="AO21" t="s">
        <v>26639</v>
      </c>
      <c r="AP21" t="s">
        <v>26640</v>
      </c>
      <c r="AQ21" t="s">
        <v>26641</v>
      </c>
      <c r="AR21" t="s">
        <v>26641</v>
      </c>
      <c r="AS21" t="s">
        <v>26641</v>
      </c>
      <c r="AT21" t="s">
        <v>26641</v>
      </c>
      <c r="AU21" t="s">
        <v>26641</v>
      </c>
      <c r="AV21" t="s">
        <v>26641</v>
      </c>
      <c r="AW21" t="s">
        <v>26641</v>
      </c>
      <c r="AX21" t="s">
        <v>26641</v>
      </c>
      <c r="AY21" t="s">
        <v>26641</v>
      </c>
      <c r="AZ21" t="s">
        <v>26641</v>
      </c>
      <c r="BA21" t="s">
        <v>26641</v>
      </c>
      <c r="BB21" t="s">
        <v>26641</v>
      </c>
      <c r="BC21" t="s">
        <v>26641</v>
      </c>
      <c r="BD21" t="s">
        <v>26641</v>
      </c>
      <c r="BE21" t="s">
        <v>26641</v>
      </c>
      <c r="BF21" t="s">
        <v>26641</v>
      </c>
      <c r="BG21" t="s">
        <v>26641</v>
      </c>
      <c r="BH21" t="s">
        <v>26641</v>
      </c>
      <c r="BI21" t="s">
        <v>26641</v>
      </c>
      <c r="BJ21" t="s">
        <v>26641</v>
      </c>
      <c r="BK21" t="s">
        <v>26641</v>
      </c>
    </row>
    <row r="22" spans="2:63" x14ac:dyDescent="0.25">
      <c r="B22" t="s">
        <v>26642</v>
      </c>
      <c r="C22" t="s">
        <v>26643</v>
      </c>
      <c r="D22" t="s">
        <v>26644</v>
      </c>
      <c r="E22" t="s">
        <v>26645</v>
      </c>
      <c r="F22" t="s">
        <v>26646</v>
      </c>
      <c r="G22" t="s">
        <v>26647</v>
      </c>
      <c r="H22" t="s">
        <v>26648</v>
      </c>
      <c r="I22" t="s">
        <v>26649</v>
      </c>
      <c r="J22" t="s">
        <v>26650</v>
      </c>
      <c r="K22" t="s">
        <v>26651</v>
      </c>
      <c r="L22" t="s">
        <v>26652</v>
      </c>
      <c r="M22" t="s">
        <v>26653</v>
      </c>
      <c r="N22" t="s">
        <v>26654</v>
      </c>
      <c r="O22" t="s">
        <v>26655</v>
      </c>
      <c r="P22" t="s">
        <v>26656</v>
      </c>
      <c r="Q22" t="s">
        <v>26657</v>
      </c>
      <c r="R22" t="s">
        <v>26658</v>
      </c>
      <c r="S22" t="s">
        <v>26659</v>
      </c>
      <c r="T22" t="s">
        <v>26660</v>
      </c>
      <c r="U22" t="s">
        <v>26661</v>
      </c>
      <c r="V22" t="s">
        <v>26662</v>
      </c>
      <c r="W22" t="s">
        <v>26663</v>
      </c>
      <c r="X22" t="s">
        <v>26664</v>
      </c>
      <c r="Y22" t="s">
        <v>26665</v>
      </c>
      <c r="Z22" t="s">
        <v>26666</v>
      </c>
      <c r="AA22" t="s">
        <v>26667</v>
      </c>
      <c r="AB22" t="s">
        <v>26668</v>
      </c>
      <c r="AC22" t="s">
        <v>26669</v>
      </c>
      <c r="AD22" t="s">
        <v>26670</v>
      </c>
      <c r="AE22" t="s">
        <v>26671</v>
      </c>
      <c r="AF22" t="s">
        <v>26672</v>
      </c>
      <c r="AG22" t="s">
        <v>26673</v>
      </c>
      <c r="AH22" t="s">
        <v>26673</v>
      </c>
      <c r="AI22" t="s">
        <v>26673</v>
      </c>
      <c r="AJ22" t="s">
        <v>26673</v>
      </c>
      <c r="AK22" t="s">
        <v>26673</v>
      </c>
      <c r="AL22" t="s">
        <v>26673</v>
      </c>
      <c r="AM22" t="s">
        <v>26673</v>
      </c>
      <c r="AN22" t="s">
        <v>26673</v>
      </c>
      <c r="AO22" t="s">
        <v>26673</v>
      </c>
      <c r="AP22" t="s">
        <v>26673</v>
      </c>
      <c r="AQ22" t="s">
        <v>26673</v>
      </c>
      <c r="AR22" t="s">
        <v>26673</v>
      </c>
      <c r="AS22" t="s">
        <v>26673</v>
      </c>
      <c r="AT22" t="s">
        <v>26673</v>
      </c>
      <c r="AU22" t="s">
        <v>26673</v>
      </c>
      <c r="AV22" t="s">
        <v>26673</v>
      </c>
      <c r="AW22" t="s">
        <v>26673</v>
      </c>
      <c r="AX22" t="s">
        <v>26673</v>
      </c>
      <c r="AY22" t="s">
        <v>26673</v>
      </c>
      <c r="AZ22" t="s">
        <v>26673</v>
      </c>
      <c r="BA22" t="s">
        <v>26673</v>
      </c>
      <c r="BB22" t="s">
        <v>26673</v>
      </c>
      <c r="BC22" t="s">
        <v>26673</v>
      </c>
      <c r="BD22" t="s">
        <v>26673</v>
      </c>
      <c r="BE22" t="s">
        <v>26673</v>
      </c>
      <c r="BF22" t="s">
        <v>26673</v>
      </c>
      <c r="BG22" t="s">
        <v>26673</v>
      </c>
      <c r="BH22" t="s">
        <v>26673</v>
      </c>
      <c r="BI22" t="s">
        <v>26673</v>
      </c>
      <c r="BJ22" t="s">
        <v>26673</v>
      </c>
      <c r="BK22" t="s">
        <v>26673</v>
      </c>
    </row>
    <row r="23" spans="2:63" x14ac:dyDescent="0.25">
      <c r="B23" t="s">
        <v>26674</v>
      </c>
      <c r="C23" t="s">
        <v>26675</v>
      </c>
      <c r="D23" t="s">
        <v>26676</v>
      </c>
      <c r="E23" t="s">
        <v>26677</v>
      </c>
      <c r="F23" t="s">
        <v>16096</v>
      </c>
      <c r="G23" t="s">
        <v>26678</v>
      </c>
      <c r="H23" t="s">
        <v>26679</v>
      </c>
      <c r="I23" t="s">
        <v>26680</v>
      </c>
      <c r="J23" t="s">
        <v>26681</v>
      </c>
      <c r="K23" t="s">
        <v>26682</v>
      </c>
      <c r="L23" t="s">
        <v>26683</v>
      </c>
      <c r="M23" t="s">
        <v>26684</v>
      </c>
      <c r="N23" t="s">
        <v>26685</v>
      </c>
      <c r="O23" t="s">
        <v>26686</v>
      </c>
      <c r="P23" t="s">
        <v>26687</v>
      </c>
      <c r="Q23" t="s">
        <v>26688</v>
      </c>
      <c r="R23" t="s">
        <v>26689</v>
      </c>
      <c r="S23" t="s">
        <v>26690</v>
      </c>
      <c r="T23" t="s">
        <v>26691</v>
      </c>
      <c r="U23" t="s">
        <v>26692</v>
      </c>
      <c r="V23" t="s">
        <v>26693</v>
      </c>
      <c r="W23" t="s">
        <v>26694</v>
      </c>
      <c r="X23" t="s">
        <v>26695</v>
      </c>
      <c r="Y23" t="s">
        <v>26696</v>
      </c>
      <c r="Z23" t="s">
        <v>26697</v>
      </c>
      <c r="AA23" t="s">
        <v>26698</v>
      </c>
      <c r="AB23" t="s">
        <v>26699</v>
      </c>
      <c r="AC23" t="s">
        <v>26700</v>
      </c>
      <c r="AD23" t="s">
        <v>26701</v>
      </c>
      <c r="AE23" t="s">
        <v>26702</v>
      </c>
      <c r="AF23" t="s">
        <v>26703</v>
      </c>
      <c r="AG23" t="s">
        <v>26704</v>
      </c>
      <c r="AH23" t="s">
        <v>26704</v>
      </c>
      <c r="AI23" t="s">
        <v>26704</v>
      </c>
      <c r="AJ23" t="s">
        <v>26704</v>
      </c>
      <c r="AK23" t="s">
        <v>26704</v>
      </c>
      <c r="AL23" t="s">
        <v>26704</v>
      </c>
      <c r="AM23" t="s">
        <v>26704</v>
      </c>
      <c r="AN23" t="s">
        <v>26704</v>
      </c>
      <c r="AO23" t="s">
        <v>26704</v>
      </c>
      <c r="AP23" t="s">
        <v>26704</v>
      </c>
      <c r="AQ23" t="s">
        <v>26704</v>
      </c>
      <c r="AR23" t="s">
        <v>26704</v>
      </c>
      <c r="AS23" t="s">
        <v>26704</v>
      </c>
      <c r="AT23" t="s">
        <v>26704</v>
      </c>
      <c r="AU23" t="s">
        <v>26704</v>
      </c>
      <c r="AV23" t="s">
        <v>26704</v>
      </c>
      <c r="AW23" t="s">
        <v>26704</v>
      </c>
      <c r="AX23" t="s">
        <v>26704</v>
      </c>
      <c r="AY23" t="s">
        <v>26704</v>
      </c>
      <c r="AZ23" t="s">
        <v>26704</v>
      </c>
      <c r="BA23" t="s">
        <v>26704</v>
      </c>
      <c r="BB23" t="s">
        <v>26704</v>
      </c>
      <c r="BC23" t="s">
        <v>26704</v>
      </c>
      <c r="BD23" t="s">
        <v>26704</v>
      </c>
      <c r="BE23" t="s">
        <v>26704</v>
      </c>
      <c r="BF23" t="s">
        <v>26704</v>
      </c>
      <c r="BG23" t="s">
        <v>26704</v>
      </c>
      <c r="BH23" t="s">
        <v>26704</v>
      </c>
      <c r="BI23" t="s">
        <v>26704</v>
      </c>
      <c r="BJ23" t="s">
        <v>26704</v>
      </c>
      <c r="BK23" t="s">
        <v>26704</v>
      </c>
    </row>
    <row r="24" spans="2:63" x14ac:dyDescent="0.25">
      <c r="B24" t="s">
        <v>26705</v>
      </c>
      <c r="C24" t="s">
        <v>26706</v>
      </c>
      <c r="D24" t="s">
        <v>26707</v>
      </c>
      <c r="E24" t="s">
        <v>26708</v>
      </c>
      <c r="F24" t="s">
        <v>26709</v>
      </c>
      <c r="G24" t="s">
        <v>26710</v>
      </c>
      <c r="H24" t="s">
        <v>26711</v>
      </c>
      <c r="I24" t="s">
        <v>26712</v>
      </c>
      <c r="J24" t="s">
        <v>26713</v>
      </c>
      <c r="K24" t="s">
        <v>26714</v>
      </c>
      <c r="L24" t="s">
        <v>26715</v>
      </c>
      <c r="M24" t="s">
        <v>26716</v>
      </c>
      <c r="N24" t="s">
        <v>26717</v>
      </c>
      <c r="O24" t="s">
        <v>26718</v>
      </c>
      <c r="P24" t="s">
        <v>26719</v>
      </c>
      <c r="Q24" t="s">
        <v>26720</v>
      </c>
      <c r="R24" t="s">
        <v>26721</v>
      </c>
      <c r="S24" t="s">
        <v>26722</v>
      </c>
      <c r="T24" t="s">
        <v>26723</v>
      </c>
      <c r="U24" t="s">
        <v>26724</v>
      </c>
      <c r="V24" t="s">
        <v>26725</v>
      </c>
      <c r="W24" t="s">
        <v>26726</v>
      </c>
      <c r="X24" t="s">
        <v>26727</v>
      </c>
      <c r="Y24" t="s">
        <v>26728</v>
      </c>
      <c r="Z24" t="s">
        <v>26729</v>
      </c>
      <c r="AA24" t="s">
        <v>26730</v>
      </c>
      <c r="AB24" t="s">
        <v>26731</v>
      </c>
      <c r="AC24" t="s">
        <v>26732</v>
      </c>
      <c r="AD24" t="s">
        <v>26733</v>
      </c>
      <c r="AE24" t="s">
        <v>26734</v>
      </c>
      <c r="AF24" t="s">
        <v>26735</v>
      </c>
      <c r="AG24" t="s">
        <v>26736</v>
      </c>
      <c r="AH24" t="s">
        <v>26736</v>
      </c>
      <c r="AI24" t="s">
        <v>26736</v>
      </c>
      <c r="AJ24" t="s">
        <v>26736</v>
      </c>
      <c r="AK24" t="s">
        <v>26736</v>
      </c>
      <c r="AL24" t="s">
        <v>26736</v>
      </c>
      <c r="AM24" t="s">
        <v>26736</v>
      </c>
      <c r="AN24" t="s">
        <v>26736</v>
      </c>
      <c r="AO24" t="s">
        <v>26736</v>
      </c>
      <c r="AP24" t="s">
        <v>26736</v>
      </c>
      <c r="AQ24" t="s">
        <v>26736</v>
      </c>
      <c r="AR24" t="s">
        <v>26736</v>
      </c>
      <c r="AS24" t="s">
        <v>26736</v>
      </c>
      <c r="AT24" t="s">
        <v>26736</v>
      </c>
      <c r="AU24" t="s">
        <v>26736</v>
      </c>
      <c r="AV24" t="s">
        <v>26736</v>
      </c>
      <c r="AW24" t="s">
        <v>26736</v>
      </c>
      <c r="AX24" t="s">
        <v>26736</v>
      </c>
      <c r="AY24" t="s">
        <v>26736</v>
      </c>
      <c r="AZ24" t="s">
        <v>26736</v>
      </c>
      <c r="BA24" t="s">
        <v>26736</v>
      </c>
      <c r="BB24" t="s">
        <v>26736</v>
      </c>
      <c r="BC24" t="s">
        <v>26736</v>
      </c>
      <c r="BD24" t="s">
        <v>26736</v>
      </c>
      <c r="BE24" t="s">
        <v>26736</v>
      </c>
      <c r="BF24" t="s">
        <v>26736</v>
      </c>
      <c r="BG24" t="s">
        <v>26736</v>
      </c>
      <c r="BH24" t="s">
        <v>26736</v>
      </c>
      <c r="BI24" t="s">
        <v>26736</v>
      </c>
      <c r="BJ24" t="s">
        <v>26736</v>
      </c>
      <c r="BK24" t="s">
        <v>26736</v>
      </c>
    </row>
    <row r="25" spans="2:63" x14ac:dyDescent="0.25">
      <c r="B25" t="s">
        <v>26737</v>
      </c>
      <c r="C25" t="s">
        <v>26738</v>
      </c>
      <c r="D25" t="s">
        <v>26739</v>
      </c>
      <c r="E25" t="s">
        <v>26740</v>
      </c>
      <c r="F25" t="s">
        <v>26741</v>
      </c>
      <c r="G25" t="s">
        <v>26742</v>
      </c>
      <c r="H25" t="s">
        <v>26743</v>
      </c>
      <c r="I25" t="s">
        <v>26744</v>
      </c>
      <c r="J25" t="s">
        <v>26745</v>
      </c>
      <c r="K25" t="s">
        <v>26746</v>
      </c>
      <c r="L25" t="s">
        <v>26747</v>
      </c>
      <c r="M25" t="s">
        <v>26748</v>
      </c>
      <c r="N25" t="s">
        <v>26749</v>
      </c>
      <c r="O25" t="s">
        <v>26750</v>
      </c>
      <c r="P25" t="s">
        <v>26751</v>
      </c>
      <c r="Q25" t="s">
        <v>26752</v>
      </c>
      <c r="R25" t="s">
        <v>26753</v>
      </c>
      <c r="S25" t="s">
        <v>26754</v>
      </c>
      <c r="T25" t="s">
        <v>26755</v>
      </c>
      <c r="U25" t="s">
        <v>26756</v>
      </c>
      <c r="V25" t="s">
        <v>26757</v>
      </c>
      <c r="W25" t="s">
        <v>26758</v>
      </c>
      <c r="X25" t="s">
        <v>26759</v>
      </c>
      <c r="Y25" t="s">
        <v>26760</v>
      </c>
      <c r="Z25" t="s">
        <v>26761</v>
      </c>
      <c r="AA25" t="s">
        <v>26762</v>
      </c>
      <c r="AB25" t="s">
        <v>26763</v>
      </c>
      <c r="AC25" t="s">
        <v>26764</v>
      </c>
      <c r="AD25" t="s">
        <v>26765</v>
      </c>
      <c r="AE25" t="s">
        <v>26766</v>
      </c>
      <c r="AF25" t="s">
        <v>26767</v>
      </c>
      <c r="AG25" t="s">
        <v>26768</v>
      </c>
      <c r="AH25" t="s">
        <v>26768</v>
      </c>
      <c r="AI25" t="s">
        <v>26769</v>
      </c>
      <c r="AJ25" t="s">
        <v>26770</v>
      </c>
      <c r="AK25" t="s">
        <v>26771</v>
      </c>
      <c r="AL25" t="s">
        <v>26772</v>
      </c>
      <c r="AM25" t="s">
        <v>26773</v>
      </c>
      <c r="AN25" t="s">
        <v>26774</v>
      </c>
      <c r="AO25" t="s">
        <v>26775</v>
      </c>
      <c r="AP25" t="s">
        <v>26776</v>
      </c>
      <c r="AQ25" t="s">
        <v>26777</v>
      </c>
      <c r="AR25" t="s">
        <v>26777</v>
      </c>
      <c r="AS25" t="s">
        <v>26777</v>
      </c>
      <c r="AT25" t="s">
        <v>26777</v>
      </c>
      <c r="AU25" t="s">
        <v>26777</v>
      </c>
      <c r="AV25" t="s">
        <v>26777</v>
      </c>
      <c r="AW25" t="s">
        <v>26777</v>
      </c>
      <c r="AX25" t="s">
        <v>26777</v>
      </c>
      <c r="AY25" t="s">
        <v>26777</v>
      </c>
      <c r="AZ25" t="s">
        <v>26777</v>
      </c>
      <c r="BA25" t="s">
        <v>26777</v>
      </c>
      <c r="BB25" t="s">
        <v>26777</v>
      </c>
      <c r="BC25" t="s">
        <v>26777</v>
      </c>
      <c r="BD25" t="s">
        <v>26777</v>
      </c>
      <c r="BE25" t="s">
        <v>26777</v>
      </c>
      <c r="BF25" t="s">
        <v>26777</v>
      </c>
      <c r="BG25" t="s">
        <v>26777</v>
      </c>
      <c r="BH25" t="s">
        <v>26777</v>
      </c>
      <c r="BI25" t="s">
        <v>26777</v>
      </c>
      <c r="BJ25" t="s">
        <v>26777</v>
      </c>
      <c r="BK25" t="s">
        <v>26777</v>
      </c>
    </row>
    <row r="26" spans="2:63" x14ac:dyDescent="0.25">
      <c r="B26" t="s">
        <v>26778</v>
      </c>
      <c r="C26" t="s">
        <v>568</v>
      </c>
      <c r="D26" t="s">
        <v>568</v>
      </c>
      <c r="E26" t="s">
        <v>568</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10330</v>
      </c>
      <c r="AN26" t="s">
        <v>26779</v>
      </c>
      <c r="AO26" t="s">
        <v>26780</v>
      </c>
      <c r="AP26" t="s">
        <v>26781</v>
      </c>
      <c r="AQ26" t="s">
        <v>26782</v>
      </c>
      <c r="AR26" t="s">
        <v>26783</v>
      </c>
      <c r="AS26" t="s">
        <v>26784</v>
      </c>
      <c r="AT26" t="s">
        <v>10313</v>
      </c>
      <c r="AU26" t="s">
        <v>26785</v>
      </c>
      <c r="AV26" t="s">
        <v>23812</v>
      </c>
      <c r="AW26" t="s">
        <v>26786</v>
      </c>
      <c r="AX26" t="s">
        <v>26787</v>
      </c>
      <c r="AY26" t="s">
        <v>26788</v>
      </c>
      <c r="AZ26" t="s">
        <v>26789</v>
      </c>
      <c r="BA26" t="s">
        <v>10339</v>
      </c>
      <c r="BB26" t="s">
        <v>26790</v>
      </c>
      <c r="BC26" t="s">
        <v>26791</v>
      </c>
      <c r="BD26" t="s">
        <v>26792</v>
      </c>
      <c r="BE26" t="s">
        <v>26793</v>
      </c>
      <c r="BF26" t="s">
        <v>10338</v>
      </c>
      <c r="BG26" t="s">
        <v>10318</v>
      </c>
      <c r="BH26" t="s">
        <v>26794</v>
      </c>
      <c r="BI26" t="s">
        <v>26795</v>
      </c>
      <c r="BJ26" t="s">
        <v>26796</v>
      </c>
      <c r="BK26" t="s">
        <v>26797</v>
      </c>
    </row>
    <row r="28" spans="2:63" x14ac:dyDescent="0.25">
      <c r="B28" t="s">
        <v>26798</v>
      </c>
      <c r="C28" t="s">
        <v>26799</v>
      </c>
      <c r="D28" t="s">
        <v>26800</v>
      </c>
      <c r="E28" t="s">
        <v>26801</v>
      </c>
      <c r="F28" t="s">
        <v>26802</v>
      </c>
      <c r="G28" t="s">
        <v>26803</v>
      </c>
      <c r="H28" t="s">
        <v>26804</v>
      </c>
      <c r="I28" t="s">
        <v>26805</v>
      </c>
      <c r="J28" t="s">
        <v>26806</v>
      </c>
      <c r="K28" t="s">
        <v>26807</v>
      </c>
      <c r="L28" t="s">
        <v>26808</v>
      </c>
      <c r="M28" t="s">
        <v>26809</v>
      </c>
      <c r="N28" t="s">
        <v>26810</v>
      </c>
      <c r="O28" t="s">
        <v>26811</v>
      </c>
      <c r="P28" t="s">
        <v>26812</v>
      </c>
      <c r="Q28" t="s">
        <v>26813</v>
      </c>
      <c r="R28" t="s">
        <v>26814</v>
      </c>
      <c r="S28" t="s">
        <v>26815</v>
      </c>
      <c r="T28" t="s">
        <v>26816</v>
      </c>
      <c r="U28" t="s">
        <v>26817</v>
      </c>
      <c r="V28" t="s">
        <v>26818</v>
      </c>
      <c r="W28" t="s">
        <v>26819</v>
      </c>
      <c r="X28" t="s">
        <v>26820</v>
      </c>
      <c r="Y28" t="s">
        <v>26821</v>
      </c>
      <c r="Z28" t="s">
        <v>26822</v>
      </c>
      <c r="AA28" t="s">
        <v>26823</v>
      </c>
      <c r="AB28" t="s">
        <v>26824</v>
      </c>
      <c r="AC28" t="s">
        <v>26825</v>
      </c>
      <c r="AD28" t="s">
        <v>26826</v>
      </c>
      <c r="AE28" t="s">
        <v>26827</v>
      </c>
      <c r="AF28" t="s">
        <v>26828</v>
      </c>
      <c r="AG28" t="s">
        <v>26829</v>
      </c>
      <c r="AH28" t="s">
        <v>26830</v>
      </c>
      <c r="AI28" t="s">
        <v>26831</v>
      </c>
      <c r="AJ28" t="s">
        <v>26832</v>
      </c>
      <c r="AK28" t="s">
        <v>26833</v>
      </c>
      <c r="AL28" t="s">
        <v>26834</v>
      </c>
      <c r="AM28" t="s">
        <v>26835</v>
      </c>
      <c r="AN28" t="s">
        <v>26836</v>
      </c>
      <c r="AO28" t="s">
        <v>26837</v>
      </c>
      <c r="AP28" t="s">
        <v>26838</v>
      </c>
      <c r="AQ28" t="s">
        <v>26839</v>
      </c>
      <c r="AR28" t="s">
        <v>26840</v>
      </c>
      <c r="AS28" t="s">
        <v>26841</v>
      </c>
      <c r="AT28" t="s">
        <v>26842</v>
      </c>
      <c r="AU28" t="s">
        <v>26843</v>
      </c>
      <c r="AV28" t="s">
        <v>26844</v>
      </c>
      <c r="AW28" t="s">
        <v>26845</v>
      </c>
      <c r="AX28" t="s">
        <v>26846</v>
      </c>
      <c r="AY28" t="s">
        <v>26847</v>
      </c>
      <c r="AZ28" t="s">
        <v>26848</v>
      </c>
      <c r="BA28" t="s">
        <v>26849</v>
      </c>
      <c r="BB28" t="s">
        <v>26850</v>
      </c>
      <c r="BC28" t="s">
        <v>26851</v>
      </c>
      <c r="BD28" t="s">
        <v>26852</v>
      </c>
      <c r="BE28" t="s">
        <v>26853</v>
      </c>
      <c r="BF28" t="s">
        <v>26854</v>
      </c>
      <c r="BG28" t="s">
        <v>26855</v>
      </c>
      <c r="BH28" t="s">
        <v>26856</v>
      </c>
      <c r="BI28" t="s">
        <v>26857</v>
      </c>
      <c r="BJ28" t="s">
        <v>26858</v>
      </c>
      <c r="BK28" t="s">
        <v>26859</v>
      </c>
    </row>
  </sheetData>
  <pageMargins left="0.7" right="0.7" top="0.75" bottom="0.75" header="0.3" footer="0.3"/>
  <pageSetup paperSize="9"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B2:AD18"/>
  <sheetViews>
    <sheetView workbookViewId="0"/>
  </sheetViews>
  <sheetFormatPr defaultColWidth="11.42578125" defaultRowHeight="15" x14ac:dyDescent="0.25"/>
  <sheetData>
    <row r="2" spans="2:30" x14ac:dyDescent="0.25">
      <c r="B2" t="s">
        <v>1</v>
      </c>
      <c r="C2" t="s">
        <v>142</v>
      </c>
    </row>
    <row r="3" spans="2:30" x14ac:dyDescent="0.25">
      <c r="B3" t="s">
        <v>2</v>
      </c>
      <c r="C3" t="s">
        <v>144</v>
      </c>
    </row>
    <row r="4" spans="2:30" x14ac:dyDescent="0.25">
      <c r="B4" t="s">
        <v>3</v>
      </c>
      <c r="C4" t="s">
        <v>6</v>
      </c>
    </row>
    <row r="5" spans="2:30" x14ac:dyDescent="0.25">
      <c r="B5" s="4" t="str">
        <f>HYPERLINK("[NZAu_Publiclaunch_20231116.xlsx]'TOC'!A1","(Click to return to TOC)")</f>
        <v>(Click to return to TOC)</v>
      </c>
    </row>
    <row r="7" spans="2:30" x14ac:dyDescent="0.25">
      <c r="D7" t="s">
        <v>153</v>
      </c>
      <c r="M7" t="s">
        <v>154</v>
      </c>
      <c r="V7" t="s">
        <v>26860</v>
      </c>
    </row>
    <row r="8" spans="2:30"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c r="V8" t="s">
        <v>158</v>
      </c>
      <c r="W8" t="s">
        <v>159</v>
      </c>
      <c r="X8" t="s">
        <v>160</v>
      </c>
      <c r="Y8" t="s">
        <v>161</v>
      </c>
      <c r="Z8" t="s">
        <v>162</v>
      </c>
      <c r="AA8" t="s">
        <v>163</v>
      </c>
      <c r="AB8" t="s">
        <v>164</v>
      </c>
      <c r="AC8" t="s">
        <v>165</v>
      </c>
      <c r="AD8" t="s">
        <v>166</v>
      </c>
    </row>
    <row r="9" spans="2:30" x14ac:dyDescent="0.25">
      <c r="B9" t="s">
        <v>167</v>
      </c>
      <c r="C9" t="s">
        <v>168</v>
      </c>
      <c r="D9" t="s">
        <v>26861</v>
      </c>
      <c r="E9" t="s">
        <v>26862</v>
      </c>
      <c r="F9" t="s">
        <v>26863</v>
      </c>
      <c r="G9" t="s">
        <v>26864</v>
      </c>
      <c r="H9" t="s">
        <v>26865</v>
      </c>
      <c r="I9" t="s">
        <v>26866</v>
      </c>
      <c r="J9" t="s">
        <v>184</v>
      </c>
      <c r="K9" t="s">
        <v>185</v>
      </c>
      <c r="L9" t="s">
        <v>26867</v>
      </c>
      <c r="M9" t="s">
        <v>26868</v>
      </c>
      <c r="N9" t="s">
        <v>26869</v>
      </c>
      <c r="O9" t="s">
        <v>26870</v>
      </c>
      <c r="P9" t="s">
        <v>26871</v>
      </c>
      <c r="Q9" t="s">
        <v>26872</v>
      </c>
      <c r="R9" t="s">
        <v>26873</v>
      </c>
      <c r="S9" t="s">
        <v>193</v>
      </c>
      <c r="T9" t="s">
        <v>194</v>
      </c>
      <c r="U9" t="s">
        <v>195</v>
      </c>
      <c r="V9" t="s">
        <v>26874</v>
      </c>
      <c r="W9" t="s">
        <v>26875</v>
      </c>
      <c r="X9" t="s">
        <v>26876</v>
      </c>
      <c r="Y9" t="s">
        <v>26877</v>
      </c>
      <c r="Z9" t="s">
        <v>26878</v>
      </c>
      <c r="AA9" t="s">
        <v>26879</v>
      </c>
      <c r="AB9" t="s">
        <v>26880</v>
      </c>
      <c r="AC9" t="s">
        <v>26881</v>
      </c>
      <c r="AD9" t="s">
        <v>26882</v>
      </c>
    </row>
    <row r="10" spans="2:30" x14ac:dyDescent="0.25">
      <c r="C10" t="s">
        <v>223</v>
      </c>
      <c r="D10" t="s">
        <v>26883</v>
      </c>
      <c r="E10" t="s">
        <v>26884</v>
      </c>
      <c r="F10" t="s">
        <v>26885</v>
      </c>
      <c r="G10" t="s">
        <v>26886</v>
      </c>
      <c r="H10" t="s">
        <v>26887</v>
      </c>
      <c r="I10" t="s">
        <v>26888</v>
      </c>
      <c r="J10" t="s">
        <v>26889</v>
      </c>
      <c r="K10" t="s">
        <v>26890</v>
      </c>
      <c r="L10" t="s">
        <v>26891</v>
      </c>
      <c r="M10" t="s">
        <v>242</v>
      </c>
      <c r="N10" t="s">
        <v>26892</v>
      </c>
      <c r="O10" t="s">
        <v>26893</v>
      </c>
      <c r="P10" t="s">
        <v>26894</v>
      </c>
      <c r="Q10" t="s">
        <v>26895</v>
      </c>
      <c r="R10" t="s">
        <v>26896</v>
      </c>
      <c r="S10" t="s">
        <v>26897</v>
      </c>
      <c r="T10" t="s">
        <v>26898</v>
      </c>
      <c r="U10" t="s">
        <v>250</v>
      </c>
      <c r="V10" t="s">
        <v>26899</v>
      </c>
      <c r="W10" t="s">
        <v>26900</v>
      </c>
      <c r="X10" t="s">
        <v>26901</v>
      </c>
      <c r="Y10" t="s">
        <v>26902</v>
      </c>
      <c r="Z10" t="s">
        <v>26903</v>
      </c>
      <c r="AA10" t="s">
        <v>26904</v>
      </c>
      <c r="AB10" t="s">
        <v>26905</v>
      </c>
      <c r="AC10" t="s">
        <v>26906</v>
      </c>
      <c r="AD10" t="s">
        <v>568</v>
      </c>
    </row>
    <row r="11" spans="2:30" x14ac:dyDescent="0.25">
      <c r="C11" t="s">
        <v>278</v>
      </c>
      <c r="D11" t="s">
        <v>26907</v>
      </c>
      <c r="E11" t="s">
        <v>26908</v>
      </c>
      <c r="F11" t="s">
        <v>26909</v>
      </c>
      <c r="G11" t="s">
        <v>291</v>
      </c>
      <c r="H11" t="s">
        <v>26910</v>
      </c>
      <c r="I11" t="s">
        <v>26911</v>
      </c>
      <c r="J11" t="s">
        <v>26912</v>
      </c>
      <c r="K11" t="s">
        <v>26913</v>
      </c>
      <c r="L11" t="s">
        <v>26914</v>
      </c>
      <c r="M11" t="s">
        <v>26915</v>
      </c>
      <c r="N11" t="s">
        <v>26916</v>
      </c>
      <c r="O11" t="s">
        <v>26917</v>
      </c>
      <c r="P11" t="s">
        <v>300</v>
      </c>
      <c r="Q11" t="s">
        <v>26918</v>
      </c>
      <c r="R11" t="s">
        <v>26919</v>
      </c>
      <c r="S11" t="s">
        <v>26920</v>
      </c>
      <c r="T11" t="s">
        <v>26921</v>
      </c>
      <c r="U11" t="s">
        <v>305</v>
      </c>
      <c r="V11" t="s">
        <v>26922</v>
      </c>
      <c r="W11" t="s">
        <v>26923</v>
      </c>
      <c r="X11" t="s">
        <v>26924</v>
      </c>
      <c r="Y11" t="s">
        <v>26925</v>
      </c>
      <c r="Z11" t="s">
        <v>26926</v>
      </c>
      <c r="AA11" t="s">
        <v>26927</v>
      </c>
      <c r="AB11" t="s">
        <v>26928</v>
      </c>
      <c r="AC11" t="s">
        <v>26929</v>
      </c>
      <c r="AD11" t="s">
        <v>26930</v>
      </c>
    </row>
    <row r="12" spans="2:30" x14ac:dyDescent="0.25">
      <c r="C12" t="s">
        <v>333</v>
      </c>
      <c r="D12" t="s">
        <v>26931</v>
      </c>
      <c r="E12" t="s">
        <v>26932</v>
      </c>
      <c r="F12" t="s">
        <v>26933</v>
      </c>
      <c r="G12" t="s">
        <v>346</v>
      </c>
      <c r="H12" t="s">
        <v>347</v>
      </c>
      <c r="I12" t="s">
        <v>348</v>
      </c>
      <c r="J12" t="s">
        <v>349</v>
      </c>
      <c r="K12" t="s">
        <v>26934</v>
      </c>
      <c r="L12" t="s">
        <v>26935</v>
      </c>
      <c r="M12" t="s">
        <v>26936</v>
      </c>
      <c r="N12" t="s">
        <v>26937</v>
      </c>
      <c r="O12" t="s">
        <v>26938</v>
      </c>
      <c r="P12" t="s">
        <v>26939</v>
      </c>
      <c r="Q12" t="s">
        <v>26940</v>
      </c>
      <c r="R12" t="s">
        <v>26941</v>
      </c>
      <c r="S12" t="s">
        <v>26942</v>
      </c>
      <c r="T12" t="s">
        <v>26943</v>
      </c>
      <c r="U12" t="s">
        <v>26944</v>
      </c>
      <c r="V12" t="s">
        <v>26945</v>
      </c>
      <c r="W12" t="s">
        <v>26946</v>
      </c>
      <c r="X12" t="s">
        <v>26947</v>
      </c>
      <c r="Y12" t="s">
        <v>26948</v>
      </c>
      <c r="Z12" t="s">
        <v>26949</v>
      </c>
      <c r="AA12" t="s">
        <v>26950</v>
      </c>
      <c r="AB12" t="s">
        <v>26951</v>
      </c>
      <c r="AC12" t="s">
        <v>26952</v>
      </c>
      <c r="AD12" t="s">
        <v>26953</v>
      </c>
    </row>
    <row r="13" spans="2:30" x14ac:dyDescent="0.25">
      <c r="C13" t="s">
        <v>388</v>
      </c>
      <c r="D13" t="s">
        <v>26954</v>
      </c>
      <c r="E13" t="s">
        <v>26955</v>
      </c>
      <c r="F13" t="s">
        <v>26956</v>
      </c>
      <c r="G13" t="s">
        <v>26957</v>
      </c>
      <c r="H13" t="s">
        <v>26958</v>
      </c>
      <c r="I13" t="s">
        <v>26959</v>
      </c>
      <c r="J13" t="s">
        <v>26960</v>
      </c>
      <c r="K13" t="s">
        <v>26961</v>
      </c>
      <c r="L13" t="s">
        <v>26962</v>
      </c>
      <c r="M13" t="s">
        <v>26963</v>
      </c>
      <c r="N13" t="s">
        <v>26964</v>
      </c>
      <c r="O13" t="s">
        <v>26965</v>
      </c>
      <c r="P13" t="s">
        <v>26966</v>
      </c>
      <c r="Q13" t="s">
        <v>26967</v>
      </c>
      <c r="R13" t="s">
        <v>26968</v>
      </c>
      <c r="S13" t="s">
        <v>26969</v>
      </c>
      <c r="T13" t="s">
        <v>26970</v>
      </c>
      <c r="U13" t="s">
        <v>26971</v>
      </c>
      <c r="V13" t="s">
        <v>26972</v>
      </c>
      <c r="W13" t="s">
        <v>26973</v>
      </c>
      <c r="X13" t="s">
        <v>26974</v>
      </c>
      <c r="Y13" t="s">
        <v>26975</v>
      </c>
      <c r="Z13" t="s">
        <v>26976</v>
      </c>
      <c r="AA13" t="s">
        <v>26977</v>
      </c>
      <c r="AB13" t="s">
        <v>26978</v>
      </c>
      <c r="AC13" t="s">
        <v>26979</v>
      </c>
      <c r="AD13" t="s">
        <v>26980</v>
      </c>
    </row>
    <row r="14" spans="2:30" x14ac:dyDescent="0.25">
      <c r="C14" t="s">
        <v>443</v>
      </c>
      <c r="D14" t="s">
        <v>453</v>
      </c>
      <c r="E14" t="s">
        <v>462</v>
      </c>
      <c r="F14" t="s">
        <v>463</v>
      </c>
      <c r="G14" t="s">
        <v>464</v>
      </c>
      <c r="H14" t="s">
        <v>465</v>
      </c>
      <c r="I14" t="s">
        <v>466</v>
      </c>
      <c r="J14" t="s">
        <v>467</v>
      </c>
      <c r="K14" t="s">
        <v>468</v>
      </c>
      <c r="L14" t="s">
        <v>469</v>
      </c>
      <c r="M14" t="s">
        <v>453</v>
      </c>
      <c r="N14" t="s">
        <v>462</v>
      </c>
      <c r="O14" t="s">
        <v>463</v>
      </c>
      <c r="P14" t="s">
        <v>464</v>
      </c>
      <c r="Q14" t="s">
        <v>465</v>
      </c>
      <c r="R14" t="s">
        <v>466</v>
      </c>
      <c r="S14" t="s">
        <v>467</v>
      </c>
      <c r="T14" t="s">
        <v>468</v>
      </c>
      <c r="U14" t="s">
        <v>469</v>
      </c>
      <c r="V14" t="s">
        <v>470</v>
      </c>
      <c r="W14" t="s">
        <v>462</v>
      </c>
      <c r="X14" t="s">
        <v>26981</v>
      </c>
      <c r="Y14" t="s">
        <v>26982</v>
      </c>
      <c r="Z14" t="s">
        <v>26983</v>
      </c>
      <c r="AA14" t="s">
        <v>26984</v>
      </c>
      <c r="AB14" t="s">
        <v>26985</v>
      </c>
      <c r="AC14" t="s">
        <v>26986</v>
      </c>
      <c r="AD14" t="s">
        <v>26987</v>
      </c>
    </row>
    <row r="15" spans="2:30" x14ac:dyDescent="0.25">
      <c r="C15" t="s">
        <v>477</v>
      </c>
      <c r="D15" t="s">
        <v>26988</v>
      </c>
      <c r="E15" t="s">
        <v>26989</v>
      </c>
      <c r="F15" t="s">
        <v>26990</v>
      </c>
      <c r="G15" t="s">
        <v>26991</v>
      </c>
      <c r="H15" t="s">
        <v>26992</v>
      </c>
      <c r="I15" t="s">
        <v>26993</v>
      </c>
      <c r="J15" t="s">
        <v>26994</v>
      </c>
      <c r="K15" t="s">
        <v>26995</v>
      </c>
      <c r="L15" t="s">
        <v>26996</v>
      </c>
      <c r="M15" t="s">
        <v>496</v>
      </c>
      <c r="N15" t="s">
        <v>26997</v>
      </c>
      <c r="O15" t="s">
        <v>26998</v>
      </c>
      <c r="P15" t="s">
        <v>26999</v>
      </c>
      <c r="Q15" t="s">
        <v>27000</v>
      </c>
      <c r="R15" t="s">
        <v>27001</v>
      </c>
      <c r="S15" t="s">
        <v>27002</v>
      </c>
      <c r="T15" t="s">
        <v>27003</v>
      </c>
      <c r="U15" t="s">
        <v>27004</v>
      </c>
      <c r="V15" t="s">
        <v>568</v>
      </c>
      <c r="W15" t="s">
        <v>568</v>
      </c>
      <c r="X15" t="s">
        <v>568</v>
      </c>
      <c r="Y15" t="s">
        <v>568</v>
      </c>
      <c r="Z15" t="s">
        <v>568</v>
      </c>
      <c r="AA15" t="s">
        <v>568</v>
      </c>
      <c r="AB15" t="s">
        <v>568</v>
      </c>
      <c r="AC15" t="s">
        <v>568</v>
      </c>
      <c r="AD15" t="s">
        <v>568</v>
      </c>
    </row>
    <row r="16" spans="2:30" x14ac:dyDescent="0.25">
      <c r="C16" t="s">
        <v>532</v>
      </c>
      <c r="D16" t="s">
        <v>533</v>
      </c>
      <c r="E16" t="s">
        <v>542</v>
      </c>
      <c r="F16" t="s">
        <v>543</v>
      </c>
      <c r="G16" t="s">
        <v>544</v>
      </c>
      <c r="H16" t="s">
        <v>545</v>
      </c>
      <c r="I16" t="s">
        <v>546</v>
      </c>
      <c r="J16" t="s">
        <v>547</v>
      </c>
      <c r="K16" t="s">
        <v>548</v>
      </c>
      <c r="L16" t="s">
        <v>549</v>
      </c>
      <c r="M16" t="s">
        <v>533</v>
      </c>
      <c r="N16" t="s">
        <v>542</v>
      </c>
      <c r="O16" t="s">
        <v>543</v>
      </c>
      <c r="P16" t="s">
        <v>544</v>
      </c>
      <c r="Q16" t="s">
        <v>545</v>
      </c>
      <c r="R16" t="s">
        <v>546</v>
      </c>
      <c r="S16" t="s">
        <v>547</v>
      </c>
      <c r="T16" t="s">
        <v>548</v>
      </c>
      <c r="U16" t="s">
        <v>549</v>
      </c>
      <c r="V16" t="s">
        <v>533</v>
      </c>
      <c r="W16" t="s">
        <v>542</v>
      </c>
      <c r="X16" t="s">
        <v>543</v>
      </c>
      <c r="Y16" t="s">
        <v>544</v>
      </c>
      <c r="Z16" t="s">
        <v>545</v>
      </c>
      <c r="AA16" t="s">
        <v>546</v>
      </c>
      <c r="AB16" t="s">
        <v>547</v>
      </c>
      <c r="AC16" t="s">
        <v>548</v>
      </c>
      <c r="AD16" t="s">
        <v>549</v>
      </c>
    </row>
    <row r="18" spans="3:30" x14ac:dyDescent="0.25">
      <c r="C18" t="s">
        <v>26798</v>
      </c>
      <c r="D18" t="s">
        <v>27005</v>
      </c>
      <c r="E18" t="s">
        <v>27006</v>
      </c>
      <c r="F18" t="s">
        <v>27007</v>
      </c>
      <c r="G18" t="s">
        <v>27008</v>
      </c>
      <c r="H18" t="s">
        <v>27009</v>
      </c>
      <c r="I18" t="s">
        <v>27010</v>
      </c>
      <c r="J18" t="s">
        <v>27011</v>
      </c>
      <c r="K18" t="s">
        <v>27012</v>
      </c>
      <c r="L18" t="s">
        <v>27013</v>
      </c>
      <c r="M18" t="s">
        <v>27014</v>
      </c>
      <c r="N18" t="s">
        <v>27015</v>
      </c>
      <c r="O18" t="s">
        <v>27016</v>
      </c>
      <c r="P18" t="s">
        <v>27017</v>
      </c>
      <c r="Q18" t="s">
        <v>27018</v>
      </c>
      <c r="R18" t="s">
        <v>27019</v>
      </c>
      <c r="S18" t="s">
        <v>27020</v>
      </c>
      <c r="T18" t="s">
        <v>27021</v>
      </c>
      <c r="U18" t="s">
        <v>27022</v>
      </c>
      <c r="V18" t="s">
        <v>27023</v>
      </c>
      <c r="W18" t="s">
        <v>27024</v>
      </c>
      <c r="X18" t="s">
        <v>27025</v>
      </c>
      <c r="Y18" t="s">
        <v>27026</v>
      </c>
      <c r="Z18" t="s">
        <v>27027</v>
      </c>
      <c r="AA18" t="s">
        <v>27028</v>
      </c>
      <c r="AB18" t="s">
        <v>27029</v>
      </c>
      <c r="AC18" t="s">
        <v>27030</v>
      </c>
      <c r="AD18" t="s">
        <v>27031</v>
      </c>
    </row>
  </sheetData>
  <pageMargins left="0.7" right="0.7" top="0.75" bottom="0.75" header="0.3" footer="0.3"/>
  <pageSetup paperSize="9"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B2:U23"/>
  <sheetViews>
    <sheetView workbookViewId="0"/>
  </sheetViews>
  <sheetFormatPr defaultColWidth="11.42578125" defaultRowHeight="15" x14ac:dyDescent="0.25"/>
  <sheetData>
    <row r="2" spans="2:21" x14ac:dyDescent="0.25">
      <c r="B2" t="s">
        <v>1</v>
      </c>
      <c r="C2" t="s">
        <v>145</v>
      </c>
    </row>
    <row r="3" spans="2:21" x14ac:dyDescent="0.25">
      <c r="B3" t="s">
        <v>2</v>
      </c>
      <c r="C3" t="s">
        <v>146</v>
      </c>
    </row>
    <row r="4" spans="2:21" x14ac:dyDescent="0.25">
      <c r="B4" t="s">
        <v>3</v>
      </c>
      <c r="C4" t="s">
        <v>29</v>
      </c>
    </row>
    <row r="5" spans="2:21" x14ac:dyDescent="0.25">
      <c r="B5" s="4" t="str">
        <f>HYPERLINK("[NZAu_Publiclaunch_20231116.xlsx]'TOC'!A1","(Click to return to TOC)")</f>
        <v>(Click to return to TOC)</v>
      </c>
    </row>
    <row r="7" spans="2:21" x14ac:dyDescent="0.25">
      <c r="D7" t="s">
        <v>153</v>
      </c>
      <c r="M7" t="s">
        <v>27032</v>
      </c>
    </row>
    <row r="8" spans="2:21"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row>
    <row r="9" spans="2:21" x14ac:dyDescent="0.25">
      <c r="B9" t="s">
        <v>9619</v>
      </c>
      <c r="C9" t="s">
        <v>790</v>
      </c>
      <c r="D9" t="s">
        <v>568</v>
      </c>
      <c r="E9" t="s">
        <v>568</v>
      </c>
      <c r="F9" t="s">
        <v>24305</v>
      </c>
      <c r="G9" t="s">
        <v>24306</v>
      </c>
      <c r="H9" t="s">
        <v>24307</v>
      </c>
      <c r="I9" t="s">
        <v>24308</v>
      </c>
      <c r="J9" t="s">
        <v>24309</v>
      </c>
      <c r="K9" t="s">
        <v>24310</v>
      </c>
      <c r="L9" t="s">
        <v>24311</v>
      </c>
      <c r="M9" t="s">
        <v>568</v>
      </c>
      <c r="N9" t="s">
        <v>568</v>
      </c>
      <c r="O9" t="s">
        <v>27033</v>
      </c>
      <c r="P9" t="s">
        <v>27034</v>
      </c>
      <c r="Q9" t="s">
        <v>27035</v>
      </c>
      <c r="R9" t="s">
        <v>27036</v>
      </c>
      <c r="S9" t="s">
        <v>27037</v>
      </c>
      <c r="T9" t="s">
        <v>27038</v>
      </c>
      <c r="U9" t="s">
        <v>27039</v>
      </c>
    </row>
    <row r="10" spans="2:21" x14ac:dyDescent="0.25">
      <c r="C10" t="s">
        <v>833</v>
      </c>
      <c r="D10" t="s">
        <v>24333</v>
      </c>
      <c r="E10" t="s">
        <v>24334</v>
      </c>
      <c r="F10" t="s">
        <v>24335</v>
      </c>
      <c r="G10" t="s">
        <v>24336</v>
      </c>
      <c r="H10" t="s">
        <v>24337</v>
      </c>
      <c r="I10" t="s">
        <v>24338</v>
      </c>
      <c r="J10" t="s">
        <v>24339</v>
      </c>
      <c r="K10" t="s">
        <v>24340</v>
      </c>
      <c r="L10" t="s">
        <v>24341</v>
      </c>
      <c r="M10" t="s">
        <v>27040</v>
      </c>
      <c r="N10" t="s">
        <v>27041</v>
      </c>
      <c r="O10" t="s">
        <v>27042</v>
      </c>
      <c r="P10" t="s">
        <v>27043</v>
      </c>
      <c r="Q10" t="s">
        <v>27044</v>
      </c>
      <c r="R10" t="s">
        <v>27045</v>
      </c>
      <c r="S10" t="s">
        <v>27046</v>
      </c>
      <c r="T10" t="s">
        <v>27047</v>
      </c>
      <c r="U10" t="s">
        <v>27048</v>
      </c>
    </row>
    <row r="11" spans="2:21" x14ac:dyDescent="0.25">
      <c r="C11" t="s">
        <v>680</v>
      </c>
      <c r="D11" t="s">
        <v>24369</v>
      </c>
      <c r="E11" t="s">
        <v>24370</v>
      </c>
      <c r="F11" t="s">
        <v>24371</v>
      </c>
      <c r="G11" t="s">
        <v>24372</v>
      </c>
      <c r="H11" t="s">
        <v>24373</v>
      </c>
      <c r="I11" t="s">
        <v>24374</v>
      </c>
      <c r="J11" t="s">
        <v>24375</v>
      </c>
      <c r="K11" t="s">
        <v>24376</v>
      </c>
      <c r="L11" t="s">
        <v>24377</v>
      </c>
      <c r="M11" t="s">
        <v>24369</v>
      </c>
      <c r="N11" t="s">
        <v>27049</v>
      </c>
      <c r="O11" t="s">
        <v>27050</v>
      </c>
      <c r="P11" t="s">
        <v>27051</v>
      </c>
      <c r="Q11" t="s">
        <v>27052</v>
      </c>
      <c r="R11" t="s">
        <v>27053</v>
      </c>
      <c r="S11" t="s">
        <v>27054</v>
      </c>
      <c r="T11" t="s">
        <v>27055</v>
      </c>
      <c r="U11" t="s">
        <v>27056</v>
      </c>
    </row>
    <row r="12" spans="2:21" x14ac:dyDescent="0.25">
      <c r="C12" t="s">
        <v>735</v>
      </c>
      <c r="D12" t="s">
        <v>24402</v>
      </c>
      <c r="E12" t="s">
        <v>24403</v>
      </c>
      <c r="F12" t="s">
        <v>24404</v>
      </c>
      <c r="G12" t="s">
        <v>24405</v>
      </c>
      <c r="H12" t="s">
        <v>24406</v>
      </c>
      <c r="I12" t="s">
        <v>24407</v>
      </c>
      <c r="J12" t="s">
        <v>25795</v>
      </c>
      <c r="K12" t="s">
        <v>24409</v>
      </c>
      <c r="L12" t="s">
        <v>24410</v>
      </c>
      <c r="M12" t="s">
        <v>27057</v>
      </c>
      <c r="N12" t="s">
        <v>27058</v>
      </c>
      <c r="O12" t="s">
        <v>27059</v>
      </c>
      <c r="P12" t="s">
        <v>27060</v>
      </c>
      <c r="Q12" t="s">
        <v>27061</v>
      </c>
      <c r="R12" t="s">
        <v>27062</v>
      </c>
      <c r="S12" t="s">
        <v>27063</v>
      </c>
      <c r="T12" t="s">
        <v>27064</v>
      </c>
      <c r="U12" t="s">
        <v>27065</v>
      </c>
    </row>
    <row r="13" spans="2:21" x14ac:dyDescent="0.25">
      <c r="B13" t="s">
        <v>9908</v>
      </c>
      <c r="C13" t="s">
        <v>9909</v>
      </c>
      <c r="D13" t="s">
        <v>24438</v>
      </c>
      <c r="E13" t="s">
        <v>24439</v>
      </c>
      <c r="F13" t="s">
        <v>24440</v>
      </c>
      <c r="G13" t="s">
        <v>24441</v>
      </c>
      <c r="H13" t="s">
        <v>24442</v>
      </c>
      <c r="I13" t="s">
        <v>24443</v>
      </c>
      <c r="J13" t="s">
        <v>24444</v>
      </c>
      <c r="K13" t="s">
        <v>24445</v>
      </c>
      <c r="L13" t="s">
        <v>24446</v>
      </c>
      <c r="M13" t="s">
        <v>27066</v>
      </c>
      <c r="N13" t="s">
        <v>27067</v>
      </c>
      <c r="O13" t="s">
        <v>27068</v>
      </c>
      <c r="P13" t="s">
        <v>27069</v>
      </c>
      <c r="Q13" t="s">
        <v>27070</v>
      </c>
      <c r="R13" t="s">
        <v>27071</v>
      </c>
      <c r="S13" t="s">
        <v>27072</v>
      </c>
      <c r="T13" t="s">
        <v>27073</v>
      </c>
      <c r="U13" t="s">
        <v>27074</v>
      </c>
    </row>
    <row r="14" spans="2:21" x14ac:dyDescent="0.25">
      <c r="C14" t="s">
        <v>9953</v>
      </c>
      <c r="D14" t="s">
        <v>24474</v>
      </c>
      <c r="E14" t="s">
        <v>24475</v>
      </c>
      <c r="F14" t="s">
        <v>24476</v>
      </c>
      <c r="G14" t="s">
        <v>24477</v>
      </c>
      <c r="H14" t="s">
        <v>24478</v>
      </c>
      <c r="I14" t="s">
        <v>24479</v>
      </c>
      <c r="J14" t="s">
        <v>25428</v>
      </c>
      <c r="K14" t="s">
        <v>24481</v>
      </c>
      <c r="L14" t="s">
        <v>24482</v>
      </c>
      <c r="M14" t="s">
        <v>27075</v>
      </c>
      <c r="N14" t="s">
        <v>27076</v>
      </c>
      <c r="O14" t="s">
        <v>27077</v>
      </c>
      <c r="P14" t="s">
        <v>27078</v>
      </c>
      <c r="Q14" t="s">
        <v>27079</v>
      </c>
      <c r="R14" t="s">
        <v>27080</v>
      </c>
      <c r="S14" t="s">
        <v>27081</v>
      </c>
      <c r="T14" t="s">
        <v>27082</v>
      </c>
      <c r="U14" t="s">
        <v>27083</v>
      </c>
    </row>
    <row r="15" spans="2:21" x14ac:dyDescent="0.25">
      <c r="C15" t="s">
        <v>9758</v>
      </c>
      <c r="D15" t="s">
        <v>24510</v>
      </c>
      <c r="E15" t="s">
        <v>24511</v>
      </c>
      <c r="F15" t="s">
        <v>24512</v>
      </c>
      <c r="G15" t="s">
        <v>24513</v>
      </c>
      <c r="H15" t="s">
        <v>24514</v>
      </c>
      <c r="I15" t="s">
        <v>24515</v>
      </c>
      <c r="J15" t="s">
        <v>25467</v>
      </c>
      <c r="K15" t="s">
        <v>24517</v>
      </c>
      <c r="L15" t="s">
        <v>24518</v>
      </c>
      <c r="M15" t="s">
        <v>27084</v>
      </c>
      <c r="N15" t="s">
        <v>27085</v>
      </c>
      <c r="O15" t="s">
        <v>27086</v>
      </c>
      <c r="P15" t="s">
        <v>27087</v>
      </c>
      <c r="Q15" t="s">
        <v>27088</v>
      </c>
      <c r="R15" t="s">
        <v>27089</v>
      </c>
      <c r="S15" t="s">
        <v>27090</v>
      </c>
      <c r="T15" t="s">
        <v>27091</v>
      </c>
      <c r="U15" t="s">
        <v>27092</v>
      </c>
    </row>
    <row r="16" spans="2:21" x14ac:dyDescent="0.25">
      <c r="C16" t="s">
        <v>9764</v>
      </c>
      <c r="D16" t="s">
        <v>568</v>
      </c>
      <c r="E16" t="s">
        <v>568</v>
      </c>
      <c r="F16" t="s">
        <v>24546</v>
      </c>
      <c r="G16" t="s">
        <v>24547</v>
      </c>
      <c r="H16" t="s">
        <v>24548</v>
      </c>
      <c r="I16" t="s">
        <v>24549</v>
      </c>
      <c r="J16" t="s">
        <v>24550</v>
      </c>
      <c r="K16" t="s">
        <v>24551</v>
      </c>
      <c r="L16" t="s">
        <v>24552</v>
      </c>
      <c r="M16" t="s">
        <v>568</v>
      </c>
      <c r="N16" t="s">
        <v>568</v>
      </c>
      <c r="O16" t="s">
        <v>27093</v>
      </c>
      <c r="P16" t="s">
        <v>27094</v>
      </c>
      <c r="Q16" t="s">
        <v>27095</v>
      </c>
      <c r="R16" t="s">
        <v>27096</v>
      </c>
      <c r="S16" t="s">
        <v>27097</v>
      </c>
      <c r="T16" t="s">
        <v>27098</v>
      </c>
      <c r="U16" t="s">
        <v>27099</v>
      </c>
    </row>
    <row r="17" spans="3:21" x14ac:dyDescent="0.25">
      <c r="C17" t="s">
        <v>9766</v>
      </c>
      <c r="D17" t="s">
        <v>24574</v>
      </c>
      <c r="E17" t="s">
        <v>24575</v>
      </c>
      <c r="F17" t="s">
        <v>24576</v>
      </c>
      <c r="G17" t="s">
        <v>24577</v>
      </c>
      <c r="H17" t="s">
        <v>24578</v>
      </c>
      <c r="I17" t="s">
        <v>24579</v>
      </c>
      <c r="J17" t="s">
        <v>24580</v>
      </c>
      <c r="K17" t="s">
        <v>24581</v>
      </c>
      <c r="L17" t="s">
        <v>24582</v>
      </c>
      <c r="M17" t="s">
        <v>27100</v>
      </c>
      <c r="N17" t="s">
        <v>27101</v>
      </c>
      <c r="O17" t="s">
        <v>27102</v>
      </c>
      <c r="P17" t="s">
        <v>27103</v>
      </c>
      <c r="Q17" t="s">
        <v>27104</v>
      </c>
      <c r="R17" t="s">
        <v>27105</v>
      </c>
      <c r="S17" t="s">
        <v>27106</v>
      </c>
      <c r="T17" t="s">
        <v>27107</v>
      </c>
      <c r="U17" t="s">
        <v>27108</v>
      </c>
    </row>
    <row r="18" spans="3:21" x14ac:dyDescent="0.25">
      <c r="C18" t="s">
        <v>9777</v>
      </c>
      <c r="D18" t="s">
        <v>24610</v>
      </c>
      <c r="E18" t="s">
        <v>24611</v>
      </c>
      <c r="F18" t="s">
        <v>24612</v>
      </c>
      <c r="G18" t="s">
        <v>24613</v>
      </c>
      <c r="H18" t="s">
        <v>24614</v>
      </c>
      <c r="I18" t="s">
        <v>24615</v>
      </c>
      <c r="J18" t="s">
        <v>24616</v>
      </c>
      <c r="K18" t="s">
        <v>24617</v>
      </c>
      <c r="L18" t="s">
        <v>24618</v>
      </c>
      <c r="M18" t="s">
        <v>27109</v>
      </c>
      <c r="N18" t="s">
        <v>27110</v>
      </c>
      <c r="O18" t="s">
        <v>27111</v>
      </c>
      <c r="P18" t="s">
        <v>27112</v>
      </c>
      <c r="Q18" t="s">
        <v>27113</v>
      </c>
      <c r="R18" t="s">
        <v>27114</v>
      </c>
      <c r="S18" t="s">
        <v>27115</v>
      </c>
      <c r="T18" t="s">
        <v>27116</v>
      </c>
      <c r="U18" t="s">
        <v>27117</v>
      </c>
    </row>
    <row r="19" spans="3:21" x14ac:dyDescent="0.25">
      <c r="C19" t="s">
        <v>9778</v>
      </c>
      <c r="D19" t="s">
        <v>24646</v>
      </c>
      <c r="E19" t="s">
        <v>24647</v>
      </c>
      <c r="F19" t="s">
        <v>24648</v>
      </c>
      <c r="G19" t="s">
        <v>24649</v>
      </c>
      <c r="H19" t="s">
        <v>24650</v>
      </c>
      <c r="I19" t="s">
        <v>24651</v>
      </c>
      <c r="J19" t="s">
        <v>568</v>
      </c>
      <c r="K19" t="s">
        <v>568</v>
      </c>
      <c r="L19" t="s">
        <v>568</v>
      </c>
      <c r="M19" t="s">
        <v>27118</v>
      </c>
      <c r="N19" t="s">
        <v>27119</v>
      </c>
      <c r="O19" t="s">
        <v>27120</v>
      </c>
      <c r="P19" t="s">
        <v>27121</v>
      </c>
      <c r="Q19" t="s">
        <v>27122</v>
      </c>
      <c r="R19" t="s">
        <v>27123</v>
      </c>
      <c r="S19" t="s">
        <v>568</v>
      </c>
      <c r="T19" t="s">
        <v>568</v>
      </c>
      <c r="U19" t="s">
        <v>568</v>
      </c>
    </row>
    <row r="20" spans="3:21" x14ac:dyDescent="0.25">
      <c r="C20" t="s">
        <v>333</v>
      </c>
      <c r="D20" t="s">
        <v>24670</v>
      </c>
      <c r="E20" t="s">
        <v>24671</v>
      </c>
      <c r="F20" t="s">
        <v>24672</v>
      </c>
      <c r="G20" t="s">
        <v>24673</v>
      </c>
      <c r="H20" t="s">
        <v>24674</v>
      </c>
      <c r="I20" t="s">
        <v>24675</v>
      </c>
      <c r="J20" t="s">
        <v>568</v>
      </c>
      <c r="K20" t="s">
        <v>568</v>
      </c>
      <c r="L20" t="s">
        <v>568</v>
      </c>
      <c r="M20" t="s">
        <v>24670</v>
      </c>
      <c r="N20" t="s">
        <v>27124</v>
      </c>
      <c r="O20" t="s">
        <v>27125</v>
      </c>
      <c r="P20" t="s">
        <v>27126</v>
      </c>
      <c r="Q20" t="s">
        <v>27127</v>
      </c>
      <c r="R20" t="s">
        <v>27128</v>
      </c>
      <c r="S20" t="s">
        <v>568</v>
      </c>
      <c r="T20" t="s">
        <v>568</v>
      </c>
      <c r="U20" t="s">
        <v>568</v>
      </c>
    </row>
    <row r="21" spans="3:21" x14ac:dyDescent="0.25">
      <c r="C21" t="s">
        <v>9780</v>
      </c>
      <c r="D21" t="s">
        <v>24694</v>
      </c>
      <c r="E21" t="s">
        <v>24695</v>
      </c>
      <c r="F21" t="s">
        <v>24696</v>
      </c>
      <c r="G21" t="s">
        <v>24697</v>
      </c>
      <c r="H21" t="s">
        <v>24698</v>
      </c>
      <c r="I21" t="s">
        <v>24699</v>
      </c>
      <c r="J21" t="s">
        <v>24700</v>
      </c>
      <c r="K21" t="s">
        <v>24701</v>
      </c>
      <c r="L21" t="s">
        <v>24702</v>
      </c>
      <c r="M21" t="s">
        <v>27129</v>
      </c>
      <c r="N21" t="s">
        <v>27130</v>
      </c>
      <c r="O21" t="s">
        <v>27131</v>
      </c>
      <c r="P21" t="s">
        <v>27132</v>
      </c>
      <c r="Q21" t="s">
        <v>27133</v>
      </c>
      <c r="R21" t="s">
        <v>27134</v>
      </c>
      <c r="S21" t="s">
        <v>27135</v>
      </c>
      <c r="T21" t="s">
        <v>27136</v>
      </c>
      <c r="U21" t="s">
        <v>27137</v>
      </c>
    </row>
    <row r="22" spans="3:21" x14ac:dyDescent="0.25">
      <c r="C22" t="s">
        <v>388</v>
      </c>
      <c r="D22" t="s">
        <v>24730</v>
      </c>
      <c r="E22" t="s">
        <v>24731</v>
      </c>
      <c r="F22" t="s">
        <v>24732</v>
      </c>
      <c r="G22" t="s">
        <v>24733</v>
      </c>
      <c r="H22" t="s">
        <v>24734</v>
      </c>
      <c r="I22" t="s">
        <v>24735</v>
      </c>
      <c r="J22" t="s">
        <v>24736</v>
      </c>
      <c r="K22" t="s">
        <v>24737</v>
      </c>
      <c r="L22" t="s">
        <v>24738</v>
      </c>
      <c r="M22" t="s">
        <v>27138</v>
      </c>
      <c r="N22" t="s">
        <v>27139</v>
      </c>
      <c r="O22" t="s">
        <v>27140</v>
      </c>
      <c r="P22" t="s">
        <v>27141</v>
      </c>
      <c r="Q22" t="s">
        <v>27142</v>
      </c>
      <c r="R22" t="s">
        <v>27143</v>
      </c>
      <c r="S22" t="s">
        <v>27144</v>
      </c>
      <c r="T22" t="s">
        <v>27145</v>
      </c>
      <c r="U22" t="s">
        <v>27146</v>
      </c>
    </row>
    <row r="23" spans="3:21" x14ac:dyDescent="0.25">
      <c r="C23" t="s">
        <v>1211</v>
      </c>
      <c r="D23" t="s">
        <v>24766</v>
      </c>
      <c r="E23" t="s">
        <v>24767</v>
      </c>
      <c r="F23" t="s">
        <v>24768</v>
      </c>
      <c r="G23" t="s">
        <v>24769</v>
      </c>
      <c r="H23" t="s">
        <v>24770</v>
      </c>
      <c r="I23" t="s">
        <v>24771</v>
      </c>
      <c r="J23" t="s">
        <v>24772</v>
      </c>
      <c r="K23" t="s">
        <v>24773</v>
      </c>
      <c r="L23" t="s">
        <v>24774</v>
      </c>
      <c r="M23" t="s">
        <v>27147</v>
      </c>
      <c r="N23" t="s">
        <v>27148</v>
      </c>
      <c r="O23" t="s">
        <v>27149</v>
      </c>
      <c r="P23" t="s">
        <v>27150</v>
      </c>
      <c r="Q23" t="s">
        <v>27151</v>
      </c>
      <c r="R23" t="s">
        <v>27152</v>
      </c>
      <c r="S23" t="s">
        <v>27153</v>
      </c>
      <c r="T23" t="s">
        <v>27154</v>
      </c>
      <c r="U23" t="s">
        <v>27155</v>
      </c>
    </row>
  </sheetData>
  <pageMargins left="0.7" right="0.7" top="0.75" bottom="0.75" header="0.3" footer="0.3"/>
  <pageSetup paperSize="9"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B2:U29"/>
  <sheetViews>
    <sheetView workbookViewId="0"/>
  </sheetViews>
  <sheetFormatPr defaultColWidth="11.42578125" defaultRowHeight="15" x14ac:dyDescent="0.25"/>
  <sheetData>
    <row r="2" spans="2:21" x14ac:dyDescent="0.25">
      <c r="B2" t="s">
        <v>1</v>
      </c>
      <c r="C2" t="s">
        <v>145</v>
      </c>
    </row>
    <row r="3" spans="2:21" x14ac:dyDescent="0.25">
      <c r="B3" t="s">
        <v>2</v>
      </c>
      <c r="C3" t="s">
        <v>7</v>
      </c>
    </row>
    <row r="4" spans="2:21" x14ac:dyDescent="0.25">
      <c r="B4" t="s">
        <v>3</v>
      </c>
      <c r="C4" t="s">
        <v>8</v>
      </c>
    </row>
    <row r="5" spans="2:21" x14ac:dyDescent="0.25">
      <c r="B5" s="4" t="str">
        <f>HYPERLINK("[NZAu_Publiclaunch_20231116.xlsx]'TOC'!A1","(Click to return to TOC)")</f>
        <v>(Click to return to TOC)</v>
      </c>
    </row>
    <row r="7" spans="2:21" x14ac:dyDescent="0.25">
      <c r="D7" t="s">
        <v>153</v>
      </c>
      <c r="M7" t="s">
        <v>27032</v>
      </c>
    </row>
    <row r="8" spans="2:21" x14ac:dyDescent="0.25">
      <c r="D8" t="s">
        <v>158</v>
      </c>
      <c r="E8" t="s">
        <v>159</v>
      </c>
      <c r="F8" t="s">
        <v>160</v>
      </c>
      <c r="G8" t="s">
        <v>161</v>
      </c>
      <c r="H8" t="s">
        <v>162</v>
      </c>
      <c r="I8" t="s">
        <v>163</v>
      </c>
      <c r="J8" t="s">
        <v>164</v>
      </c>
      <c r="K8" t="s">
        <v>165</v>
      </c>
      <c r="L8" t="s">
        <v>166</v>
      </c>
      <c r="M8" t="s">
        <v>158</v>
      </c>
      <c r="N8" t="s">
        <v>159</v>
      </c>
      <c r="O8" t="s">
        <v>160</v>
      </c>
      <c r="P8" t="s">
        <v>161</v>
      </c>
      <c r="Q8" t="s">
        <v>162</v>
      </c>
      <c r="R8" t="s">
        <v>163</v>
      </c>
      <c r="S8" t="s">
        <v>164</v>
      </c>
      <c r="T8" t="s">
        <v>165</v>
      </c>
      <c r="U8" t="s">
        <v>166</v>
      </c>
    </row>
    <row r="9" spans="2:21" x14ac:dyDescent="0.25">
      <c r="B9" t="s">
        <v>167</v>
      </c>
      <c r="C9" t="s">
        <v>680</v>
      </c>
      <c r="D9" t="s">
        <v>690</v>
      </c>
      <c r="E9" t="s">
        <v>27156</v>
      </c>
      <c r="F9" t="s">
        <v>27157</v>
      </c>
      <c r="G9" t="s">
        <v>693</v>
      </c>
      <c r="H9" t="s">
        <v>27158</v>
      </c>
      <c r="I9" t="s">
        <v>27159</v>
      </c>
      <c r="J9" t="s">
        <v>27160</v>
      </c>
      <c r="K9" t="s">
        <v>27161</v>
      </c>
      <c r="L9" t="s">
        <v>27162</v>
      </c>
      <c r="M9" t="s">
        <v>27163</v>
      </c>
      <c r="N9" t="s">
        <v>27164</v>
      </c>
      <c r="O9" t="s">
        <v>27165</v>
      </c>
      <c r="P9" t="s">
        <v>27166</v>
      </c>
      <c r="Q9" t="s">
        <v>27167</v>
      </c>
      <c r="R9" t="s">
        <v>27168</v>
      </c>
      <c r="S9" t="s">
        <v>27169</v>
      </c>
      <c r="T9" t="s">
        <v>27170</v>
      </c>
      <c r="U9" t="s">
        <v>27171</v>
      </c>
    </row>
    <row r="10" spans="2:21" x14ac:dyDescent="0.25">
      <c r="C10" t="s">
        <v>735</v>
      </c>
      <c r="D10" t="s">
        <v>745</v>
      </c>
      <c r="E10" t="s">
        <v>27172</v>
      </c>
      <c r="F10" t="s">
        <v>27173</v>
      </c>
      <c r="G10" t="s">
        <v>27174</v>
      </c>
      <c r="H10" t="s">
        <v>27175</v>
      </c>
      <c r="I10" t="s">
        <v>27176</v>
      </c>
      <c r="J10" t="s">
        <v>27177</v>
      </c>
      <c r="K10" t="s">
        <v>27178</v>
      </c>
      <c r="L10" t="s">
        <v>753</v>
      </c>
      <c r="M10" t="s">
        <v>27179</v>
      </c>
      <c r="N10" t="s">
        <v>27180</v>
      </c>
      <c r="O10" t="s">
        <v>27181</v>
      </c>
      <c r="P10" t="s">
        <v>27182</v>
      </c>
      <c r="Q10" t="s">
        <v>27183</v>
      </c>
      <c r="R10" t="s">
        <v>27184</v>
      </c>
      <c r="S10" t="s">
        <v>27185</v>
      </c>
      <c r="T10" t="s">
        <v>27186</v>
      </c>
      <c r="U10" t="s">
        <v>27187</v>
      </c>
    </row>
    <row r="11" spans="2:21" x14ac:dyDescent="0.25">
      <c r="C11" t="s">
        <v>790</v>
      </c>
      <c r="D11" t="s">
        <v>568</v>
      </c>
      <c r="E11" t="s">
        <v>568</v>
      </c>
      <c r="F11" t="s">
        <v>27188</v>
      </c>
      <c r="G11" t="s">
        <v>799</v>
      </c>
      <c r="H11" t="s">
        <v>800</v>
      </c>
      <c r="I11" t="s">
        <v>27189</v>
      </c>
      <c r="J11" t="s">
        <v>27190</v>
      </c>
      <c r="K11" t="s">
        <v>803</v>
      </c>
      <c r="L11" t="s">
        <v>27191</v>
      </c>
      <c r="M11" t="s">
        <v>568</v>
      </c>
      <c r="N11" t="s">
        <v>568</v>
      </c>
      <c r="O11" t="s">
        <v>27192</v>
      </c>
      <c r="P11" t="s">
        <v>27193</v>
      </c>
      <c r="Q11" t="s">
        <v>27194</v>
      </c>
      <c r="R11" t="s">
        <v>27195</v>
      </c>
      <c r="S11" t="s">
        <v>27196</v>
      </c>
      <c r="T11" t="s">
        <v>27197</v>
      </c>
      <c r="U11" t="s">
        <v>27198</v>
      </c>
    </row>
    <row r="12" spans="2:21" x14ac:dyDescent="0.25">
      <c r="C12" t="s">
        <v>833</v>
      </c>
      <c r="D12" t="s">
        <v>843</v>
      </c>
      <c r="E12" t="s">
        <v>27199</v>
      </c>
      <c r="F12" t="s">
        <v>27200</v>
      </c>
      <c r="G12" t="s">
        <v>27201</v>
      </c>
      <c r="H12" t="s">
        <v>27202</v>
      </c>
      <c r="I12" t="s">
        <v>27203</v>
      </c>
      <c r="J12" t="s">
        <v>27204</v>
      </c>
      <c r="K12" t="s">
        <v>27205</v>
      </c>
      <c r="L12" t="s">
        <v>27206</v>
      </c>
      <c r="M12" t="s">
        <v>27207</v>
      </c>
      <c r="N12" t="s">
        <v>27208</v>
      </c>
      <c r="O12" t="s">
        <v>27209</v>
      </c>
      <c r="P12" t="s">
        <v>27210</v>
      </c>
      <c r="Q12" t="s">
        <v>27211</v>
      </c>
      <c r="R12" t="s">
        <v>27212</v>
      </c>
      <c r="S12" t="s">
        <v>27213</v>
      </c>
      <c r="T12" t="s">
        <v>27214</v>
      </c>
      <c r="U12" t="s">
        <v>27215</v>
      </c>
    </row>
    <row r="13" spans="2:21" x14ac:dyDescent="0.25">
      <c r="C13" t="s">
        <v>888</v>
      </c>
      <c r="D13" t="s">
        <v>898</v>
      </c>
      <c r="E13" t="s">
        <v>899</v>
      </c>
      <c r="F13" t="s">
        <v>27216</v>
      </c>
      <c r="G13" t="s">
        <v>27217</v>
      </c>
      <c r="H13" t="s">
        <v>27218</v>
      </c>
      <c r="I13" t="s">
        <v>27219</v>
      </c>
      <c r="J13" t="s">
        <v>904</v>
      </c>
      <c r="K13" t="s">
        <v>27220</v>
      </c>
      <c r="L13" t="s">
        <v>27221</v>
      </c>
      <c r="M13" t="s">
        <v>27222</v>
      </c>
      <c r="N13" t="s">
        <v>27223</v>
      </c>
      <c r="O13" t="s">
        <v>27224</v>
      </c>
      <c r="P13" t="s">
        <v>27225</v>
      </c>
      <c r="Q13" t="s">
        <v>27226</v>
      </c>
      <c r="R13" t="s">
        <v>27227</v>
      </c>
      <c r="S13" t="s">
        <v>27228</v>
      </c>
      <c r="T13" t="s">
        <v>27229</v>
      </c>
      <c r="U13" t="s">
        <v>27230</v>
      </c>
    </row>
    <row r="14" spans="2:21" x14ac:dyDescent="0.25">
      <c r="C14" t="s">
        <v>223</v>
      </c>
      <c r="D14" t="s">
        <v>952</v>
      </c>
      <c r="E14" t="s">
        <v>953</v>
      </c>
      <c r="F14" t="s">
        <v>27231</v>
      </c>
      <c r="G14" t="s">
        <v>955</v>
      </c>
      <c r="H14" t="s">
        <v>27232</v>
      </c>
      <c r="I14" t="s">
        <v>957</v>
      </c>
      <c r="J14" t="s">
        <v>27233</v>
      </c>
      <c r="K14" t="s">
        <v>959</v>
      </c>
      <c r="L14" t="s">
        <v>960</v>
      </c>
      <c r="M14" t="s">
        <v>27234</v>
      </c>
      <c r="N14" t="s">
        <v>27235</v>
      </c>
      <c r="O14" t="s">
        <v>27236</v>
      </c>
      <c r="P14" t="s">
        <v>27237</v>
      </c>
      <c r="Q14" t="s">
        <v>27238</v>
      </c>
      <c r="R14" t="s">
        <v>27239</v>
      </c>
      <c r="S14" t="s">
        <v>27240</v>
      </c>
      <c r="T14" t="s">
        <v>27241</v>
      </c>
      <c r="U14" t="s">
        <v>27242</v>
      </c>
    </row>
    <row r="15" spans="2:21" x14ac:dyDescent="0.25">
      <c r="C15" t="s">
        <v>996</v>
      </c>
      <c r="D15" t="s">
        <v>1006</v>
      </c>
      <c r="E15" t="s">
        <v>1007</v>
      </c>
      <c r="F15" t="s">
        <v>1008</v>
      </c>
      <c r="G15" t="s">
        <v>27243</v>
      </c>
      <c r="H15" t="s">
        <v>1010</v>
      </c>
      <c r="I15" t="s">
        <v>27244</v>
      </c>
      <c r="J15" t="s">
        <v>27245</v>
      </c>
      <c r="K15" t="s">
        <v>1013</v>
      </c>
      <c r="L15" t="s">
        <v>1014</v>
      </c>
      <c r="M15" t="s">
        <v>27246</v>
      </c>
      <c r="N15" t="s">
        <v>27247</v>
      </c>
      <c r="O15" t="s">
        <v>27248</v>
      </c>
      <c r="P15" t="s">
        <v>27249</v>
      </c>
      <c r="Q15" t="s">
        <v>27250</v>
      </c>
      <c r="R15" t="s">
        <v>27251</v>
      </c>
      <c r="S15" t="s">
        <v>27252</v>
      </c>
      <c r="T15" t="s">
        <v>27253</v>
      </c>
      <c r="U15" t="s">
        <v>27254</v>
      </c>
    </row>
    <row r="16" spans="2:21" x14ac:dyDescent="0.25">
      <c r="C16" t="s">
        <v>1051</v>
      </c>
      <c r="D16" t="s">
        <v>1061</v>
      </c>
      <c r="E16" t="s">
        <v>27255</v>
      </c>
      <c r="F16" t="s">
        <v>27256</v>
      </c>
      <c r="G16" t="s">
        <v>27257</v>
      </c>
      <c r="H16" t="s">
        <v>27258</v>
      </c>
      <c r="I16" t="s">
        <v>1066</v>
      </c>
      <c r="J16" t="s">
        <v>1067</v>
      </c>
      <c r="K16" t="s">
        <v>1068</v>
      </c>
      <c r="L16" t="s">
        <v>1069</v>
      </c>
      <c r="M16" t="s">
        <v>27259</v>
      </c>
      <c r="N16" t="s">
        <v>27260</v>
      </c>
      <c r="O16" t="s">
        <v>27261</v>
      </c>
      <c r="P16" t="s">
        <v>27262</v>
      </c>
      <c r="Q16" t="s">
        <v>27263</v>
      </c>
      <c r="R16" t="s">
        <v>27264</v>
      </c>
      <c r="S16" t="s">
        <v>27265</v>
      </c>
      <c r="T16" t="s">
        <v>27266</v>
      </c>
      <c r="U16" t="s">
        <v>27267</v>
      </c>
    </row>
    <row r="17" spans="2:21" x14ac:dyDescent="0.25">
      <c r="C17" t="s">
        <v>333</v>
      </c>
      <c r="D17" t="s">
        <v>27268</v>
      </c>
      <c r="E17" t="s">
        <v>1113</v>
      </c>
      <c r="F17" t="s">
        <v>1114</v>
      </c>
      <c r="G17" t="s">
        <v>1115</v>
      </c>
      <c r="H17" t="s">
        <v>1116</v>
      </c>
      <c r="I17" t="s">
        <v>1117</v>
      </c>
      <c r="J17" t="s">
        <v>1118</v>
      </c>
      <c r="K17" t="s">
        <v>1119</v>
      </c>
      <c r="L17" t="s">
        <v>27269</v>
      </c>
      <c r="M17" t="s">
        <v>27270</v>
      </c>
      <c r="N17" t="s">
        <v>27271</v>
      </c>
      <c r="O17" t="s">
        <v>27272</v>
      </c>
      <c r="P17" t="s">
        <v>27273</v>
      </c>
      <c r="Q17" t="s">
        <v>27274</v>
      </c>
      <c r="R17" t="s">
        <v>27275</v>
      </c>
      <c r="S17" t="s">
        <v>27276</v>
      </c>
      <c r="T17" t="s">
        <v>27277</v>
      </c>
      <c r="U17" t="s">
        <v>27278</v>
      </c>
    </row>
    <row r="18" spans="2:21" x14ac:dyDescent="0.25">
      <c r="C18" t="s">
        <v>388</v>
      </c>
      <c r="D18" t="s">
        <v>1166</v>
      </c>
      <c r="E18" t="s">
        <v>27279</v>
      </c>
      <c r="F18" t="s">
        <v>27280</v>
      </c>
      <c r="G18" t="s">
        <v>1169</v>
      </c>
      <c r="H18" t="s">
        <v>27281</v>
      </c>
      <c r="I18" t="s">
        <v>1171</v>
      </c>
      <c r="J18" t="s">
        <v>27282</v>
      </c>
      <c r="K18" t="s">
        <v>27283</v>
      </c>
      <c r="L18" t="s">
        <v>27284</v>
      </c>
      <c r="M18" t="s">
        <v>27285</v>
      </c>
      <c r="N18" t="s">
        <v>27286</v>
      </c>
      <c r="O18" t="s">
        <v>27287</v>
      </c>
      <c r="P18" t="s">
        <v>27288</v>
      </c>
      <c r="Q18" t="s">
        <v>27289</v>
      </c>
      <c r="R18" t="s">
        <v>27290</v>
      </c>
      <c r="S18" t="s">
        <v>27291</v>
      </c>
      <c r="T18" t="s">
        <v>27292</v>
      </c>
      <c r="U18" t="s">
        <v>27293</v>
      </c>
    </row>
    <row r="19" spans="2:21" x14ac:dyDescent="0.25">
      <c r="C19" t="s">
        <v>1211</v>
      </c>
      <c r="D19" t="s">
        <v>1221</v>
      </c>
      <c r="E19" t="s">
        <v>27294</v>
      </c>
      <c r="F19" t="s">
        <v>27295</v>
      </c>
      <c r="G19" t="s">
        <v>1224</v>
      </c>
      <c r="H19" t="s">
        <v>1225</v>
      </c>
      <c r="I19" t="s">
        <v>1226</v>
      </c>
      <c r="J19" t="s">
        <v>27296</v>
      </c>
      <c r="K19" t="s">
        <v>1228</v>
      </c>
      <c r="L19" t="s">
        <v>1229</v>
      </c>
      <c r="M19" t="s">
        <v>27297</v>
      </c>
      <c r="N19" t="s">
        <v>27298</v>
      </c>
      <c r="O19" t="s">
        <v>27299</v>
      </c>
      <c r="P19" t="s">
        <v>27300</v>
      </c>
      <c r="Q19" t="s">
        <v>27301</v>
      </c>
      <c r="R19" t="s">
        <v>27302</v>
      </c>
      <c r="S19" t="s">
        <v>27303</v>
      </c>
      <c r="T19" t="s">
        <v>27304</v>
      </c>
      <c r="U19" t="s">
        <v>27305</v>
      </c>
    </row>
    <row r="20" spans="2:21" x14ac:dyDescent="0.25">
      <c r="B20" t="s">
        <v>550</v>
      </c>
      <c r="C20" t="s">
        <v>680</v>
      </c>
      <c r="D20" t="s">
        <v>1266</v>
      </c>
      <c r="E20" t="s">
        <v>1270</v>
      </c>
      <c r="F20" t="s">
        <v>568</v>
      </c>
      <c r="G20" t="s">
        <v>1271</v>
      </c>
      <c r="H20" t="s">
        <v>1272</v>
      </c>
      <c r="I20" t="s">
        <v>1273</v>
      </c>
      <c r="J20" t="s">
        <v>1274</v>
      </c>
      <c r="K20" t="s">
        <v>1275</v>
      </c>
      <c r="L20" t="s">
        <v>1276</v>
      </c>
      <c r="M20" t="s">
        <v>1266</v>
      </c>
      <c r="N20" t="s">
        <v>568</v>
      </c>
      <c r="O20" t="s">
        <v>568</v>
      </c>
      <c r="P20" t="s">
        <v>27306</v>
      </c>
      <c r="Q20" t="s">
        <v>27307</v>
      </c>
      <c r="R20" t="s">
        <v>27308</v>
      </c>
      <c r="S20" t="s">
        <v>27309</v>
      </c>
      <c r="T20" t="s">
        <v>27310</v>
      </c>
      <c r="U20" t="s">
        <v>27311</v>
      </c>
    </row>
    <row r="21" spans="2:21" x14ac:dyDescent="0.25">
      <c r="C21" t="s">
        <v>735</v>
      </c>
      <c r="D21" t="s">
        <v>1268</v>
      </c>
      <c r="E21" t="s">
        <v>1307</v>
      </c>
      <c r="F21" t="s">
        <v>1308</v>
      </c>
      <c r="G21" t="s">
        <v>1309</v>
      </c>
      <c r="H21" t="s">
        <v>1310</v>
      </c>
      <c r="I21" t="s">
        <v>1311</v>
      </c>
      <c r="J21" t="s">
        <v>1312</v>
      </c>
      <c r="K21" t="s">
        <v>1313</v>
      </c>
      <c r="L21" t="s">
        <v>1314</v>
      </c>
      <c r="M21" t="s">
        <v>1268</v>
      </c>
      <c r="N21" t="s">
        <v>27312</v>
      </c>
      <c r="O21" t="s">
        <v>27313</v>
      </c>
      <c r="P21" t="s">
        <v>27314</v>
      </c>
      <c r="Q21" t="s">
        <v>27315</v>
      </c>
      <c r="R21" t="s">
        <v>27316</v>
      </c>
      <c r="S21" t="s">
        <v>27317</v>
      </c>
      <c r="T21" t="s">
        <v>27318</v>
      </c>
      <c r="U21" t="s">
        <v>27319</v>
      </c>
    </row>
    <row r="22" spans="2:21" x14ac:dyDescent="0.25">
      <c r="C22" t="s">
        <v>790</v>
      </c>
      <c r="D22" t="s">
        <v>568</v>
      </c>
      <c r="E22" t="s">
        <v>568</v>
      </c>
      <c r="F22" t="s">
        <v>1343</v>
      </c>
      <c r="G22" t="s">
        <v>1344</v>
      </c>
      <c r="H22" t="s">
        <v>1345</v>
      </c>
      <c r="I22" t="s">
        <v>1346</v>
      </c>
      <c r="J22" t="s">
        <v>1347</v>
      </c>
      <c r="K22" t="s">
        <v>1348</v>
      </c>
      <c r="L22" t="s">
        <v>1349</v>
      </c>
      <c r="M22" t="s">
        <v>568</v>
      </c>
      <c r="N22" t="s">
        <v>568</v>
      </c>
      <c r="O22" t="s">
        <v>1268</v>
      </c>
      <c r="P22" t="s">
        <v>27320</v>
      </c>
      <c r="Q22" t="s">
        <v>27321</v>
      </c>
      <c r="R22" t="s">
        <v>27322</v>
      </c>
      <c r="S22" t="s">
        <v>27323</v>
      </c>
      <c r="T22" t="s">
        <v>27324</v>
      </c>
      <c r="U22" t="s">
        <v>27325</v>
      </c>
    </row>
    <row r="23" spans="2:21" x14ac:dyDescent="0.25">
      <c r="C23" t="s">
        <v>833</v>
      </c>
      <c r="D23" t="s">
        <v>568</v>
      </c>
      <c r="E23" t="s">
        <v>568</v>
      </c>
      <c r="F23" t="s">
        <v>1375</v>
      </c>
      <c r="G23" t="s">
        <v>1376</v>
      </c>
      <c r="H23" t="s">
        <v>1377</v>
      </c>
      <c r="I23" t="s">
        <v>1378</v>
      </c>
      <c r="J23" t="s">
        <v>1379</v>
      </c>
      <c r="K23" t="s">
        <v>1380</v>
      </c>
      <c r="L23" t="s">
        <v>1381</v>
      </c>
      <c r="M23" t="s">
        <v>568</v>
      </c>
      <c r="N23" t="s">
        <v>1268</v>
      </c>
      <c r="O23" t="s">
        <v>1280</v>
      </c>
      <c r="P23" t="s">
        <v>27326</v>
      </c>
      <c r="Q23" t="s">
        <v>27327</v>
      </c>
      <c r="R23" t="s">
        <v>27328</v>
      </c>
      <c r="S23" t="s">
        <v>27329</v>
      </c>
      <c r="T23" t="s">
        <v>27330</v>
      </c>
      <c r="U23" t="s">
        <v>27331</v>
      </c>
    </row>
    <row r="24" spans="2:21" x14ac:dyDescent="0.25">
      <c r="C24" t="s">
        <v>888</v>
      </c>
      <c r="D24" t="s">
        <v>568</v>
      </c>
      <c r="E24" t="s">
        <v>1408</v>
      </c>
      <c r="F24" t="s">
        <v>1409</v>
      </c>
      <c r="G24" t="s">
        <v>1410</v>
      </c>
      <c r="H24" t="s">
        <v>27332</v>
      </c>
      <c r="I24" t="s">
        <v>1412</v>
      </c>
      <c r="J24" t="s">
        <v>1413</v>
      </c>
      <c r="K24" t="s">
        <v>1414</v>
      </c>
      <c r="L24" t="s">
        <v>1415</v>
      </c>
      <c r="M24" t="s">
        <v>568</v>
      </c>
      <c r="N24" t="s">
        <v>568</v>
      </c>
      <c r="O24" t="s">
        <v>27333</v>
      </c>
      <c r="P24" t="s">
        <v>27334</v>
      </c>
      <c r="Q24" t="s">
        <v>27335</v>
      </c>
      <c r="R24" t="s">
        <v>27336</v>
      </c>
      <c r="S24" t="s">
        <v>27337</v>
      </c>
      <c r="T24" t="s">
        <v>27338</v>
      </c>
      <c r="U24" t="s">
        <v>27339</v>
      </c>
    </row>
    <row r="25" spans="2:21" x14ac:dyDescent="0.25">
      <c r="C25" t="s">
        <v>223</v>
      </c>
      <c r="D25" t="s">
        <v>1454</v>
      </c>
      <c r="E25" t="s">
        <v>1455</v>
      </c>
      <c r="F25" t="s">
        <v>1456</v>
      </c>
      <c r="G25" t="s">
        <v>1457</v>
      </c>
      <c r="H25" t="s">
        <v>1458</v>
      </c>
      <c r="I25" t="s">
        <v>1459</v>
      </c>
      <c r="J25" t="s">
        <v>1460</v>
      </c>
      <c r="K25" t="s">
        <v>1461</v>
      </c>
      <c r="L25" t="s">
        <v>1462</v>
      </c>
      <c r="M25" t="s">
        <v>1454</v>
      </c>
      <c r="N25" t="s">
        <v>27340</v>
      </c>
      <c r="O25" t="s">
        <v>27341</v>
      </c>
      <c r="P25" t="s">
        <v>27342</v>
      </c>
      <c r="Q25" t="s">
        <v>27343</v>
      </c>
      <c r="R25" t="s">
        <v>27344</v>
      </c>
      <c r="S25" t="s">
        <v>27345</v>
      </c>
      <c r="T25" t="s">
        <v>27346</v>
      </c>
      <c r="U25" t="s">
        <v>27347</v>
      </c>
    </row>
    <row r="26" spans="2:21" x14ac:dyDescent="0.25">
      <c r="C26" t="s">
        <v>996</v>
      </c>
      <c r="D26" t="s">
        <v>1501</v>
      </c>
      <c r="E26" t="s">
        <v>1502</v>
      </c>
      <c r="F26" t="s">
        <v>1503</v>
      </c>
      <c r="G26" t="s">
        <v>1504</v>
      </c>
      <c r="H26" t="s">
        <v>1505</v>
      </c>
      <c r="I26" t="s">
        <v>1506</v>
      </c>
      <c r="J26" t="s">
        <v>1300</v>
      </c>
      <c r="K26" t="s">
        <v>1300</v>
      </c>
      <c r="L26" t="s">
        <v>568</v>
      </c>
      <c r="M26" t="s">
        <v>27348</v>
      </c>
      <c r="N26" t="s">
        <v>27349</v>
      </c>
      <c r="O26" t="s">
        <v>1500</v>
      </c>
      <c r="P26" t="s">
        <v>1509</v>
      </c>
      <c r="Q26" t="s">
        <v>1505</v>
      </c>
      <c r="R26" t="s">
        <v>1506</v>
      </c>
      <c r="S26" t="s">
        <v>1343</v>
      </c>
      <c r="T26" t="s">
        <v>1266</v>
      </c>
      <c r="U26" t="s">
        <v>568</v>
      </c>
    </row>
    <row r="27" spans="2:21" x14ac:dyDescent="0.25">
      <c r="C27" t="s">
        <v>1051</v>
      </c>
      <c r="D27" t="s">
        <v>1533</v>
      </c>
      <c r="E27" t="s">
        <v>1534</v>
      </c>
      <c r="F27" t="s">
        <v>1535</v>
      </c>
      <c r="G27" t="s">
        <v>1536</v>
      </c>
      <c r="H27" t="s">
        <v>1537</v>
      </c>
      <c r="I27" t="s">
        <v>1538</v>
      </c>
      <c r="J27" t="s">
        <v>1539</v>
      </c>
      <c r="K27" t="s">
        <v>1540</v>
      </c>
      <c r="L27" t="s">
        <v>1541</v>
      </c>
      <c r="M27" t="s">
        <v>27350</v>
      </c>
      <c r="N27" t="s">
        <v>27351</v>
      </c>
      <c r="O27" t="s">
        <v>27352</v>
      </c>
      <c r="P27" t="s">
        <v>27353</v>
      </c>
      <c r="Q27" t="s">
        <v>27354</v>
      </c>
      <c r="R27" t="s">
        <v>27355</v>
      </c>
      <c r="S27" t="s">
        <v>27356</v>
      </c>
      <c r="T27" t="s">
        <v>27356</v>
      </c>
      <c r="U27" t="s">
        <v>27357</v>
      </c>
    </row>
    <row r="28" spans="2:21" x14ac:dyDescent="0.25">
      <c r="C28" t="s">
        <v>388</v>
      </c>
      <c r="D28" t="s">
        <v>1574</v>
      </c>
      <c r="E28" t="s">
        <v>1582</v>
      </c>
      <c r="F28" t="s">
        <v>1583</v>
      </c>
      <c r="G28" t="s">
        <v>1584</v>
      </c>
      <c r="H28" t="s">
        <v>1585</v>
      </c>
      <c r="I28" t="s">
        <v>1586</v>
      </c>
      <c r="J28" t="s">
        <v>1587</v>
      </c>
      <c r="K28" t="s">
        <v>1588</v>
      </c>
      <c r="L28" t="s">
        <v>568</v>
      </c>
      <c r="M28" t="s">
        <v>27358</v>
      </c>
      <c r="N28" t="s">
        <v>1582</v>
      </c>
      <c r="O28" t="s">
        <v>1583</v>
      </c>
      <c r="P28" t="s">
        <v>27359</v>
      </c>
      <c r="Q28" t="s">
        <v>27360</v>
      </c>
      <c r="R28" t="s">
        <v>27361</v>
      </c>
      <c r="S28" t="s">
        <v>27362</v>
      </c>
      <c r="T28" t="s">
        <v>27363</v>
      </c>
      <c r="U28" t="s">
        <v>568</v>
      </c>
    </row>
    <row r="29" spans="2:21" x14ac:dyDescent="0.25">
      <c r="C29" t="s">
        <v>1211</v>
      </c>
      <c r="D29" t="s">
        <v>568</v>
      </c>
      <c r="E29" t="s">
        <v>568</v>
      </c>
      <c r="F29" t="s">
        <v>568</v>
      </c>
      <c r="G29" t="s">
        <v>1617</v>
      </c>
      <c r="H29" t="s">
        <v>1618</v>
      </c>
      <c r="I29" t="s">
        <v>1619</v>
      </c>
      <c r="J29" t="s">
        <v>1620</v>
      </c>
      <c r="K29" t="s">
        <v>1621</v>
      </c>
      <c r="L29" t="s">
        <v>1622</v>
      </c>
      <c r="M29" t="s">
        <v>568</v>
      </c>
      <c r="N29" t="s">
        <v>568</v>
      </c>
      <c r="O29" t="s">
        <v>568</v>
      </c>
      <c r="P29" t="s">
        <v>27364</v>
      </c>
      <c r="Q29" t="s">
        <v>27365</v>
      </c>
      <c r="R29" t="s">
        <v>27366</v>
      </c>
      <c r="S29" t="s">
        <v>27367</v>
      </c>
      <c r="T29" t="s">
        <v>27368</v>
      </c>
      <c r="U29" t="s">
        <v>27369</v>
      </c>
    </row>
  </sheetData>
  <pageMargins left="0.7" right="0.7" top="0.75" bottom="0.75" header="0.3" footer="0.3"/>
  <pageSetup paperSize="9"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B2:BM23"/>
  <sheetViews>
    <sheetView workbookViewId="0"/>
  </sheetViews>
  <sheetFormatPr defaultColWidth="11.42578125" defaultRowHeight="15" x14ac:dyDescent="0.25"/>
  <sheetData>
    <row r="2" spans="2:65" x14ac:dyDescent="0.25">
      <c r="B2" t="s">
        <v>1</v>
      </c>
      <c r="C2" t="s">
        <v>147</v>
      </c>
    </row>
    <row r="3" spans="2:65" x14ac:dyDescent="0.25">
      <c r="B3" t="s">
        <v>2</v>
      </c>
      <c r="C3" t="s">
        <v>148</v>
      </c>
    </row>
    <row r="4" spans="2:65" x14ac:dyDescent="0.25">
      <c r="B4" t="s">
        <v>3</v>
      </c>
      <c r="C4" t="s">
        <v>8</v>
      </c>
    </row>
    <row r="5" spans="2:65" x14ac:dyDescent="0.25">
      <c r="B5" s="4" t="str">
        <f>HYPERLINK("[NZAu_Publiclaunch_20231116.xlsx]'TOC'!A1","(Click to return to TOC)")</f>
        <v>(Click to return to TOC)</v>
      </c>
    </row>
    <row r="7" spans="2:65" x14ac:dyDescent="0.25">
      <c r="E7" t="s">
        <v>2063</v>
      </c>
      <c r="N7" t="s">
        <v>2064</v>
      </c>
      <c r="W7" t="s">
        <v>2065</v>
      </c>
      <c r="AF7" t="s">
        <v>2066</v>
      </c>
      <c r="AO7" t="s">
        <v>2067</v>
      </c>
      <c r="AW7" t="s">
        <v>2068</v>
      </c>
      <c r="BE7" t="s">
        <v>2069</v>
      </c>
    </row>
    <row r="8" spans="2:65" x14ac:dyDescent="0.25">
      <c r="E8" t="s">
        <v>158</v>
      </c>
      <c r="F8" t="s">
        <v>159</v>
      </c>
      <c r="G8" t="s">
        <v>160</v>
      </c>
      <c r="H8" t="s">
        <v>161</v>
      </c>
      <c r="I8" t="s">
        <v>162</v>
      </c>
      <c r="J8" t="s">
        <v>163</v>
      </c>
      <c r="K8" t="s">
        <v>164</v>
      </c>
      <c r="L8" t="s">
        <v>165</v>
      </c>
      <c r="M8" t="s">
        <v>166</v>
      </c>
      <c r="N8" t="s">
        <v>158</v>
      </c>
      <c r="O8" t="s">
        <v>159</v>
      </c>
      <c r="P8" t="s">
        <v>160</v>
      </c>
      <c r="Q8" t="s">
        <v>161</v>
      </c>
      <c r="R8" t="s">
        <v>162</v>
      </c>
      <c r="S8" t="s">
        <v>163</v>
      </c>
      <c r="T8" t="s">
        <v>164</v>
      </c>
      <c r="U8" t="s">
        <v>165</v>
      </c>
      <c r="V8" t="s">
        <v>166</v>
      </c>
      <c r="W8" t="s">
        <v>158</v>
      </c>
      <c r="X8" t="s">
        <v>159</v>
      </c>
      <c r="Y8" t="s">
        <v>160</v>
      </c>
      <c r="Z8" t="s">
        <v>161</v>
      </c>
      <c r="AA8" t="s">
        <v>162</v>
      </c>
      <c r="AB8" t="s">
        <v>163</v>
      </c>
      <c r="AC8" t="s">
        <v>164</v>
      </c>
      <c r="AD8" t="s">
        <v>165</v>
      </c>
      <c r="AE8" t="s">
        <v>166</v>
      </c>
      <c r="AF8" t="s">
        <v>158</v>
      </c>
      <c r="AG8" t="s">
        <v>159</v>
      </c>
      <c r="AH8" t="s">
        <v>160</v>
      </c>
      <c r="AI8" t="s">
        <v>161</v>
      </c>
      <c r="AJ8" t="s">
        <v>162</v>
      </c>
      <c r="AK8" t="s">
        <v>163</v>
      </c>
      <c r="AL8" t="s">
        <v>164</v>
      </c>
      <c r="AM8" t="s">
        <v>165</v>
      </c>
      <c r="AN8" t="s">
        <v>166</v>
      </c>
      <c r="AO8" t="s">
        <v>159</v>
      </c>
      <c r="AP8" t="s">
        <v>160</v>
      </c>
      <c r="AQ8" t="s">
        <v>161</v>
      </c>
      <c r="AR8" t="s">
        <v>162</v>
      </c>
      <c r="AS8" t="s">
        <v>163</v>
      </c>
      <c r="AT8" t="s">
        <v>164</v>
      </c>
      <c r="AU8" t="s">
        <v>165</v>
      </c>
      <c r="AV8" t="s">
        <v>166</v>
      </c>
      <c r="AW8" t="s">
        <v>159</v>
      </c>
      <c r="AX8" t="s">
        <v>160</v>
      </c>
      <c r="AY8" t="s">
        <v>161</v>
      </c>
      <c r="AZ8" t="s">
        <v>162</v>
      </c>
      <c r="BA8" t="s">
        <v>163</v>
      </c>
      <c r="BB8" t="s">
        <v>164</v>
      </c>
      <c r="BC8" t="s">
        <v>165</v>
      </c>
      <c r="BD8" t="s">
        <v>166</v>
      </c>
      <c r="BE8" t="s">
        <v>158</v>
      </c>
      <c r="BF8" t="s">
        <v>159</v>
      </c>
      <c r="BG8" t="s">
        <v>160</v>
      </c>
      <c r="BH8" t="s">
        <v>161</v>
      </c>
      <c r="BI8" t="s">
        <v>162</v>
      </c>
      <c r="BJ8" t="s">
        <v>163</v>
      </c>
      <c r="BK8" t="s">
        <v>164</v>
      </c>
      <c r="BL8" t="s">
        <v>165</v>
      </c>
      <c r="BM8" t="s">
        <v>166</v>
      </c>
    </row>
    <row r="9" spans="2:65" x14ac:dyDescent="0.25">
      <c r="B9" t="s">
        <v>2070</v>
      </c>
      <c r="C9" t="s">
        <v>153</v>
      </c>
      <c r="D9" t="s">
        <v>1648</v>
      </c>
      <c r="E9" t="s">
        <v>568</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568</v>
      </c>
      <c r="W9" t="s">
        <v>568</v>
      </c>
      <c r="X9" t="s">
        <v>568</v>
      </c>
      <c r="Y9" t="s">
        <v>1657</v>
      </c>
      <c r="Z9" t="s">
        <v>1658</v>
      </c>
      <c r="AA9" t="s">
        <v>1659</v>
      </c>
      <c r="AB9" t="s">
        <v>1660</v>
      </c>
      <c r="AC9" t="s">
        <v>1661</v>
      </c>
      <c r="AD9" t="s">
        <v>1662</v>
      </c>
      <c r="AE9" t="s">
        <v>1663</v>
      </c>
      <c r="AF9" t="s">
        <v>568</v>
      </c>
      <c r="AG9" t="s">
        <v>568</v>
      </c>
      <c r="AH9" t="s">
        <v>568</v>
      </c>
      <c r="AI9" t="s">
        <v>568</v>
      </c>
      <c r="AJ9" t="s">
        <v>568</v>
      </c>
      <c r="AK9" t="s">
        <v>568</v>
      </c>
      <c r="AL9" t="s">
        <v>568</v>
      </c>
      <c r="AM9" t="s">
        <v>568</v>
      </c>
      <c r="AN9" t="s">
        <v>568</v>
      </c>
      <c r="AO9" t="s">
        <v>568</v>
      </c>
      <c r="AP9" t="s">
        <v>568</v>
      </c>
      <c r="AQ9" t="s">
        <v>568</v>
      </c>
      <c r="AR9" t="s">
        <v>568</v>
      </c>
      <c r="AS9" t="s">
        <v>568</v>
      </c>
      <c r="AT9" t="s">
        <v>568</v>
      </c>
      <c r="AU9" t="s">
        <v>568</v>
      </c>
      <c r="AV9" t="s">
        <v>568</v>
      </c>
      <c r="AW9" t="s">
        <v>568</v>
      </c>
      <c r="AX9" t="s">
        <v>568</v>
      </c>
      <c r="AY9" t="s">
        <v>568</v>
      </c>
      <c r="AZ9" t="s">
        <v>568</v>
      </c>
      <c r="BA9" t="s">
        <v>568</v>
      </c>
      <c r="BB9" t="s">
        <v>568</v>
      </c>
      <c r="BC9" t="s">
        <v>568</v>
      </c>
      <c r="BD9" t="s">
        <v>568</v>
      </c>
      <c r="BE9" t="s">
        <v>568</v>
      </c>
      <c r="BF9" t="s">
        <v>568</v>
      </c>
      <c r="BG9" t="s">
        <v>568</v>
      </c>
      <c r="BH9" t="s">
        <v>568</v>
      </c>
      <c r="BI9" t="s">
        <v>568</v>
      </c>
      <c r="BJ9" t="s">
        <v>568</v>
      </c>
      <c r="BK9" t="s">
        <v>568</v>
      </c>
      <c r="BL9" t="s">
        <v>568</v>
      </c>
      <c r="BM9" t="s">
        <v>568</v>
      </c>
    </row>
    <row r="10" spans="2:65" x14ac:dyDescent="0.25">
      <c r="D10" t="s">
        <v>1692</v>
      </c>
      <c r="E10" t="s">
        <v>568</v>
      </c>
      <c r="F10" t="s">
        <v>27370</v>
      </c>
      <c r="G10" t="s">
        <v>27371</v>
      </c>
      <c r="H10" t="s">
        <v>27372</v>
      </c>
      <c r="I10" t="s">
        <v>27373</v>
      </c>
      <c r="J10" t="s">
        <v>27374</v>
      </c>
      <c r="K10" t="s">
        <v>27375</v>
      </c>
      <c r="L10" t="s">
        <v>27376</v>
      </c>
      <c r="M10" t="s">
        <v>27377</v>
      </c>
      <c r="N10" t="s">
        <v>568</v>
      </c>
      <c r="O10" t="s">
        <v>27378</v>
      </c>
      <c r="P10" t="s">
        <v>27379</v>
      </c>
      <c r="Q10" t="s">
        <v>27380</v>
      </c>
      <c r="R10" t="s">
        <v>27381</v>
      </c>
      <c r="S10" t="s">
        <v>27382</v>
      </c>
      <c r="T10" t="s">
        <v>27383</v>
      </c>
      <c r="U10" t="s">
        <v>27384</v>
      </c>
      <c r="V10" t="s">
        <v>27385</v>
      </c>
      <c r="W10" t="s">
        <v>568</v>
      </c>
      <c r="X10" t="s">
        <v>27386</v>
      </c>
      <c r="Y10" t="s">
        <v>27387</v>
      </c>
      <c r="Z10" t="s">
        <v>27388</v>
      </c>
      <c r="AA10" t="s">
        <v>27389</v>
      </c>
      <c r="AB10" t="s">
        <v>27390</v>
      </c>
      <c r="AC10" t="s">
        <v>27391</v>
      </c>
      <c r="AD10" t="s">
        <v>27392</v>
      </c>
      <c r="AE10" t="s">
        <v>27393</v>
      </c>
      <c r="AF10" t="s">
        <v>568</v>
      </c>
      <c r="AG10" t="s">
        <v>27394</v>
      </c>
      <c r="AH10" t="s">
        <v>27395</v>
      </c>
      <c r="AI10" t="s">
        <v>27396</v>
      </c>
      <c r="AJ10" t="s">
        <v>27397</v>
      </c>
      <c r="AK10" t="s">
        <v>27398</v>
      </c>
      <c r="AL10" t="s">
        <v>27399</v>
      </c>
      <c r="AM10" t="s">
        <v>27400</v>
      </c>
      <c r="AN10" t="s">
        <v>27401</v>
      </c>
      <c r="AO10" t="s">
        <v>27402</v>
      </c>
      <c r="AP10" t="s">
        <v>27403</v>
      </c>
      <c r="AQ10" t="s">
        <v>27404</v>
      </c>
      <c r="AR10" t="s">
        <v>27405</v>
      </c>
      <c r="AS10" t="s">
        <v>27406</v>
      </c>
      <c r="AT10" t="s">
        <v>27407</v>
      </c>
      <c r="AU10" t="s">
        <v>27408</v>
      </c>
      <c r="AV10" t="s">
        <v>27409</v>
      </c>
      <c r="AW10" t="s">
        <v>27410</v>
      </c>
      <c r="AX10" t="s">
        <v>27411</v>
      </c>
      <c r="AY10" t="s">
        <v>27412</v>
      </c>
      <c r="AZ10" t="s">
        <v>27413</v>
      </c>
      <c r="BA10" t="s">
        <v>27414</v>
      </c>
      <c r="BB10" t="s">
        <v>27415</v>
      </c>
      <c r="BC10" t="s">
        <v>27416</v>
      </c>
      <c r="BD10" t="s">
        <v>27417</v>
      </c>
      <c r="BE10" t="s">
        <v>568</v>
      </c>
      <c r="BF10" t="s">
        <v>27418</v>
      </c>
      <c r="BG10" t="s">
        <v>27419</v>
      </c>
      <c r="BH10" t="s">
        <v>27420</v>
      </c>
      <c r="BI10" t="s">
        <v>27421</v>
      </c>
      <c r="BJ10" t="s">
        <v>27422</v>
      </c>
      <c r="BK10" t="s">
        <v>27423</v>
      </c>
      <c r="BL10" t="s">
        <v>27424</v>
      </c>
      <c r="BM10" t="s">
        <v>27425</v>
      </c>
    </row>
    <row r="11" spans="2:65" x14ac:dyDescent="0.25">
      <c r="D11" t="s">
        <v>1742</v>
      </c>
      <c r="E11" t="s">
        <v>568</v>
      </c>
      <c r="F11" t="s">
        <v>27426</v>
      </c>
      <c r="G11" t="s">
        <v>27427</v>
      </c>
      <c r="H11" t="s">
        <v>27428</v>
      </c>
      <c r="I11" t="s">
        <v>27429</v>
      </c>
      <c r="J11" t="s">
        <v>27430</v>
      </c>
      <c r="K11" t="s">
        <v>27431</v>
      </c>
      <c r="L11" t="s">
        <v>27432</v>
      </c>
      <c r="M11" t="s">
        <v>27433</v>
      </c>
      <c r="N11" t="s">
        <v>568</v>
      </c>
      <c r="O11" t="s">
        <v>27434</v>
      </c>
      <c r="P11" t="s">
        <v>27435</v>
      </c>
      <c r="Q11" t="s">
        <v>27436</v>
      </c>
      <c r="R11" t="s">
        <v>27437</v>
      </c>
      <c r="S11" t="s">
        <v>27438</v>
      </c>
      <c r="T11" t="s">
        <v>27439</v>
      </c>
      <c r="U11" t="s">
        <v>27440</v>
      </c>
      <c r="V11" t="s">
        <v>27441</v>
      </c>
      <c r="W11" t="s">
        <v>568</v>
      </c>
      <c r="X11" t="s">
        <v>27442</v>
      </c>
      <c r="Y11" t="s">
        <v>27443</v>
      </c>
      <c r="Z11" t="s">
        <v>27444</v>
      </c>
      <c r="AA11" t="s">
        <v>27445</v>
      </c>
      <c r="AB11" t="s">
        <v>27446</v>
      </c>
      <c r="AC11" t="s">
        <v>27447</v>
      </c>
      <c r="AD11" t="s">
        <v>27448</v>
      </c>
      <c r="AE11" t="s">
        <v>27449</v>
      </c>
      <c r="AF11" t="s">
        <v>568</v>
      </c>
      <c r="AG11" t="s">
        <v>27450</v>
      </c>
      <c r="AH11" t="s">
        <v>27451</v>
      </c>
      <c r="AI11" t="s">
        <v>27452</v>
      </c>
      <c r="AJ11" t="s">
        <v>27453</v>
      </c>
      <c r="AK11" t="s">
        <v>27454</v>
      </c>
      <c r="AL11" t="s">
        <v>27455</v>
      </c>
      <c r="AM11" t="s">
        <v>27456</v>
      </c>
      <c r="AN11" t="s">
        <v>27457</v>
      </c>
      <c r="AO11" t="s">
        <v>27458</v>
      </c>
      <c r="AP11" t="s">
        <v>27459</v>
      </c>
      <c r="AQ11" t="s">
        <v>27460</v>
      </c>
      <c r="AR11" t="s">
        <v>27461</v>
      </c>
      <c r="AS11" t="s">
        <v>27462</v>
      </c>
      <c r="AT11" t="s">
        <v>27463</v>
      </c>
      <c r="AU11" t="s">
        <v>27464</v>
      </c>
      <c r="AV11" t="s">
        <v>27465</v>
      </c>
      <c r="AW11" t="s">
        <v>27466</v>
      </c>
      <c r="AX11" t="s">
        <v>27467</v>
      </c>
      <c r="AY11" t="s">
        <v>27468</v>
      </c>
      <c r="AZ11" t="s">
        <v>27469</v>
      </c>
      <c r="BA11" t="s">
        <v>27470</v>
      </c>
      <c r="BB11" t="s">
        <v>27471</v>
      </c>
      <c r="BC11" t="s">
        <v>27472</v>
      </c>
      <c r="BD11" t="s">
        <v>27473</v>
      </c>
      <c r="BE11" t="s">
        <v>568</v>
      </c>
      <c r="BF11" t="s">
        <v>568</v>
      </c>
      <c r="BG11" t="s">
        <v>568</v>
      </c>
      <c r="BH11" t="s">
        <v>568</v>
      </c>
      <c r="BI11" t="s">
        <v>568</v>
      </c>
      <c r="BJ11" t="s">
        <v>568</v>
      </c>
      <c r="BK11" t="s">
        <v>568</v>
      </c>
      <c r="BL11" t="s">
        <v>568</v>
      </c>
      <c r="BM11" t="s">
        <v>568</v>
      </c>
    </row>
    <row r="12" spans="2:65" x14ac:dyDescent="0.25">
      <c r="D12" t="s">
        <v>1859</v>
      </c>
      <c r="E12" t="s">
        <v>27474</v>
      </c>
      <c r="F12" t="s">
        <v>27475</v>
      </c>
      <c r="G12" t="s">
        <v>27476</v>
      </c>
      <c r="H12" t="s">
        <v>27477</v>
      </c>
      <c r="I12" t="s">
        <v>27478</v>
      </c>
      <c r="J12" t="s">
        <v>27479</v>
      </c>
      <c r="K12" t="s">
        <v>27480</v>
      </c>
      <c r="L12" t="s">
        <v>27481</v>
      </c>
      <c r="M12" t="s">
        <v>27482</v>
      </c>
      <c r="N12" t="s">
        <v>27483</v>
      </c>
      <c r="O12" t="s">
        <v>27484</v>
      </c>
      <c r="P12" t="s">
        <v>27485</v>
      </c>
      <c r="Q12" t="s">
        <v>27486</v>
      </c>
      <c r="R12" t="s">
        <v>27487</v>
      </c>
      <c r="S12" t="s">
        <v>27488</v>
      </c>
      <c r="T12" t="s">
        <v>27489</v>
      </c>
      <c r="U12" t="s">
        <v>27490</v>
      </c>
      <c r="V12" t="s">
        <v>27491</v>
      </c>
      <c r="W12" t="s">
        <v>27492</v>
      </c>
      <c r="X12" t="s">
        <v>27493</v>
      </c>
      <c r="Y12" t="s">
        <v>27494</v>
      </c>
      <c r="Z12" t="s">
        <v>27495</v>
      </c>
      <c r="AA12" t="s">
        <v>27496</v>
      </c>
      <c r="AB12" t="s">
        <v>27497</v>
      </c>
      <c r="AC12" t="s">
        <v>27498</v>
      </c>
      <c r="AD12" t="s">
        <v>27499</v>
      </c>
      <c r="AE12" t="s">
        <v>27500</v>
      </c>
      <c r="AF12" t="s">
        <v>568</v>
      </c>
      <c r="AG12" t="s">
        <v>568</v>
      </c>
      <c r="AH12" t="s">
        <v>568</v>
      </c>
      <c r="AI12" t="s">
        <v>568</v>
      </c>
      <c r="AJ12" t="s">
        <v>568</v>
      </c>
      <c r="AK12" t="s">
        <v>568</v>
      </c>
      <c r="AL12" t="s">
        <v>568</v>
      </c>
      <c r="AM12" t="s">
        <v>568</v>
      </c>
      <c r="AN12" t="s">
        <v>568</v>
      </c>
      <c r="AO12" t="s">
        <v>568</v>
      </c>
      <c r="AP12" t="s">
        <v>568</v>
      </c>
      <c r="AQ12" t="s">
        <v>568</v>
      </c>
      <c r="AR12" t="s">
        <v>568</v>
      </c>
      <c r="AS12" t="s">
        <v>568</v>
      </c>
      <c r="AT12" t="s">
        <v>568</v>
      </c>
      <c r="AU12" t="s">
        <v>568</v>
      </c>
      <c r="AV12" t="s">
        <v>568</v>
      </c>
      <c r="AW12" t="s">
        <v>568</v>
      </c>
      <c r="AX12" t="s">
        <v>568</v>
      </c>
      <c r="AY12" t="s">
        <v>568</v>
      </c>
      <c r="AZ12" t="s">
        <v>568</v>
      </c>
      <c r="BA12" t="s">
        <v>568</v>
      </c>
      <c r="BB12" t="s">
        <v>568</v>
      </c>
      <c r="BC12" t="s">
        <v>568</v>
      </c>
      <c r="BD12" t="s">
        <v>568</v>
      </c>
      <c r="BE12" t="s">
        <v>568</v>
      </c>
      <c r="BF12" t="s">
        <v>568</v>
      </c>
      <c r="BG12" t="s">
        <v>568</v>
      </c>
      <c r="BH12" t="s">
        <v>568</v>
      </c>
      <c r="BI12" t="s">
        <v>568</v>
      </c>
      <c r="BJ12" t="s">
        <v>568</v>
      </c>
      <c r="BK12" t="s">
        <v>568</v>
      </c>
      <c r="BL12" t="s">
        <v>568</v>
      </c>
      <c r="BM12" t="s">
        <v>568</v>
      </c>
    </row>
    <row r="13" spans="2:65" x14ac:dyDescent="0.25">
      <c r="D13" t="s">
        <v>1962</v>
      </c>
      <c r="E13" t="s">
        <v>27501</v>
      </c>
      <c r="F13" t="s">
        <v>27502</v>
      </c>
      <c r="G13" t="s">
        <v>27503</v>
      </c>
      <c r="H13" t="s">
        <v>27504</v>
      </c>
      <c r="I13" t="s">
        <v>27505</v>
      </c>
      <c r="J13" t="s">
        <v>27506</v>
      </c>
      <c r="K13" t="s">
        <v>27507</v>
      </c>
      <c r="L13" t="s">
        <v>27508</v>
      </c>
      <c r="M13" t="s">
        <v>568</v>
      </c>
      <c r="N13" t="s">
        <v>27509</v>
      </c>
      <c r="O13" t="s">
        <v>27510</v>
      </c>
      <c r="P13" t="s">
        <v>27511</v>
      </c>
      <c r="Q13" t="s">
        <v>27512</v>
      </c>
      <c r="R13" t="s">
        <v>27513</v>
      </c>
      <c r="S13" t="s">
        <v>27514</v>
      </c>
      <c r="T13" t="s">
        <v>27515</v>
      </c>
      <c r="U13" t="s">
        <v>27516</v>
      </c>
      <c r="V13" t="s">
        <v>568</v>
      </c>
      <c r="W13" t="s">
        <v>568</v>
      </c>
      <c r="X13" t="s">
        <v>568</v>
      </c>
      <c r="Y13" t="s">
        <v>568</v>
      </c>
      <c r="Z13" t="s">
        <v>568</v>
      </c>
      <c r="AA13" t="s">
        <v>568</v>
      </c>
      <c r="AB13" t="s">
        <v>568</v>
      </c>
      <c r="AC13" t="s">
        <v>568</v>
      </c>
      <c r="AD13" t="s">
        <v>568</v>
      </c>
      <c r="AE13" t="s">
        <v>568</v>
      </c>
      <c r="AF13" t="s">
        <v>27517</v>
      </c>
      <c r="AG13" t="s">
        <v>27518</v>
      </c>
      <c r="AH13" t="s">
        <v>27519</v>
      </c>
      <c r="AI13" t="s">
        <v>27520</v>
      </c>
      <c r="AJ13" t="s">
        <v>27521</v>
      </c>
      <c r="AK13" t="s">
        <v>27522</v>
      </c>
      <c r="AL13" t="s">
        <v>27523</v>
      </c>
      <c r="AM13" t="s">
        <v>27524</v>
      </c>
      <c r="AN13" t="s">
        <v>568</v>
      </c>
      <c r="AO13" t="s">
        <v>568</v>
      </c>
      <c r="AP13" t="s">
        <v>568</v>
      </c>
      <c r="AQ13" t="s">
        <v>568</v>
      </c>
      <c r="AR13" t="s">
        <v>568</v>
      </c>
      <c r="AS13" t="s">
        <v>568</v>
      </c>
      <c r="AT13" t="s">
        <v>568</v>
      </c>
      <c r="AU13" t="s">
        <v>568</v>
      </c>
      <c r="AV13" t="s">
        <v>568</v>
      </c>
      <c r="AW13" t="s">
        <v>568</v>
      </c>
      <c r="AX13" t="s">
        <v>568</v>
      </c>
      <c r="AY13" t="s">
        <v>568</v>
      </c>
      <c r="AZ13" t="s">
        <v>568</v>
      </c>
      <c r="BA13" t="s">
        <v>568</v>
      </c>
      <c r="BB13" t="s">
        <v>568</v>
      </c>
      <c r="BC13" t="s">
        <v>568</v>
      </c>
      <c r="BD13" t="s">
        <v>568</v>
      </c>
      <c r="BE13" t="s">
        <v>27525</v>
      </c>
      <c r="BF13" t="s">
        <v>27526</v>
      </c>
      <c r="BG13" t="s">
        <v>27527</v>
      </c>
      <c r="BH13" t="s">
        <v>27528</v>
      </c>
      <c r="BI13" t="s">
        <v>27529</v>
      </c>
      <c r="BJ13" t="s">
        <v>27530</v>
      </c>
      <c r="BK13" t="s">
        <v>27531</v>
      </c>
      <c r="BL13" t="s">
        <v>27532</v>
      </c>
      <c r="BM13" t="s">
        <v>568</v>
      </c>
    </row>
    <row r="14" spans="2:65" x14ac:dyDescent="0.25">
      <c r="C14" t="s">
        <v>27533</v>
      </c>
      <c r="D14" t="s">
        <v>1648</v>
      </c>
      <c r="E14" t="s">
        <v>568</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27534</v>
      </c>
      <c r="Z14" t="s">
        <v>27535</v>
      </c>
      <c r="AA14" t="s">
        <v>27536</v>
      </c>
      <c r="AB14" t="s">
        <v>27537</v>
      </c>
      <c r="AC14" t="s">
        <v>27538</v>
      </c>
      <c r="AD14" t="s">
        <v>27539</v>
      </c>
      <c r="AE14" t="s">
        <v>27540</v>
      </c>
      <c r="AF14" t="s">
        <v>568</v>
      </c>
      <c r="AG14" t="s">
        <v>568</v>
      </c>
      <c r="AH14" t="s">
        <v>568</v>
      </c>
      <c r="AI14" t="s">
        <v>568</v>
      </c>
      <c r="AJ14" t="s">
        <v>568</v>
      </c>
      <c r="AK14" t="s">
        <v>568</v>
      </c>
      <c r="AL14" t="s">
        <v>568</v>
      </c>
      <c r="AM14" t="s">
        <v>568</v>
      </c>
      <c r="AN14" t="s">
        <v>568</v>
      </c>
      <c r="AO14" t="s">
        <v>568</v>
      </c>
      <c r="AP14" t="s">
        <v>568</v>
      </c>
      <c r="AQ14" t="s">
        <v>568</v>
      </c>
      <c r="AR14" t="s">
        <v>568</v>
      </c>
      <c r="AS14" t="s">
        <v>568</v>
      </c>
      <c r="AT14" t="s">
        <v>568</v>
      </c>
      <c r="AU14" t="s">
        <v>568</v>
      </c>
      <c r="AV14" t="s">
        <v>568</v>
      </c>
      <c r="AW14" t="s">
        <v>568</v>
      </c>
      <c r="AX14" t="s">
        <v>568</v>
      </c>
      <c r="AY14" t="s">
        <v>568</v>
      </c>
      <c r="AZ14" t="s">
        <v>568</v>
      </c>
      <c r="BA14" t="s">
        <v>568</v>
      </c>
      <c r="BB14" t="s">
        <v>568</v>
      </c>
      <c r="BC14" t="s">
        <v>568</v>
      </c>
      <c r="BD14" t="s">
        <v>568</v>
      </c>
      <c r="BE14" t="s">
        <v>568</v>
      </c>
      <c r="BF14" t="s">
        <v>568</v>
      </c>
      <c r="BG14" t="s">
        <v>568</v>
      </c>
      <c r="BH14" t="s">
        <v>568</v>
      </c>
      <c r="BI14" t="s">
        <v>568</v>
      </c>
      <c r="BJ14" t="s">
        <v>568</v>
      </c>
      <c r="BK14" t="s">
        <v>568</v>
      </c>
      <c r="BL14" t="s">
        <v>568</v>
      </c>
      <c r="BM14" t="s">
        <v>568</v>
      </c>
    </row>
    <row r="15" spans="2:65" x14ac:dyDescent="0.25">
      <c r="D15" t="s">
        <v>1692</v>
      </c>
      <c r="E15" t="s">
        <v>568</v>
      </c>
      <c r="F15" t="s">
        <v>27541</v>
      </c>
      <c r="G15" t="s">
        <v>27542</v>
      </c>
      <c r="H15" t="s">
        <v>27543</v>
      </c>
      <c r="I15" t="s">
        <v>27544</v>
      </c>
      <c r="J15" t="s">
        <v>27545</v>
      </c>
      <c r="K15" t="s">
        <v>27546</v>
      </c>
      <c r="L15" t="s">
        <v>27547</v>
      </c>
      <c r="M15" t="s">
        <v>27548</v>
      </c>
      <c r="N15" t="s">
        <v>568</v>
      </c>
      <c r="O15" t="s">
        <v>27549</v>
      </c>
      <c r="P15" t="s">
        <v>27550</v>
      </c>
      <c r="Q15" t="s">
        <v>27551</v>
      </c>
      <c r="R15" t="s">
        <v>27552</v>
      </c>
      <c r="S15" t="s">
        <v>27553</v>
      </c>
      <c r="T15" t="s">
        <v>27554</v>
      </c>
      <c r="U15" t="s">
        <v>27555</v>
      </c>
      <c r="V15" t="s">
        <v>27556</v>
      </c>
      <c r="W15" t="s">
        <v>568</v>
      </c>
      <c r="X15" t="s">
        <v>27557</v>
      </c>
      <c r="Y15" t="s">
        <v>27558</v>
      </c>
      <c r="Z15" t="s">
        <v>27559</v>
      </c>
      <c r="AA15" t="s">
        <v>27560</v>
      </c>
      <c r="AB15" t="s">
        <v>27561</v>
      </c>
      <c r="AC15" t="s">
        <v>27562</v>
      </c>
      <c r="AD15" t="s">
        <v>27563</v>
      </c>
      <c r="AE15" t="s">
        <v>27564</v>
      </c>
      <c r="AF15" t="s">
        <v>568</v>
      </c>
      <c r="AG15" t="s">
        <v>27565</v>
      </c>
      <c r="AH15" t="s">
        <v>27566</v>
      </c>
      <c r="AI15" t="s">
        <v>27567</v>
      </c>
      <c r="AJ15" t="s">
        <v>27568</v>
      </c>
      <c r="AK15" t="s">
        <v>27569</v>
      </c>
      <c r="AL15" t="s">
        <v>27570</v>
      </c>
      <c r="AM15" t="s">
        <v>27571</v>
      </c>
      <c r="AN15" t="s">
        <v>27572</v>
      </c>
      <c r="AO15" t="s">
        <v>27573</v>
      </c>
      <c r="AP15" t="s">
        <v>27574</v>
      </c>
      <c r="AQ15" t="s">
        <v>27575</v>
      </c>
      <c r="AR15" t="s">
        <v>27576</v>
      </c>
      <c r="AS15" t="s">
        <v>27577</v>
      </c>
      <c r="AT15" t="s">
        <v>27578</v>
      </c>
      <c r="AU15" t="s">
        <v>27579</v>
      </c>
      <c r="AV15" t="s">
        <v>27580</v>
      </c>
      <c r="AW15" t="s">
        <v>27581</v>
      </c>
      <c r="AX15" t="s">
        <v>27582</v>
      </c>
      <c r="AY15" t="s">
        <v>27583</v>
      </c>
      <c r="AZ15" t="s">
        <v>27584</v>
      </c>
      <c r="BA15" t="s">
        <v>27585</v>
      </c>
      <c r="BB15" t="s">
        <v>27586</v>
      </c>
      <c r="BC15" t="s">
        <v>27587</v>
      </c>
      <c r="BD15" t="s">
        <v>27588</v>
      </c>
      <c r="BE15" t="s">
        <v>568</v>
      </c>
      <c r="BF15" t="s">
        <v>27589</v>
      </c>
      <c r="BG15" t="s">
        <v>27590</v>
      </c>
      <c r="BH15" t="s">
        <v>27591</v>
      </c>
      <c r="BI15" t="s">
        <v>27592</v>
      </c>
      <c r="BJ15" t="s">
        <v>27593</v>
      </c>
      <c r="BK15" t="s">
        <v>27594</v>
      </c>
      <c r="BL15" t="s">
        <v>27595</v>
      </c>
      <c r="BM15" t="s">
        <v>27596</v>
      </c>
    </row>
    <row r="16" spans="2:65" x14ac:dyDescent="0.25">
      <c r="D16" t="s">
        <v>1742</v>
      </c>
      <c r="E16" t="s">
        <v>568</v>
      </c>
      <c r="F16" t="s">
        <v>27597</v>
      </c>
      <c r="G16" t="s">
        <v>27598</v>
      </c>
      <c r="H16" t="s">
        <v>27599</v>
      </c>
      <c r="I16" t="s">
        <v>27600</v>
      </c>
      <c r="J16" t="s">
        <v>27601</v>
      </c>
      <c r="K16" t="s">
        <v>27602</v>
      </c>
      <c r="L16" t="s">
        <v>27603</v>
      </c>
      <c r="M16" t="s">
        <v>27604</v>
      </c>
      <c r="N16" t="s">
        <v>568</v>
      </c>
      <c r="O16" t="s">
        <v>27605</v>
      </c>
      <c r="P16" t="s">
        <v>27606</v>
      </c>
      <c r="Q16" t="s">
        <v>27607</v>
      </c>
      <c r="R16" t="s">
        <v>27608</v>
      </c>
      <c r="S16" t="s">
        <v>27609</v>
      </c>
      <c r="T16" t="s">
        <v>27610</v>
      </c>
      <c r="U16" t="s">
        <v>27611</v>
      </c>
      <c r="V16" t="s">
        <v>27612</v>
      </c>
      <c r="W16" t="s">
        <v>568</v>
      </c>
      <c r="X16" t="s">
        <v>27613</v>
      </c>
      <c r="Y16" t="s">
        <v>27614</v>
      </c>
      <c r="Z16" t="s">
        <v>27615</v>
      </c>
      <c r="AA16" t="s">
        <v>27616</v>
      </c>
      <c r="AB16" t="s">
        <v>27617</v>
      </c>
      <c r="AC16" t="s">
        <v>27618</v>
      </c>
      <c r="AD16" t="s">
        <v>27619</v>
      </c>
      <c r="AE16" t="s">
        <v>27620</v>
      </c>
      <c r="AF16" t="s">
        <v>568</v>
      </c>
      <c r="AG16" t="s">
        <v>27621</v>
      </c>
      <c r="AH16" t="s">
        <v>27622</v>
      </c>
      <c r="AI16" t="s">
        <v>27623</v>
      </c>
      <c r="AJ16" t="s">
        <v>27624</v>
      </c>
      <c r="AK16" t="s">
        <v>27625</v>
      </c>
      <c r="AL16" t="s">
        <v>27626</v>
      </c>
      <c r="AM16" t="s">
        <v>27627</v>
      </c>
      <c r="AN16" t="s">
        <v>27628</v>
      </c>
      <c r="AO16" t="s">
        <v>27629</v>
      </c>
      <c r="AP16" t="s">
        <v>27630</v>
      </c>
      <c r="AQ16" t="s">
        <v>27631</v>
      </c>
      <c r="AR16" t="s">
        <v>27632</v>
      </c>
      <c r="AS16" t="s">
        <v>27633</v>
      </c>
      <c r="AT16" t="s">
        <v>27634</v>
      </c>
      <c r="AU16" t="s">
        <v>27635</v>
      </c>
      <c r="AV16" t="s">
        <v>27636</v>
      </c>
      <c r="AW16" t="s">
        <v>27637</v>
      </c>
      <c r="AX16" t="s">
        <v>27638</v>
      </c>
      <c r="AY16" t="s">
        <v>27639</v>
      </c>
      <c r="AZ16" t="s">
        <v>27640</v>
      </c>
      <c r="BA16" t="s">
        <v>27641</v>
      </c>
      <c r="BB16" t="s">
        <v>27642</v>
      </c>
      <c r="BC16" t="s">
        <v>27643</v>
      </c>
      <c r="BD16" t="s">
        <v>27644</v>
      </c>
      <c r="BE16" t="s">
        <v>568</v>
      </c>
      <c r="BF16" t="s">
        <v>568</v>
      </c>
      <c r="BG16" t="s">
        <v>568</v>
      </c>
      <c r="BH16" t="s">
        <v>568</v>
      </c>
      <c r="BI16" t="s">
        <v>568</v>
      </c>
      <c r="BJ16" t="s">
        <v>568</v>
      </c>
      <c r="BK16" t="s">
        <v>568</v>
      </c>
      <c r="BL16" t="s">
        <v>568</v>
      </c>
      <c r="BM16" t="s">
        <v>568</v>
      </c>
    </row>
    <row r="17" spans="3:65" x14ac:dyDescent="0.25">
      <c r="D17" t="s">
        <v>1859</v>
      </c>
      <c r="E17" t="s">
        <v>27645</v>
      </c>
      <c r="F17" t="s">
        <v>27646</v>
      </c>
      <c r="G17" t="s">
        <v>27647</v>
      </c>
      <c r="H17" t="s">
        <v>27648</v>
      </c>
      <c r="I17" t="s">
        <v>27649</v>
      </c>
      <c r="J17" t="s">
        <v>27650</v>
      </c>
      <c r="K17" t="s">
        <v>27651</v>
      </c>
      <c r="L17" t="s">
        <v>27652</v>
      </c>
      <c r="M17" t="s">
        <v>27653</v>
      </c>
      <c r="N17" t="s">
        <v>27654</v>
      </c>
      <c r="O17" t="s">
        <v>27655</v>
      </c>
      <c r="P17" t="s">
        <v>27656</v>
      </c>
      <c r="Q17" t="s">
        <v>27657</v>
      </c>
      <c r="R17" t="s">
        <v>27658</v>
      </c>
      <c r="S17" t="s">
        <v>27659</v>
      </c>
      <c r="T17" t="s">
        <v>27660</v>
      </c>
      <c r="U17" t="s">
        <v>27661</v>
      </c>
      <c r="V17" t="s">
        <v>27662</v>
      </c>
      <c r="W17" t="s">
        <v>27663</v>
      </c>
      <c r="X17" t="s">
        <v>27664</v>
      </c>
      <c r="Y17" t="s">
        <v>27665</v>
      </c>
      <c r="Z17" t="s">
        <v>27666</v>
      </c>
      <c r="AA17" t="s">
        <v>27667</v>
      </c>
      <c r="AB17" t="s">
        <v>27668</v>
      </c>
      <c r="AC17" t="s">
        <v>27669</v>
      </c>
      <c r="AD17" t="s">
        <v>27670</v>
      </c>
      <c r="AE17" t="s">
        <v>27671</v>
      </c>
      <c r="AF17" t="s">
        <v>568</v>
      </c>
      <c r="AG17" t="s">
        <v>568</v>
      </c>
      <c r="AH17" t="s">
        <v>568</v>
      </c>
      <c r="AI17" t="s">
        <v>568</v>
      </c>
      <c r="AJ17" t="s">
        <v>568</v>
      </c>
      <c r="AK17" t="s">
        <v>568</v>
      </c>
      <c r="AL17" t="s">
        <v>568</v>
      </c>
      <c r="AM17" t="s">
        <v>568</v>
      </c>
      <c r="AN17" t="s">
        <v>568</v>
      </c>
      <c r="AO17" t="s">
        <v>568</v>
      </c>
      <c r="AP17" t="s">
        <v>568</v>
      </c>
      <c r="AQ17" t="s">
        <v>568</v>
      </c>
      <c r="AR17" t="s">
        <v>568</v>
      </c>
      <c r="AS17" t="s">
        <v>568</v>
      </c>
      <c r="AT17" t="s">
        <v>568</v>
      </c>
      <c r="AU17" t="s">
        <v>568</v>
      </c>
      <c r="AV17" t="s">
        <v>568</v>
      </c>
      <c r="AW17" t="s">
        <v>568</v>
      </c>
      <c r="AX17" t="s">
        <v>568</v>
      </c>
      <c r="AY17" t="s">
        <v>568</v>
      </c>
      <c r="AZ17" t="s">
        <v>568</v>
      </c>
      <c r="BA17" t="s">
        <v>568</v>
      </c>
      <c r="BB17" t="s">
        <v>568</v>
      </c>
      <c r="BC17" t="s">
        <v>568</v>
      </c>
      <c r="BD17" t="s">
        <v>568</v>
      </c>
      <c r="BE17" t="s">
        <v>568</v>
      </c>
      <c r="BF17" t="s">
        <v>568</v>
      </c>
      <c r="BG17" t="s">
        <v>568</v>
      </c>
      <c r="BH17" t="s">
        <v>568</v>
      </c>
      <c r="BI17" t="s">
        <v>568</v>
      </c>
      <c r="BJ17" t="s">
        <v>568</v>
      </c>
      <c r="BK17" t="s">
        <v>568</v>
      </c>
      <c r="BL17" t="s">
        <v>568</v>
      </c>
      <c r="BM17" t="s">
        <v>568</v>
      </c>
    </row>
    <row r="18" spans="3:65" x14ac:dyDescent="0.25">
      <c r="D18" t="s">
        <v>1962</v>
      </c>
      <c r="E18" t="s">
        <v>27672</v>
      </c>
      <c r="F18" t="s">
        <v>27673</v>
      </c>
      <c r="G18" t="s">
        <v>27674</v>
      </c>
      <c r="H18" t="s">
        <v>27675</v>
      </c>
      <c r="I18" t="s">
        <v>27676</v>
      </c>
      <c r="J18" t="s">
        <v>27677</v>
      </c>
      <c r="K18" t="s">
        <v>27678</v>
      </c>
      <c r="L18" t="s">
        <v>27679</v>
      </c>
      <c r="M18" t="s">
        <v>568</v>
      </c>
      <c r="N18" t="s">
        <v>27680</v>
      </c>
      <c r="O18" t="s">
        <v>27681</v>
      </c>
      <c r="P18" t="s">
        <v>27682</v>
      </c>
      <c r="Q18" t="s">
        <v>27683</v>
      </c>
      <c r="R18" t="s">
        <v>27684</v>
      </c>
      <c r="S18" t="s">
        <v>27685</v>
      </c>
      <c r="T18" t="s">
        <v>27686</v>
      </c>
      <c r="U18" t="s">
        <v>27687</v>
      </c>
      <c r="V18" t="s">
        <v>568</v>
      </c>
      <c r="W18" t="s">
        <v>568</v>
      </c>
      <c r="X18" t="s">
        <v>568</v>
      </c>
      <c r="Y18" t="s">
        <v>568</v>
      </c>
      <c r="Z18" t="s">
        <v>568</v>
      </c>
      <c r="AA18" t="s">
        <v>568</v>
      </c>
      <c r="AB18" t="s">
        <v>568</v>
      </c>
      <c r="AC18" t="s">
        <v>568</v>
      </c>
      <c r="AD18" t="s">
        <v>568</v>
      </c>
      <c r="AE18" t="s">
        <v>568</v>
      </c>
      <c r="AF18" t="s">
        <v>27688</v>
      </c>
      <c r="AG18" t="s">
        <v>27689</v>
      </c>
      <c r="AH18" t="s">
        <v>27690</v>
      </c>
      <c r="AI18" t="s">
        <v>27691</v>
      </c>
      <c r="AJ18" t="s">
        <v>27692</v>
      </c>
      <c r="AK18" t="s">
        <v>27693</v>
      </c>
      <c r="AL18" t="s">
        <v>27694</v>
      </c>
      <c r="AM18" t="s">
        <v>27695</v>
      </c>
      <c r="AN18" t="s">
        <v>568</v>
      </c>
      <c r="AO18" t="s">
        <v>568</v>
      </c>
      <c r="AP18" t="s">
        <v>568</v>
      </c>
      <c r="AQ18" t="s">
        <v>568</v>
      </c>
      <c r="AR18" t="s">
        <v>568</v>
      </c>
      <c r="AS18" t="s">
        <v>568</v>
      </c>
      <c r="AT18" t="s">
        <v>568</v>
      </c>
      <c r="AU18" t="s">
        <v>568</v>
      </c>
      <c r="AV18" t="s">
        <v>568</v>
      </c>
      <c r="AW18" t="s">
        <v>568</v>
      </c>
      <c r="AX18" t="s">
        <v>568</v>
      </c>
      <c r="AY18" t="s">
        <v>568</v>
      </c>
      <c r="AZ18" t="s">
        <v>568</v>
      </c>
      <c r="BA18" t="s">
        <v>568</v>
      </c>
      <c r="BB18" t="s">
        <v>568</v>
      </c>
      <c r="BC18" t="s">
        <v>568</v>
      </c>
      <c r="BD18" t="s">
        <v>568</v>
      </c>
      <c r="BE18" t="s">
        <v>27696</v>
      </c>
      <c r="BF18" t="s">
        <v>27697</v>
      </c>
      <c r="BG18" t="s">
        <v>27698</v>
      </c>
      <c r="BH18" t="s">
        <v>27699</v>
      </c>
      <c r="BI18" t="s">
        <v>27700</v>
      </c>
      <c r="BJ18" t="s">
        <v>27701</v>
      </c>
      <c r="BK18" t="s">
        <v>27702</v>
      </c>
      <c r="BL18" t="s">
        <v>27703</v>
      </c>
      <c r="BM18" t="s">
        <v>568</v>
      </c>
    </row>
    <row r="19" spans="3:65" x14ac:dyDescent="0.25">
      <c r="C19" t="s">
        <v>27704</v>
      </c>
      <c r="D19" t="s">
        <v>1648</v>
      </c>
      <c r="E19" t="s">
        <v>568</v>
      </c>
      <c r="F19" t="s">
        <v>568</v>
      </c>
      <c r="G19" t="s">
        <v>568</v>
      </c>
      <c r="H19" t="s">
        <v>568</v>
      </c>
      <c r="I19" t="s">
        <v>568</v>
      </c>
      <c r="J19" t="s">
        <v>568</v>
      </c>
      <c r="K19" t="s">
        <v>568</v>
      </c>
      <c r="L19" t="s">
        <v>568</v>
      </c>
      <c r="M19" t="s">
        <v>568</v>
      </c>
      <c r="N19" t="s">
        <v>568</v>
      </c>
      <c r="O19" t="s">
        <v>568</v>
      </c>
      <c r="P19" t="s">
        <v>568</v>
      </c>
      <c r="Q19" t="s">
        <v>568</v>
      </c>
      <c r="R19" t="s">
        <v>568</v>
      </c>
      <c r="S19" t="s">
        <v>568</v>
      </c>
      <c r="T19" t="s">
        <v>568</v>
      </c>
      <c r="U19" t="s">
        <v>568</v>
      </c>
      <c r="V19" t="s">
        <v>568</v>
      </c>
      <c r="W19" t="s">
        <v>568</v>
      </c>
      <c r="X19" t="s">
        <v>568</v>
      </c>
      <c r="Y19" t="s">
        <v>27705</v>
      </c>
      <c r="Z19" t="s">
        <v>27706</v>
      </c>
      <c r="AA19" t="s">
        <v>27707</v>
      </c>
      <c r="AB19" t="s">
        <v>27708</v>
      </c>
      <c r="AC19" t="s">
        <v>27709</v>
      </c>
      <c r="AD19" t="s">
        <v>27710</v>
      </c>
      <c r="AE19" t="s">
        <v>27711</v>
      </c>
      <c r="AF19" t="s">
        <v>568</v>
      </c>
      <c r="AG19" t="s">
        <v>568</v>
      </c>
      <c r="AH19" t="s">
        <v>568</v>
      </c>
      <c r="AI19" t="s">
        <v>568</v>
      </c>
      <c r="AJ19" t="s">
        <v>568</v>
      </c>
      <c r="AK19" t="s">
        <v>568</v>
      </c>
      <c r="AL19" t="s">
        <v>568</v>
      </c>
      <c r="AM19" t="s">
        <v>568</v>
      </c>
      <c r="AN19" t="s">
        <v>568</v>
      </c>
      <c r="AO19" t="s">
        <v>568</v>
      </c>
      <c r="AP19" t="s">
        <v>568</v>
      </c>
      <c r="AQ19" t="s">
        <v>568</v>
      </c>
      <c r="AR19" t="s">
        <v>568</v>
      </c>
      <c r="AS19" t="s">
        <v>568</v>
      </c>
      <c r="AT19" t="s">
        <v>568</v>
      </c>
      <c r="AU19" t="s">
        <v>568</v>
      </c>
      <c r="AV19" t="s">
        <v>568</v>
      </c>
      <c r="AW19" t="s">
        <v>568</v>
      </c>
      <c r="AX19" t="s">
        <v>568</v>
      </c>
      <c r="AY19" t="s">
        <v>568</v>
      </c>
      <c r="AZ19" t="s">
        <v>568</v>
      </c>
      <c r="BA19" t="s">
        <v>568</v>
      </c>
      <c r="BB19" t="s">
        <v>568</v>
      </c>
      <c r="BC19" t="s">
        <v>568</v>
      </c>
      <c r="BD19" t="s">
        <v>568</v>
      </c>
      <c r="BE19" t="s">
        <v>568</v>
      </c>
      <c r="BF19" t="s">
        <v>568</v>
      </c>
      <c r="BG19" t="s">
        <v>568</v>
      </c>
      <c r="BH19" t="s">
        <v>568</v>
      </c>
      <c r="BI19" t="s">
        <v>568</v>
      </c>
      <c r="BJ19" t="s">
        <v>568</v>
      </c>
      <c r="BK19" t="s">
        <v>568</v>
      </c>
      <c r="BL19" t="s">
        <v>568</v>
      </c>
      <c r="BM19" t="s">
        <v>568</v>
      </c>
    </row>
    <row r="20" spans="3:65" x14ac:dyDescent="0.25">
      <c r="D20" t="s">
        <v>1692</v>
      </c>
      <c r="E20" t="s">
        <v>568</v>
      </c>
      <c r="F20" t="s">
        <v>27712</v>
      </c>
      <c r="G20" t="s">
        <v>27713</v>
      </c>
      <c r="H20" t="s">
        <v>27714</v>
      </c>
      <c r="I20" t="s">
        <v>27715</v>
      </c>
      <c r="J20" t="s">
        <v>27716</v>
      </c>
      <c r="K20" t="s">
        <v>27717</v>
      </c>
      <c r="L20" t="s">
        <v>27718</v>
      </c>
      <c r="M20" t="s">
        <v>27719</v>
      </c>
      <c r="N20" t="s">
        <v>568</v>
      </c>
      <c r="O20" t="s">
        <v>27720</v>
      </c>
      <c r="P20" t="s">
        <v>27721</v>
      </c>
      <c r="Q20" t="s">
        <v>27722</v>
      </c>
      <c r="R20" t="s">
        <v>27723</v>
      </c>
      <c r="S20" t="s">
        <v>27724</v>
      </c>
      <c r="T20" t="s">
        <v>27725</v>
      </c>
      <c r="U20" t="s">
        <v>27726</v>
      </c>
      <c r="V20" t="s">
        <v>27727</v>
      </c>
      <c r="W20" t="s">
        <v>568</v>
      </c>
      <c r="X20" t="s">
        <v>27728</v>
      </c>
      <c r="Y20" t="s">
        <v>27729</v>
      </c>
      <c r="Z20" t="s">
        <v>27730</v>
      </c>
      <c r="AA20" t="s">
        <v>27731</v>
      </c>
      <c r="AB20" t="s">
        <v>27732</v>
      </c>
      <c r="AC20" t="s">
        <v>27733</v>
      </c>
      <c r="AD20" t="s">
        <v>27734</v>
      </c>
      <c r="AE20" t="s">
        <v>27735</v>
      </c>
      <c r="AF20" t="s">
        <v>568</v>
      </c>
      <c r="AG20" t="s">
        <v>27736</v>
      </c>
      <c r="AH20" t="s">
        <v>27737</v>
      </c>
      <c r="AI20" t="s">
        <v>27738</v>
      </c>
      <c r="AJ20" t="s">
        <v>27739</v>
      </c>
      <c r="AK20" t="s">
        <v>27740</v>
      </c>
      <c r="AL20" t="s">
        <v>27741</v>
      </c>
      <c r="AM20" t="s">
        <v>27742</v>
      </c>
      <c r="AN20" t="s">
        <v>27743</v>
      </c>
      <c r="AO20" t="s">
        <v>27744</v>
      </c>
      <c r="AP20" t="s">
        <v>27745</v>
      </c>
      <c r="AQ20" t="s">
        <v>27746</v>
      </c>
      <c r="AR20" t="s">
        <v>27747</v>
      </c>
      <c r="AS20" t="s">
        <v>27748</v>
      </c>
      <c r="AT20" t="s">
        <v>27749</v>
      </c>
      <c r="AU20" t="s">
        <v>27750</v>
      </c>
      <c r="AV20" t="s">
        <v>27751</v>
      </c>
      <c r="AW20" t="s">
        <v>27752</v>
      </c>
      <c r="AX20" t="s">
        <v>27753</v>
      </c>
      <c r="AY20" t="s">
        <v>27754</v>
      </c>
      <c r="AZ20" t="s">
        <v>27755</v>
      </c>
      <c r="BA20" t="s">
        <v>27756</v>
      </c>
      <c r="BB20" t="s">
        <v>27757</v>
      </c>
      <c r="BC20" t="s">
        <v>27758</v>
      </c>
      <c r="BD20" t="s">
        <v>27759</v>
      </c>
      <c r="BE20" t="s">
        <v>568</v>
      </c>
      <c r="BF20" t="s">
        <v>27760</v>
      </c>
      <c r="BG20" t="s">
        <v>27761</v>
      </c>
      <c r="BH20" t="s">
        <v>27762</v>
      </c>
      <c r="BI20" t="s">
        <v>27763</v>
      </c>
      <c r="BJ20" t="s">
        <v>27764</v>
      </c>
      <c r="BK20" t="s">
        <v>27765</v>
      </c>
      <c r="BL20" t="s">
        <v>27766</v>
      </c>
      <c r="BM20" t="s">
        <v>27767</v>
      </c>
    </row>
    <row r="21" spans="3:65" x14ac:dyDescent="0.25">
      <c r="D21" t="s">
        <v>1742</v>
      </c>
      <c r="E21" t="s">
        <v>568</v>
      </c>
      <c r="F21" t="s">
        <v>27768</v>
      </c>
      <c r="G21" t="s">
        <v>27769</v>
      </c>
      <c r="H21" t="s">
        <v>27770</v>
      </c>
      <c r="I21" t="s">
        <v>27771</v>
      </c>
      <c r="J21" t="s">
        <v>27772</v>
      </c>
      <c r="K21" t="s">
        <v>27773</v>
      </c>
      <c r="L21" t="s">
        <v>27774</v>
      </c>
      <c r="M21" t="s">
        <v>27775</v>
      </c>
      <c r="N21" t="s">
        <v>568</v>
      </c>
      <c r="O21" t="s">
        <v>27776</v>
      </c>
      <c r="P21" t="s">
        <v>27777</v>
      </c>
      <c r="Q21" t="s">
        <v>27778</v>
      </c>
      <c r="R21" t="s">
        <v>27779</v>
      </c>
      <c r="S21" t="s">
        <v>27780</v>
      </c>
      <c r="T21" t="s">
        <v>27781</v>
      </c>
      <c r="U21" t="s">
        <v>27782</v>
      </c>
      <c r="V21" t="s">
        <v>27783</v>
      </c>
      <c r="W21" t="s">
        <v>568</v>
      </c>
      <c r="X21" t="s">
        <v>27784</v>
      </c>
      <c r="Y21" t="s">
        <v>27785</v>
      </c>
      <c r="Z21" t="s">
        <v>27786</v>
      </c>
      <c r="AA21" t="s">
        <v>27787</v>
      </c>
      <c r="AB21" t="s">
        <v>27788</v>
      </c>
      <c r="AC21" t="s">
        <v>27789</v>
      </c>
      <c r="AD21" t="s">
        <v>27790</v>
      </c>
      <c r="AE21" t="s">
        <v>27791</v>
      </c>
      <c r="AF21" t="s">
        <v>568</v>
      </c>
      <c r="AG21" t="s">
        <v>27792</v>
      </c>
      <c r="AH21" t="s">
        <v>27793</v>
      </c>
      <c r="AI21" t="s">
        <v>27794</v>
      </c>
      <c r="AJ21" t="s">
        <v>27795</v>
      </c>
      <c r="AK21" t="s">
        <v>27796</v>
      </c>
      <c r="AL21" t="s">
        <v>27797</v>
      </c>
      <c r="AM21" t="s">
        <v>27798</v>
      </c>
      <c r="AN21" t="s">
        <v>27799</v>
      </c>
      <c r="AO21" t="s">
        <v>27800</v>
      </c>
      <c r="AP21" t="s">
        <v>27801</v>
      </c>
      <c r="AQ21" t="s">
        <v>27802</v>
      </c>
      <c r="AR21" t="s">
        <v>27803</v>
      </c>
      <c r="AS21" t="s">
        <v>27804</v>
      </c>
      <c r="AT21" t="s">
        <v>27805</v>
      </c>
      <c r="AU21" t="s">
        <v>27806</v>
      </c>
      <c r="AV21" t="s">
        <v>27807</v>
      </c>
      <c r="AW21" t="s">
        <v>27808</v>
      </c>
      <c r="AX21" t="s">
        <v>27809</v>
      </c>
      <c r="AY21" t="s">
        <v>27810</v>
      </c>
      <c r="AZ21" t="s">
        <v>27811</v>
      </c>
      <c r="BA21" t="s">
        <v>27812</v>
      </c>
      <c r="BB21" t="s">
        <v>27813</v>
      </c>
      <c r="BC21" t="s">
        <v>27814</v>
      </c>
      <c r="BD21" t="s">
        <v>27815</v>
      </c>
      <c r="BE21" t="s">
        <v>568</v>
      </c>
      <c r="BF21" t="s">
        <v>568</v>
      </c>
      <c r="BG21" t="s">
        <v>568</v>
      </c>
      <c r="BH21" t="s">
        <v>568</v>
      </c>
      <c r="BI21" t="s">
        <v>568</v>
      </c>
      <c r="BJ21" t="s">
        <v>568</v>
      </c>
      <c r="BK21" t="s">
        <v>568</v>
      </c>
      <c r="BL21" t="s">
        <v>568</v>
      </c>
      <c r="BM21" t="s">
        <v>568</v>
      </c>
    </row>
    <row r="22" spans="3:65" x14ac:dyDescent="0.25">
      <c r="D22" t="s">
        <v>1859</v>
      </c>
      <c r="E22" t="s">
        <v>27816</v>
      </c>
      <c r="F22" t="s">
        <v>27817</v>
      </c>
      <c r="G22" t="s">
        <v>27818</v>
      </c>
      <c r="H22" t="s">
        <v>27819</v>
      </c>
      <c r="I22" t="s">
        <v>27820</v>
      </c>
      <c r="J22" t="s">
        <v>27821</v>
      </c>
      <c r="K22" t="s">
        <v>27822</v>
      </c>
      <c r="L22" t="s">
        <v>27823</v>
      </c>
      <c r="M22" t="s">
        <v>27824</v>
      </c>
      <c r="N22" t="s">
        <v>27825</v>
      </c>
      <c r="O22" t="s">
        <v>27826</v>
      </c>
      <c r="P22" t="s">
        <v>27827</v>
      </c>
      <c r="Q22" t="s">
        <v>27828</v>
      </c>
      <c r="R22" t="s">
        <v>27829</v>
      </c>
      <c r="S22" t="s">
        <v>27830</v>
      </c>
      <c r="T22" t="s">
        <v>27831</v>
      </c>
      <c r="U22" t="s">
        <v>27832</v>
      </c>
      <c r="V22" t="s">
        <v>27833</v>
      </c>
      <c r="W22" t="s">
        <v>27834</v>
      </c>
      <c r="X22" t="s">
        <v>27835</v>
      </c>
      <c r="Y22" t="s">
        <v>27836</v>
      </c>
      <c r="Z22" t="s">
        <v>27837</v>
      </c>
      <c r="AA22" t="s">
        <v>27838</v>
      </c>
      <c r="AB22" t="s">
        <v>27839</v>
      </c>
      <c r="AC22" t="s">
        <v>27840</v>
      </c>
      <c r="AD22" t="s">
        <v>27841</v>
      </c>
      <c r="AE22" t="s">
        <v>27842</v>
      </c>
      <c r="AF22" t="s">
        <v>568</v>
      </c>
      <c r="AG22" t="s">
        <v>568</v>
      </c>
      <c r="AH22" t="s">
        <v>568</v>
      </c>
      <c r="AI22" t="s">
        <v>568</v>
      </c>
      <c r="AJ22" t="s">
        <v>568</v>
      </c>
      <c r="AK22" t="s">
        <v>568</v>
      </c>
      <c r="AL22" t="s">
        <v>568</v>
      </c>
      <c r="AM22" t="s">
        <v>568</v>
      </c>
      <c r="AN22" t="s">
        <v>568</v>
      </c>
      <c r="AO22" t="s">
        <v>568</v>
      </c>
      <c r="AP22" t="s">
        <v>568</v>
      </c>
      <c r="AQ22" t="s">
        <v>568</v>
      </c>
      <c r="AR22" t="s">
        <v>568</v>
      </c>
      <c r="AS22" t="s">
        <v>568</v>
      </c>
      <c r="AT22" t="s">
        <v>568</v>
      </c>
      <c r="AU22" t="s">
        <v>568</v>
      </c>
      <c r="AV22" t="s">
        <v>568</v>
      </c>
      <c r="AW22" t="s">
        <v>568</v>
      </c>
      <c r="AX22" t="s">
        <v>568</v>
      </c>
      <c r="AY22" t="s">
        <v>568</v>
      </c>
      <c r="AZ22" t="s">
        <v>568</v>
      </c>
      <c r="BA22" t="s">
        <v>568</v>
      </c>
      <c r="BB22" t="s">
        <v>568</v>
      </c>
      <c r="BC22" t="s">
        <v>568</v>
      </c>
      <c r="BD22" t="s">
        <v>568</v>
      </c>
      <c r="BE22" t="s">
        <v>568</v>
      </c>
      <c r="BF22" t="s">
        <v>568</v>
      </c>
      <c r="BG22" t="s">
        <v>568</v>
      </c>
      <c r="BH22" t="s">
        <v>568</v>
      </c>
      <c r="BI22" t="s">
        <v>568</v>
      </c>
      <c r="BJ22" t="s">
        <v>568</v>
      </c>
      <c r="BK22" t="s">
        <v>568</v>
      </c>
      <c r="BL22" t="s">
        <v>568</v>
      </c>
      <c r="BM22" t="s">
        <v>568</v>
      </c>
    </row>
    <row r="23" spans="3:65" x14ac:dyDescent="0.25">
      <c r="D23" t="s">
        <v>1962</v>
      </c>
      <c r="E23" t="s">
        <v>27843</v>
      </c>
      <c r="F23" t="s">
        <v>27844</v>
      </c>
      <c r="G23" t="s">
        <v>27845</v>
      </c>
      <c r="H23" t="s">
        <v>27846</v>
      </c>
      <c r="I23" t="s">
        <v>27847</v>
      </c>
      <c r="J23" t="s">
        <v>27848</v>
      </c>
      <c r="K23" t="s">
        <v>27849</v>
      </c>
      <c r="L23" t="s">
        <v>27850</v>
      </c>
      <c r="M23" t="s">
        <v>568</v>
      </c>
      <c r="N23" t="s">
        <v>27851</v>
      </c>
      <c r="O23" t="s">
        <v>27852</v>
      </c>
      <c r="P23" t="s">
        <v>27853</v>
      </c>
      <c r="Q23" t="s">
        <v>27854</v>
      </c>
      <c r="R23" t="s">
        <v>27855</v>
      </c>
      <c r="S23" t="s">
        <v>27856</v>
      </c>
      <c r="T23" t="s">
        <v>27857</v>
      </c>
      <c r="U23" t="s">
        <v>27858</v>
      </c>
      <c r="V23" t="s">
        <v>568</v>
      </c>
      <c r="W23" t="s">
        <v>568</v>
      </c>
      <c r="X23" t="s">
        <v>568</v>
      </c>
      <c r="Y23" t="s">
        <v>568</v>
      </c>
      <c r="Z23" t="s">
        <v>568</v>
      </c>
      <c r="AA23" t="s">
        <v>568</v>
      </c>
      <c r="AB23" t="s">
        <v>568</v>
      </c>
      <c r="AC23" t="s">
        <v>568</v>
      </c>
      <c r="AD23" t="s">
        <v>568</v>
      </c>
      <c r="AE23" t="s">
        <v>568</v>
      </c>
      <c r="AF23" t="s">
        <v>27859</v>
      </c>
      <c r="AG23" t="s">
        <v>27860</v>
      </c>
      <c r="AH23" t="s">
        <v>27861</v>
      </c>
      <c r="AI23" t="s">
        <v>27862</v>
      </c>
      <c r="AJ23" t="s">
        <v>27863</v>
      </c>
      <c r="AK23" t="s">
        <v>27864</v>
      </c>
      <c r="AL23" t="s">
        <v>27865</v>
      </c>
      <c r="AM23" t="s">
        <v>27866</v>
      </c>
      <c r="AN23" t="s">
        <v>568</v>
      </c>
      <c r="AO23" t="s">
        <v>568</v>
      </c>
      <c r="AP23" t="s">
        <v>568</v>
      </c>
      <c r="AQ23" t="s">
        <v>568</v>
      </c>
      <c r="AR23" t="s">
        <v>568</v>
      </c>
      <c r="AS23" t="s">
        <v>568</v>
      </c>
      <c r="AT23" t="s">
        <v>568</v>
      </c>
      <c r="AU23" t="s">
        <v>568</v>
      </c>
      <c r="AV23" t="s">
        <v>568</v>
      </c>
      <c r="AW23" t="s">
        <v>568</v>
      </c>
      <c r="AX23" t="s">
        <v>568</v>
      </c>
      <c r="AY23" t="s">
        <v>568</v>
      </c>
      <c r="AZ23" t="s">
        <v>568</v>
      </c>
      <c r="BA23" t="s">
        <v>568</v>
      </c>
      <c r="BB23" t="s">
        <v>568</v>
      </c>
      <c r="BC23" t="s">
        <v>568</v>
      </c>
      <c r="BD23" t="s">
        <v>568</v>
      </c>
      <c r="BE23" t="s">
        <v>27867</v>
      </c>
      <c r="BF23" t="s">
        <v>27868</v>
      </c>
      <c r="BG23" t="s">
        <v>27869</v>
      </c>
      <c r="BH23" t="s">
        <v>27870</v>
      </c>
      <c r="BI23" t="s">
        <v>27871</v>
      </c>
      <c r="BJ23" t="s">
        <v>27872</v>
      </c>
      <c r="BK23" t="s">
        <v>27873</v>
      </c>
      <c r="BL23" t="s">
        <v>27874</v>
      </c>
      <c r="BM23" t="s">
        <v>568</v>
      </c>
    </row>
  </sheetData>
  <pageMargins left="0.7" right="0.7" top="0.75" bottom="0.75" header="0.3" footer="0.3"/>
  <pageSetup paperSize="9"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B2:BO38"/>
  <sheetViews>
    <sheetView workbookViewId="0"/>
  </sheetViews>
  <sheetFormatPr defaultColWidth="11.42578125" defaultRowHeight="15" x14ac:dyDescent="0.25"/>
  <sheetData>
    <row r="2" spans="2:67" x14ac:dyDescent="0.25">
      <c r="B2" t="s">
        <v>1</v>
      </c>
      <c r="C2" t="s">
        <v>147</v>
      </c>
    </row>
    <row r="3" spans="2:67" x14ac:dyDescent="0.25">
      <c r="B3" t="s">
        <v>2</v>
      </c>
      <c r="C3" t="s">
        <v>149</v>
      </c>
    </row>
    <row r="4" spans="2:67" x14ac:dyDescent="0.25">
      <c r="B4" t="s">
        <v>3</v>
      </c>
      <c r="C4" t="s">
        <v>8</v>
      </c>
    </row>
    <row r="5" spans="2:67" x14ac:dyDescent="0.25">
      <c r="B5" s="4" t="str">
        <f>HYPERLINK("[NZAu_Publiclaunch_20231116.xlsx]'TOC'!A1","(Click to return to TOC)")</f>
        <v>(Click to return to TOC)</v>
      </c>
    </row>
    <row r="7" spans="2:67" x14ac:dyDescent="0.25">
      <c r="F7" t="s">
        <v>2063</v>
      </c>
      <c r="O7" t="s">
        <v>2064</v>
      </c>
      <c r="X7" t="s">
        <v>2065</v>
      </c>
      <c r="AG7" t="s">
        <v>2066</v>
      </c>
      <c r="AP7" t="s">
        <v>2067</v>
      </c>
      <c r="AY7" t="s">
        <v>2068</v>
      </c>
      <c r="BH7" t="s">
        <v>2069</v>
      </c>
    </row>
    <row r="8" spans="2:67" x14ac:dyDescent="0.25">
      <c r="F8" t="s">
        <v>158</v>
      </c>
      <c r="G8" t="s">
        <v>159</v>
      </c>
      <c r="H8" t="s">
        <v>160</v>
      </c>
      <c r="I8" t="s">
        <v>161</v>
      </c>
      <c r="J8" t="s">
        <v>162</v>
      </c>
      <c r="K8" t="s">
        <v>163</v>
      </c>
      <c r="L8" t="s">
        <v>164</v>
      </c>
      <c r="M8" t="s">
        <v>165</v>
      </c>
      <c r="N8" t="s">
        <v>166</v>
      </c>
      <c r="O8" t="s">
        <v>158</v>
      </c>
      <c r="P8" t="s">
        <v>159</v>
      </c>
      <c r="Q8" t="s">
        <v>160</v>
      </c>
      <c r="R8" t="s">
        <v>161</v>
      </c>
      <c r="S8" t="s">
        <v>162</v>
      </c>
      <c r="T8" t="s">
        <v>163</v>
      </c>
      <c r="U8" t="s">
        <v>164</v>
      </c>
      <c r="V8" t="s">
        <v>165</v>
      </c>
      <c r="W8" t="s">
        <v>166</v>
      </c>
      <c r="X8" t="s">
        <v>158</v>
      </c>
      <c r="Y8" t="s">
        <v>159</v>
      </c>
      <c r="Z8" t="s">
        <v>160</v>
      </c>
      <c r="AA8" t="s">
        <v>161</v>
      </c>
      <c r="AB8" t="s">
        <v>162</v>
      </c>
      <c r="AC8" t="s">
        <v>163</v>
      </c>
      <c r="AD8" t="s">
        <v>164</v>
      </c>
      <c r="AE8" t="s">
        <v>165</v>
      </c>
      <c r="AF8" t="s">
        <v>166</v>
      </c>
      <c r="AG8" t="s">
        <v>158</v>
      </c>
      <c r="AH8" t="s">
        <v>159</v>
      </c>
      <c r="AI8" t="s">
        <v>160</v>
      </c>
      <c r="AJ8" t="s">
        <v>161</v>
      </c>
      <c r="AK8" t="s">
        <v>162</v>
      </c>
      <c r="AL8" t="s">
        <v>163</v>
      </c>
      <c r="AM8" t="s">
        <v>164</v>
      </c>
      <c r="AN8" t="s">
        <v>165</v>
      </c>
      <c r="AO8" t="s">
        <v>166</v>
      </c>
      <c r="AP8" t="s">
        <v>158</v>
      </c>
      <c r="AQ8" t="s">
        <v>159</v>
      </c>
      <c r="AR8" t="s">
        <v>160</v>
      </c>
      <c r="AS8" t="s">
        <v>161</v>
      </c>
      <c r="AT8" t="s">
        <v>162</v>
      </c>
      <c r="AU8" t="s">
        <v>163</v>
      </c>
      <c r="AV8" t="s">
        <v>164</v>
      </c>
      <c r="AW8" t="s">
        <v>165</v>
      </c>
      <c r="AX8" t="s">
        <v>166</v>
      </c>
      <c r="AY8" t="s">
        <v>158</v>
      </c>
      <c r="AZ8" t="s">
        <v>159</v>
      </c>
      <c r="BA8" t="s">
        <v>160</v>
      </c>
      <c r="BB8" t="s">
        <v>161</v>
      </c>
      <c r="BC8" t="s">
        <v>162</v>
      </c>
      <c r="BD8" t="s">
        <v>163</v>
      </c>
      <c r="BE8" t="s">
        <v>164</v>
      </c>
      <c r="BF8" t="s">
        <v>165</v>
      </c>
      <c r="BG8" t="s">
        <v>166</v>
      </c>
      <c r="BH8" t="s">
        <v>158</v>
      </c>
      <c r="BI8" t="s">
        <v>159</v>
      </c>
      <c r="BJ8" t="s">
        <v>161</v>
      </c>
      <c r="BK8" t="s">
        <v>162</v>
      </c>
      <c r="BL8" t="s">
        <v>163</v>
      </c>
      <c r="BM8" t="s">
        <v>164</v>
      </c>
      <c r="BN8" t="s">
        <v>165</v>
      </c>
      <c r="BO8" t="s">
        <v>166</v>
      </c>
    </row>
    <row r="9" spans="2:67" x14ac:dyDescent="0.25">
      <c r="B9" t="s">
        <v>550</v>
      </c>
      <c r="C9" t="s">
        <v>27875</v>
      </c>
      <c r="D9" t="s">
        <v>153</v>
      </c>
      <c r="E9" t="s">
        <v>680</v>
      </c>
      <c r="F9" t="s">
        <v>1266</v>
      </c>
      <c r="G9" t="s">
        <v>1266</v>
      </c>
      <c r="H9" t="s">
        <v>568</v>
      </c>
      <c r="I9" t="s">
        <v>27876</v>
      </c>
      <c r="J9" t="s">
        <v>27877</v>
      </c>
      <c r="K9" t="s">
        <v>27877</v>
      </c>
      <c r="L9" t="s">
        <v>27878</v>
      </c>
      <c r="M9" t="s">
        <v>27879</v>
      </c>
      <c r="N9" t="s">
        <v>27880</v>
      </c>
      <c r="O9" t="s">
        <v>568</v>
      </c>
      <c r="P9" t="s">
        <v>568</v>
      </c>
      <c r="Q9" t="s">
        <v>568</v>
      </c>
      <c r="R9" t="s">
        <v>27881</v>
      </c>
      <c r="S9" t="s">
        <v>27882</v>
      </c>
      <c r="T9" t="s">
        <v>27883</v>
      </c>
      <c r="U9" t="s">
        <v>568</v>
      </c>
      <c r="V9" t="s">
        <v>1636</v>
      </c>
      <c r="W9" t="s">
        <v>1564</v>
      </c>
      <c r="X9" t="s">
        <v>568</v>
      </c>
      <c r="Y9" t="s">
        <v>568</v>
      </c>
      <c r="Z9" t="s">
        <v>568</v>
      </c>
      <c r="AA9" t="s">
        <v>568</v>
      </c>
      <c r="AB9" t="s">
        <v>568</v>
      </c>
      <c r="AC9" t="s">
        <v>568</v>
      </c>
      <c r="AD9" t="s">
        <v>568</v>
      </c>
      <c r="AE9" t="s">
        <v>568</v>
      </c>
      <c r="AF9" t="s">
        <v>568</v>
      </c>
      <c r="AG9" t="s">
        <v>568</v>
      </c>
      <c r="AH9" t="s">
        <v>568</v>
      </c>
      <c r="AI9" t="s">
        <v>568</v>
      </c>
      <c r="AJ9" t="s">
        <v>27884</v>
      </c>
      <c r="AK9" t="s">
        <v>27885</v>
      </c>
      <c r="AL9" t="s">
        <v>27886</v>
      </c>
      <c r="AM9" t="s">
        <v>27882</v>
      </c>
      <c r="AN9" t="s">
        <v>27887</v>
      </c>
      <c r="AO9" t="s">
        <v>27888</v>
      </c>
      <c r="AP9" t="s">
        <v>568</v>
      </c>
      <c r="AQ9" t="s">
        <v>568</v>
      </c>
      <c r="AR9" t="s">
        <v>568</v>
      </c>
      <c r="AS9" t="s">
        <v>27889</v>
      </c>
      <c r="AT9" t="s">
        <v>27890</v>
      </c>
      <c r="AU9" t="s">
        <v>1622</v>
      </c>
      <c r="AV9" t="s">
        <v>1637</v>
      </c>
      <c r="AW9" t="s">
        <v>27891</v>
      </c>
      <c r="AX9" t="s">
        <v>27892</v>
      </c>
      <c r="AY9" t="s">
        <v>568</v>
      </c>
      <c r="AZ9" t="s">
        <v>1626</v>
      </c>
      <c r="BA9" t="s">
        <v>568</v>
      </c>
      <c r="BB9" t="s">
        <v>1424</v>
      </c>
      <c r="BC9" t="s">
        <v>568</v>
      </c>
      <c r="BD9" t="s">
        <v>568</v>
      </c>
      <c r="BE9" t="s">
        <v>568</v>
      </c>
      <c r="BF9" t="s">
        <v>1563</v>
      </c>
      <c r="BG9" t="s">
        <v>27893</v>
      </c>
      <c r="BH9" t="s">
        <v>568</v>
      </c>
      <c r="BI9" t="s">
        <v>568</v>
      </c>
      <c r="BJ9" t="s">
        <v>568</v>
      </c>
      <c r="BK9" t="s">
        <v>1563</v>
      </c>
      <c r="BL9" t="s">
        <v>1563</v>
      </c>
      <c r="BM9" t="s">
        <v>1563</v>
      </c>
      <c r="BN9" t="s">
        <v>1563</v>
      </c>
      <c r="BO9" t="s">
        <v>1564</v>
      </c>
    </row>
    <row r="10" spans="2:67" x14ac:dyDescent="0.25">
      <c r="E10" t="s">
        <v>735</v>
      </c>
      <c r="F10" t="s">
        <v>1268</v>
      </c>
      <c r="G10" t="s">
        <v>27894</v>
      </c>
      <c r="H10" t="s">
        <v>27894</v>
      </c>
      <c r="I10" t="s">
        <v>27895</v>
      </c>
      <c r="J10" t="s">
        <v>27896</v>
      </c>
      <c r="K10" t="s">
        <v>27897</v>
      </c>
      <c r="L10" t="s">
        <v>27898</v>
      </c>
      <c r="M10" t="s">
        <v>27899</v>
      </c>
      <c r="N10" t="s">
        <v>27900</v>
      </c>
      <c r="O10" t="s">
        <v>568</v>
      </c>
      <c r="P10" t="s">
        <v>568</v>
      </c>
      <c r="Q10" t="s">
        <v>568</v>
      </c>
      <c r="R10" t="s">
        <v>27901</v>
      </c>
      <c r="S10" t="s">
        <v>27902</v>
      </c>
      <c r="T10" t="s">
        <v>27903</v>
      </c>
      <c r="U10" t="s">
        <v>27904</v>
      </c>
      <c r="V10" t="s">
        <v>27905</v>
      </c>
      <c r="W10" t="s">
        <v>27906</v>
      </c>
      <c r="X10" t="s">
        <v>568</v>
      </c>
      <c r="Y10" t="s">
        <v>568</v>
      </c>
      <c r="Z10" t="s">
        <v>27907</v>
      </c>
      <c r="AA10" t="s">
        <v>27908</v>
      </c>
      <c r="AB10" t="s">
        <v>27909</v>
      </c>
      <c r="AC10" t="s">
        <v>27910</v>
      </c>
      <c r="AD10" t="s">
        <v>27911</v>
      </c>
      <c r="AE10" t="s">
        <v>27912</v>
      </c>
      <c r="AF10" t="s">
        <v>27913</v>
      </c>
      <c r="AG10" t="s">
        <v>568</v>
      </c>
      <c r="AH10" t="s">
        <v>1266</v>
      </c>
      <c r="AI10" t="s">
        <v>1268</v>
      </c>
      <c r="AJ10" t="s">
        <v>27914</v>
      </c>
      <c r="AK10" t="s">
        <v>27915</v>
      </c>
      <c r="AL10" t="s">
        <v>27915</v>
      </c>
      <c r="AM10" t="s">
        <v>27916</v>
      </c>
      <c r="AN10" t="s">
        <v>27917</v>
      </c>
      <c r="AO10" t="s">
        <v>27918</v>
      </c>
      <c r="AP10" t="s">
        <v>568</v>
      </c>
      <c r="AQ10" t="s">
        <v>568</v>
      </c>
      <c r="AR10" t="s">
        <v>568</v>
      </c>
      <c r="AS10" t="s">
        <v>27919</v>
      </c>
      <c r="AT10" t="s">
        <v>27920</v>
      </c>
      <c r="AU10" t="s">
        <v>27921</v>
      </c>
      <c r="AV10" t="s">
        <v>27922</v>
      </c>
      <c r="AW10" t="s">
        <v>27923</v>
      </c>
      <c r="AX10" t="s">
        <v>27892</v>
      </c>
      <c r="AY10" t="s">
        <v>568</v>
      </c>
      <c r="AZ10" t="s">
        <v>568</v>
      </c>
      <c r="BA10" t="s">
        <v>568</v>
      </c>
      <c r="BB10" t="s">
        <v>27883</v>
      </c>
      <c r="BC10" t="s">
        <v>27924</v>
      </c>
      <c r="BD10" t="s">
        <v>27925</v>
      </c>
      <c r="BE10" t="s">
        <v>1637</v>
      </c>
      <c r="BF10" t="s">
        <v>27926</v>
      </c>
      <c r="BG10" t="s">
        <v>27927</v>
      </c>
      <c r="BH10" t="s">
        <v>568</v>
      </c>
      <c r="BI10" t="s">
        <v>568</v>
      </c>
      <c r="BJ10" t="s">
        <v>1563</v>
      </c>
      <c r="BK10" t="s">
        <v>1563</v>
      </c>
      <c r="BL10" t="s">
        <v>1563</v>
      </c>
      <c r="BM10" t="s">
        <v>1563</v>
      </c>
      <c r="BN10" t="s">
        <v>1424</v>
      </c>
      <c r="BO10" t="s">
        <v>1564</v>
      </c>
    </row>
    <row r="11" spans="2:67" x14ac:dyDescent="0.25">
      <c r="E11" t="s">
        <v>790</v>
      </c>
      <c r="F11" t="s">
        <v>568</v>
      </c>
      <c r="G11" t="s">
        <v>568</v>
      </c>
      <c r="H11" t="s">
        <v>1343</v>
      </c>
      <c r="I11" t="s">
        <v>27928</v>
      </c>
      <c r="J11" t="s">
        <v>27929</v>
      </c>
      <c r="K11" t="s">
        <v>27930</v>
      </c>
      <c r="L11" t="s">
        <v>27931</v>
      </c>
      <c r="M11" t="s">
        <v>27932</v>
      </c>
      <c r="N11" t="s">
        <v>27933</v>
      </c>
      <c r="O11" t="s">
        <v>568</v>
      </c>
      <c r="P11" t="s">
        <v>568</v>
      </c>
      <c r="Q11" t="s">
        <v>568</v>
      </c>
      <c r="R11" t="s">
        <v>568</v>
      </c>
      <c r="S11" t="s">
        <v>27934</v>
      </c>
      <c r="T11" t="s">
        <v>27934</v>
      </c>
      <c r="U11" t="s">
        <v>27935</v>
      </c>
      <c r="V11" t="s">
        <v>27936</v>
      </c>
      <c r="W11" t="s">
        <v>27937</v>
      </c>
      <c r="X11" t="s">
        <v>568</v>
      </c>
      <c r="Y11" t="s">
        <v>568</v>
      </c>
      <c r="Z11" t="s">
        <v>568</v>
      </c>
      <c r="AA11" t="s">
        <v>568</v>
      </c>
      <c r="AB11" t="s">
        <v>568</v>
      </c>
      <c r="AC11" t="s">
        <v>568</v>
      </c>
      <c r="AD11" t="s">
        <v>568</v>
      </c>
      <c r="AE11" t="s">
        <v>568</v>
      </c>
      <c r="AF11" t="s">
        <v>568</v>
      </c>
      <c r="AG11" t="s">
        <v>568</v>
      </c>
      <c r="AH11" t="s">
        <v>568</v>
      </c>
      <c r="AI11" t="s">
        <v>568</v>
      </c>
      <c r="AJ11" t="s">
        <v>568</v>
      </c>
      <c r="AK11" t="s">
        <v>27938</v>
      </c>
      <c r="AL11" t="s">
        <v>27939</v>
      </c>
      <c r="AM11" t="s">
        <v>27886</v>
      </c>
      <c r="AN11" t="s">
        <v>27940</v>
      </c>
      <c r="AO11" t="s">
        <v>27941</v>
      </c>
      <c r="AP11" t="s">
        <v>568</v>
      </c>
      <c r="AQ11" t="s">
        <v>568</v>
      </c>
      <c r="AR11" t="s">
        <v>568</v>
      </c>
      <c r="AS11" t="s">
        <v>27942</v>
      </c>
      <c r="AT11" t="s">
        <v>27943</v>
      </c>
      <c r="AU11" t="s">
        <v>27944</v>
      </c>
      <c r="AV11" t="s">
        <v>27945</v>
      </c>
      <c r="AW11" t="s">
        <v>27946</v>
      </c>
      <c r="AX11" t="s">
        <v>27947</v>
      </c>
      <c r="AY11" t="s">
        <v>568</v>
      </c>
      <c r="AZ11" t="s">
        <v>568</v>
      </c>
      <c r="BA11" t="s">
        <v>568</v>
      </c>
      <c r="BB11" t="s">
        <v>568</v>
      </c>
      <c r="BC11" t="s">
        <v>568</v>
      </c>
      <c r="BD11" t="s">
        <v>568</v>
      </c>
      <c r="BE11" t="s">
        <v>568</v>
      </c>
      <c r="BF11" t="s">
        <v>568</v>
      </c>
      <c r="BG11" t="s">
        <v>568</v>
      </c>
      <c r="BH11" t="s">
        <v>568</v>
      </c>
      <c r="BI11" t="s">
        <v>568</v>
      </c>
      <c r="BJ11" t="s">
        <v>27883</v>
      </c>
      <c r="BK11" t="s">
        <v>27948</v>
      </c>
      <c r="BL11" t="s">
        <v>27949</v>
      </c>
      <c r="BM11" t="s">
        <v>27883</v>
      </c>
      <c r="BN11" t="s">
        <v>27949</v>
      </c>
      <c r="BO11" t="s">
        <v>27950</v>
      </c>
    </row>
    <row r="12" spans="2:67" x14ac:dyDescent="0.25">
      <c r="E12" t="s">
        <v>833</v>
      </c>
      <c r="F12" t="s">
        <v>568</v>
      </c>
      <c r="G12" t="s">
        <v>568</v>
      </c>
      <c r="H12" t="s">
        <v>1266</v>
      </c>
      <c r="I12" t="s">
        <v>27951</v>
      </c>
      <c r="J12" t="s">
        <v>27952</v>
      </c>
      <c r="K12" t="s">
        <v>27953</v>
      </c>
      <c r="L12" t="s">
        <v>27954</v>
      </c>
      <c r="M12" t="s">
        <v>27955</v>
      </c>
      <c r="N12" t="s">
        <v>27956</v>
      </c>
      <c r="O12" t="s">
        <v>568</v>
      </c>
      <c r="P12" t="s">
        <v>568</v>
      </c>
      <c r="Q12" t="s">
        <v>568</v>
      </c>
      <c r="R12" t="s">
        <v>27957</v>
      </c>
      <c r="S12" t="s">
        <v>27958</v>
      </c>
      <c r="T12" t="s">
        <v>27959</v>
      </c>
      <c r="U12" t="s">
        <v>27960</v>
      </c>
      <c r="V12" t="s">
        <v>27961</v>
      </c>
      <c r="W12" t="s">
        <v>27962</v>
      </c>
      <c r="X12" t="s">
        <v>568</v>
      </c>
      <c r="Y12" t="s">
        <v>568</v>
      </c>
      <c r="Z12" t="s">
        <v>1266</v>
      </c>
      <c r="AA12" t="s">
        <v>27963</v>
      </c>
      <c r="AB12" t="s">
        <v>27964</v>
      </c>
      <c r="AC12" t="s">
        <v>27965</v>
      </c>
      <c r="AD12" t="s">
        <v>27966</v>
      </c>
      <c r="AE12" t="s">
        <v>27967</v>
      </c>
      <c r="AF12" t="s">
        <v>27968</v>
      </c>
      <c r="AG12" t="s">
        <v>568</v>
      </c>
      <c r="AH12" t="s">
        <v>568</v>
      </c>
      <c r="AI12" t="s">
        <v>568</v>
      </c>
      <c r="AJ12" t="s">
        <v>27969</v>
      </c>
      <c r="AK12" t="s">
        <v>27970</v>
      </c>
      <c r="AL12" t="s">
        <v>27971</v>
      </c>
      <c r="AM12" t="s">
        <v>27934</v>
      </c>
      <c r="AN12" t="s">
        <v>27972</v>
      </c>
      <c r="AO12" t="s">
        <v>27973</v>
      </c>
      <c r="AP12" t="s">
        <v>568</v>
      </c>
      <c r="AQ12" t="s">
        <v>568</v>
      </c>
      <c r="AR12" t="s">
        <v>568</v>
      </c>
      <c r="AS12" t="s">
        <v>27974</v>
      </c>
      <c r="AT12" t="s">
        <v>27975</v>
      </c>
      <c r="AU12" t="s">
        <v>27976</v>
      </c>
      <c r="AV12" t="s">
        <v>1622</v>
      </c>
      <c r="AW12" t="s">
        <v>27977</v>
      </c>
      <c r="AX12" t="s">
        <v>27978</v>
      </c>
      <c r="AY12" t="s">
        <v>568</v>
      </c>
      <c r="AZ12" t="s">
        <v>568</v>
      </c>
      <c r="BA12" t="s">
        <v>27979</v>
      </c>
      <c r="BB12" t="s">
        <v>27980</v>
      </c>
      <c r="BC12" t="s">
        <v>568</v>
      </c>
      <c r="BD12" t="s">
        <v>568</v>
      </c>
      <c r="BE12" t="s">
        <v>568</v>
      </c>
      <c r="BF12" t="s">
        <v>568</v>
      </c>
      <c r="BG12" t="s">
        <v>568</v>
      </c>
      <c r="BH12" t="s">
        <v>568</v>
      </c>
      <c r="BI12" t="s">
        <v>568</v>
      </c>
      <c r="BJ12" t="s">
        <v>1563</v>
      </c>
      <c r="BK12" t="s">
        <v>1563</v>
      </c>
      <c r="BL12" t="s">
        <v>1563</v>
      </c>
      <c r="BM12" t="s">
        <v>568</v>
      </c>
      <c r="BN12" t="s">
        <v>568</v>
      </c>
      <c r="BO12" t="s">
        <v>568</v>
      </c>
    </row>
    <row r="13" spans="2:67" x14ac:dyDescent="0.25">
      <c r="E13" t="s">
        <v>888</v>
      </c>
      <c r="F13" t="s">
        <v>568</v>
      </c>
      <c r="G13" t="s">
        <v>568</v>
      </c>
      <c r="H13" t="s">
        <v>568</v>
      </c>
      <c r="I13" t="s">
        <v>27981</v>
      </c>
      <c r="J13" t="s">
        <v>27982</v>
      </c>
      <c r="K13" t="s">
        <v>27983</v>
      </c>
      <c r="L13" t="s">
        <v>27984</v>
      </c>
      <c r="M13" t="s">
        <v>27985</v>
      </c>
      <c r="N13" t="s">
        <v>27986</v>
      </c>
      <c r="O13" t="s">
        <v>568</v>
      </c>
      <c r="P13" t="s">
        <v>568</v>
      </c>
      <c r="Q13" t="s">
        <v>568</v>
      </c>
      <c r="R13" t="s">
        <v>27987</v>
      </c>
      <c r="S13" t="s">
        <v>27988</v>
      </c>
      <c r="T13" t="s">
        <v>27989</v>
      </c>
      <c r="U13" t="s">
        <v>27990</v>
      </c>
      <c r="V13" t="s">
        <v>27991</v>
      </c>
      <c r="W13" t="s">
        <v>27992</v>
      </c>
      <c r="X13" t="s">
        <v>568</v>
      </c>
      <c r="Y13" t="s">
        <v>568</v>
      </c>
      <c r="Z13" t="s">
        <v>568</v>
      </c>
      <c r="AA13" t="s">
        <v>27993</v>
      </c>
      <c r="AB13" t="s">
        <v>27994</v>
      </c>
      <c r="AC13" t="s">
        <v>27995</v>
      </c>
      <c r="AD13" t="s">
        <v>27950</v>
      </c>
      <c r="AE13" t="s">
        <v>27879</v>
      </c>
      <c r="AF13" t="s">
        <v>27996</v>
      </c>
      <c r="AG13" t="s">
        <v>568</v>
      </c>
      <c r="AH13" t="s">
        <v>568</v>
      </c>
      <c r="AI13" t="s">
        <v>1424</v>
      </c>
      <c r="AJ13" t="s">
        <v>27997</v>
      </c>
      <c r="AK13" t="s">
        <v>27998</v>
      </c>
      <c r="AL13" t="s">
        <v>27999</v>
      </c>
      <c r="AM13" t="s">
        <v>28000</v>
      </c>
      <c r="AN13" t="s">
        <v>28001</v>
      </c>
      <c r="AO13" t="s">
        <v>28002</v>
      </c>
      <c r="AP13" t="s">
        <v>568</v>
      </c>
      <c r="AQ13" t="s">
        <v>568</v>
      </c>
      <c r="AR13" t="s">
        <v>568</v>
      </c>
      <c r="AS13" t="s">
        <v>28003</v>
      </c>
      <c r="AT13" t="s">
        <v>28004</v>
      </c>
      <c r="AU13" t="s">
        <v>28005</v>
      </c>
      <c r="AV13" t="s">
        <v>28006</v>
      </c>
      <c r="AW13" t="s">
        <v>28007</v>
      </c>
      <c r="AX13" t="s">
        <v>28008</v>
      </c>
      <c r="AY13" t="s">
        <v>568</v>
      </c>
      <c r="AZ13" t="s">
        <v>1408</v>
      </c>
      <c r="BA13" t="s">
        <v>28009</v>
      </c>
      <c r="BB13" t="s">
        <v>28010</v>
      </c>
      <c r="BC13" t="s">
        <v>28011</v>
      </c>
      <c r="BD13" t="s">
        <v>28012</v>
      </c>
      <c r="BE13" t="s">
        <v>1635</v>
      </c>
      <c r="BF13" t="s">
        <v>27310</v>
      </c>
      <c r="BG13" t="s">
        <v>28013</v>
      </c>
      <c r="BH13" t="s">
        <v>568</v>
      </c>
      <c r="BI13" t="s">
        <v>568</v>
      </c>
      <c r="BJ13" t="s">
        <v>28014</v>
      </c>
      <c r="BK13" t="s">
        <v>28015</v>
      </c>
      <c r="BL13" t="s">
        <v>28016</v>
      </c>
      <c r="BM13" t="s">
        <v>28017</v>
      </c>
      <c r="BN13" t="s">
        <v>28018</v>
      </c>
      <c r="BO13" t="s">
        <v>28019</v>
      </c>
    </row>
    <row r="14" spans="2:67" x14ac:dyDescent="0.25">
      <c r="E14" t="s">
        <v>223</v>
      </c>
      <c r="F14" t="s">
        <v>28020</v>
      </c>
      <c r="G14" t="s">
        <v>28021</v>
      </c>
      <c r="H14" t="s">
        <v>28022</v>
      </c>
      <c r="I14" t="s">
        <v>28023</v>
      </c>
      <c r="J14" t="s">
        <v>28024</v>
      </c>
      <c r="K14" t="s">
        <v>28025</v>
      </c>
      <c r="L14" t="s">
        <v>28026</v>
      </c>
      <c r="M14" t="s">
        <v>28027</v>
      </c>
      <c r="N14" t="s">
        <v>28028</v>
      </c>
      <c r="O14" t="s">
        <v>28029</v>
      </c>
      <c r="P14" t="s">
        <v>28030</v>
      </c>
      <c r="Q14" t="s">
        <v>28031</v>
      </c>
      <c r="R14" t="s">
        <v>28032</v>
      </c>
      <c r="S14" t="s">
        <v>28033</v>
      </c>
      <c r="T14" t="s">
        <v>28034</v>
      </c>
      <c r="U14" t="s">
        <v>28035</v>
      </c>
      <c r="V14" t="s">
        <v>28036</v>
      </c>
      <c r="W14" t="s">
        <v>28037</v>
      </c>
      <c r="X14" t="s">
        <v>28038</v>
      </c>
      <c r="Y14" t="s">
        <v>28039</v>
      </c>
      <c r="Z14" t="s">
        <v>568</v>
      </c>
      <c r="AA14" t="s">
        <v>568</v>
      </c>
      <c r="AB14" t="s">
        <v>568</v>
      </c>
      <c r="AC14" t="s">
        <v>568</v>
      </c>
      <c r="AD14" t="s">
        <v>568</v>
      </c>
      <c r="AE14" t="s">
        <v>568</v>
      </c>
      <c r="AF14" t="s">
        <v>568</v>
      </c>
      <c r="AG14" t="s">
        <v>28040</v>
      </c>
      <c r="AH14" t="s">
        <v>568</v>
      </c>
      <c r="AI14" t="s">
        <v>1563</v>
      </c>
      <c r="AJ14" t="s">
        <v>568</v>
      </c>
      <c r="AK14" t="s">
        <v>568</v>
      </c>
      <c r="AL14" t="s">
        <v>568</v>
      </c>
      <c r="AM14" t="s">
        <v>568</v>
      </c>
      <c r="AN14" t="s">
        <v>568</v>
      </c>
      <c r="AO14" t="s">
        <v>568</v>
      </c>
      <c r="AP14" t="s">
        <v>28041</v>
      </c>
      <c r="AQ14" t="s">
        <v>1266</v>
      </c>
      <c r="AR14" t="s">
        <v>28042</v>
      </c>
      <c r="AS14" t="s">
        <v>28043</v>
      </c>
      <c r="AT14" t="s">
        <v>28044</v>
      </c>
      <c r="AU14" t="s">
        <v>28045</v>
      </c>
      <c r="AV14" t="s">
        <v>568</v>
      </c>
      <c r="AW14" t="s">
        <v>568</v>
      </c>
      <c r="AX14" t="s">
        <v>568</v>
      </c>
      <c r="AY14" t="s">
        <v>28046</v>
      </c>
      <c r="AZ14" t="s">
        <v>28047</v>
      </c>
      <c r="BA14" t="s">
        <v>28048</v>
      </c>
      <c r="BB14" t="s">
        <v>27881</v>
      </c>
      <c r="BC14" t="s">
        <v>27883</v>
      </c>
      <c r="BD14" t="s">
        <v>27883</v>
      </c>
      <c r="BE14" t="s">
        <v>568</v>
      </c>
      <c r="BF14" t="s">
        <v>568</v>
      </c>
      <c r="BG14" t="s">
        <v>568</v>
      </c>
      <c r="BH14" t="s">
        <v>568</v>
      </c>
      <c r="BI14" t="s">
        <v>568</v>
      </c>
      <c r="BJ14" t="s">
        <v>568</v>
      </c>
      <c r="BK14" t="s">
        <v>568</v>
      </c>
      <c r="BL14" t="s">
        <v>568</v>
      </c>
      <c r="BM14" t="s">
        <v>568</v>
      </c>
      <c r="BN14" t="s">
        <v>568</v>
      </c>
      <c r="BO14" t="s">
        <v>568</v>
      </c>
    </row>
    <row r="15" spans="2:67" x14ac:dyDescent="0.25">
      <c r="E15" t="s">
        <v>996</v>
      </c>
      <c r="F15" t="s">
        <v>28049</v>
      </c>
      <c r="G15" t="s">
        <v>28050</v>
      </c>
      <c r="H15" t="s">
        <v>1505</v>
      </c>
      <c r="I15" t="s">
        <v>1322</v>
      </c>
      <c r="J15" t="s">
        <v>1505</v>
      </c>
      <c r="K15" t="s">
        <v>1506</v>
      </c>
      <c r="L15" t="s">
        <v>1300</v>
      </c>
      <c r="M15" t="s">
        <v>1300</v>
      </c>
      <c r="N15" t="s">
        <v>568</v>
      </c>
      <c r="O15" t="s">
        <v>568</v>
      </c>
      <c r="P15" t="s">
        <v>568</v>
      </c>
      <c r="Q15" t="s">
        <v>1266</v>
      </c>
      <c r="R15" t="s">
        <v>1266</v>
      </c>
      <c r="S15" t="s">
        <v>568</v>
      </c>
      <c r="T15" t="s">
        <v>568</v>
      </c>
      <c r="U15" t="s">
        <v>568</v>
      </c>
      <c r="V15" t="s">
        <v>568</v>
      </c>
      <c r="W15" t="s">
        <v>568</v>
      </c>
      <c r="X15" t="s">
        <v>568</v>
      </c>
      <c r="Y15" t="s">
        <v>568</v>
      </c>
      <c r="Z15" t="s">
        <v>568</v>
      </c>
      <c r="AA15" t="s">
        <v>568</v>
      </c>
      <c r="AB15" t="s">
        <v>568</v>
      </c>
      <c r="AC15" t="s">
        <v>568</v>
      </c>
      <c r="AD15" t="s">
        <v>568</v>
      </c>
      <c r="AE15" t="s">
        <v>568</v>
      </c>
      <c r="AF15" t="s">
        <v>568</v>
      </c>
      <c r="AG15" t="s">
        <v>28051</v>
      </c>
      <c r="AH15" t="s">
        <v>28052</v>
      </c>
      <c r="AI15" t="s">
        <v>28053</v>
      </c>
      <c r="AJ15" t="s">
        <v>28054</v>
      </c>
      <c r="AK15" t="s">
        <v>568</v>
      </c>
      <c r="AL15" t="s">
        <v>568</v>
      </c>
      <c r="AM15" t="s">
        <v>568</v>
      </c>
      <c r="AN15" t="s">
        <v>568</v>
      </c>
      <c r="AO15" t="s">
        <v>568</v>
      </c>
      <c r="AP15" t="s">
        <v>568</v>
      </c>
      <c r="AQ15" t="s">
        <v>568</v>
      </c>
      <c r="AR15" t="s">
        <v>568</v>
      </c>
      <c r="AS15" t="s">
        <v>568</v>
      </c>
      <c r="AT15" t="s">
        <v>568</v>
      </c>
      <c r="AU15" t="s">
        <v>568</v>
      </c>
      <c r="AV15" t="s">
        <v>568</v>
      </c>
      <c r="AW15" t="s">
        <v>568</v>
      </c>
      <c r="AX15" t="s">
        <v>568</v>
      </c>
      <c r="AY15" t="s">
        <v>568</v>
      </c>
      <c r="AZ15" t="s">
        <v>568</v>
      </c>
      <c r="BA15" t="s">
        <v>568</v>
      </c>
      <c r="BB15" t="s">
        <v>568</v>
      </c>
      <c r="BC15" t="s">
        <v>568</v>
      </c>
      <c r="BD15" t="s">
        <v>568</v>
      </c>
      <c r="BE15" t="s">
        <v>568</v>
      </c>
      <c r="BF15" t="s">
        <v>568</v>
      </c>
      <c r="BG15" t="s">
        <v>568</v>
      </c>
      <c r="BH15" t="s">
        <v>568</v>
      </c>
      <c r="BI15" t="s">
        <v>568</v>
      </c>
      <c r="BJ15" t="s">
        <v>568</v>
      </c>
      <c r="BK15" t="s">
        <v>568</v>
      </c>
      <c r="BL15" t="s">
        <v>568</v>
      </c>
      <c r="BM15" t="s">
        <v>568</v>
      </c>
      <c r="BN15" t="s">
        <v>568</v>
      </c>
      <c r="BO15" t="s">
        <v>568</v>
      </c>
    </row>
    <row r="16" spans="2:67" x14ac:dyDescent="0.25">
      <c r="E16" t="s">
        <v>1051</v>
      </c>
      <c r="F16" t="s">
        <v>28055</v>
      </c>
      <c r="G16" t="s">
        <v>28056</v>
      </c>
      <c r="H16" t="s">
        <v>1424</v>
      </c>
      <c r="I16" t="s">
        <v>568</v>
      </c>
      <c r="J16" t="s">
        <v>568</v>
      </c>
      <c r="K16" t="s">
        <v>568</v>
      </c>
      <c r="L16" t="s">
        <v>568</v>
      </c>
      <c r="M16" t="s">
        <v>568</v>
      </c>
      <c r="N16" t="s">
        <v>568</v>
      </c>
      <c r="O16" t="s">
        <v>28057</v>
      </c>
      <c r="P16" t="s">
        <v>28058</v>
      </c>
      <c r="Q16" t="s">
        <v>28059</v>
      </c>
      <c r="R16" t="s">
        <v>28060</v>
      </c>
      <c r="S16" t="s">
        <v>28061</v>
      </c>
      <c r="T16" t="s">
        <v>28062</v>
      </c>
      <c r="U16" t="s">
        <v>1539</v>
      </c>
      <c r="V16" t="s">
        <v>1540</v>
      </c>
      <c r="W16" t="s">
        <v>1541</v>
      </c>
      <c r="X16" t="s">
        <v>1628</v>
      </c>
      <c r="Y16" t="s">
        <v>1628</v>
      </c>
      <c r="Z16" t="s">
        <v>568</v>
      </c>
      <c r="AA16" t="s">
        <v>568</v>
      </c>
      <c r="AB16" t="s">
        <v>568</v>
      </c>
      <c r="AC16" t="s">
        <v>568</v>
      </c>
      <c r="AD16" t="s">
        <v>568</v>
      </c>
      <c r="AE16" t="s">
        <v>568</v>
      </c>
      <c r="AF16" t="s">
        <v>568</v>
      </c>
      <c r="AG16" t="s">
        <v>568</v>
      </c>
      <c r="AH16" t="s">
        <v>568</v>
      </c>
      <c r="AI16" t="s">
        <v>568</v>
      </c>
      <c r="AJ16" t="s">
        <v>568</v>
      </c>
      <c r="AK16" t="s">
        <v>568</v>
      </c>
      <c r="AL16" t="s">
        <v>568</v>
      </c>
      <c r="AM16" t="s">
        <v>568</v>
      </c>
      <c r="AN16" t="s">
        <v>568</v>
      </c>
      <c r="AO16" t="s">
        <v>568</v>
      </c>
      <c r="AP16" t="s">
        <v>28063</v>
      </c>
      <c r="AQ16" t="s">
        <v>28064</v>
      </c>
      <c r="AR16" t="s">
        <v>1424</v>
      </c>
      <c r="AS16" t="s">
        <v>28065</v>
      </c>
      <c r="AT16" t="s">
        <v>28066</v>
      </c>
      <c r="AU16" t="s">
        <v>1563</v>
      </c>
      <c r="AV16" t="s">
        <v>568</v>
      </c>
      <c r="AW16" t="s">
        <v>568</v>
      </c>
      <c r="AX16" t="s">
        <v>568</v>
      </c>
      <c r="AY16" t="s">
        <v>1424</v>
      </c>
      <c r="AZ16" t="s">
        <v>1424</v>
      </c>
      <c r="BA16" t="s">
        <v>28066</v>
      </c>
      <c r="BB16" t="s">
        <v>568</v>
      </c>
      <c r="BC16" t="s">
        <v>568</v>
      </c>
      <c r="BD16" t="s">
        <v>568</v>
      </c>
      <c r="BE16" t="s">
        <v>568</v>
      </c>
      <c r="BF16" t="s">
        <v>568</v>
      </c>
      <c r="BG16" t="s">
        <v>568</v>
      </c>
      <c r="BH16" t="s">
        <v>568</v>
      </c>
      <c r="BI16" t="s">
        <v>568</v>
      </c>
      <c r="BJ16" t="s">
        <v>568</v>
      </c>
      <c r="BK16" t="s">
        <v>568</v>
      </c>
      <c r="BL16" t="s">
        <v>568</v>
      </c>
      <c r="BM16" t="s">
        <v>568</v>
      </c>
      <c r="BN16" t="s">
        <v>568</v>
      </c>
      <c r="BO16" t="s">
        <v>568</v>
      </c>
    </row>
    <row r="17" spans="4:67" x14ac:dyDescent="0.25">
      <c r="E17" t="s">
        <v>388</v>
      </c>
      <c r="F17" t="s">
        <v>28067</v>
      </c>
      <c r="G17" t="s">
        <v>28068</v>
      </c>
      <c r="H17" t="s">
        <v>28069</v>
      </c>
      <c r="I17" t="s">
        <v>28070</v>
      </c>
      <c r="J17" t="s">
        <v>1585</v>
      </c>
      <c r="K17" t="s">
        <v>28071</v>
      </c>
      <c r="L17" t="s">
        <v>28072</v>
      </c>
      <c r="M17" t="s">
        <v>1588</v>
      </c>
      <c r="N17" t="s">
        <v>568</v>
      </c>
      <c r="O17" t="s">
        <v>568</v>
      </c>
      <c r="P17" t="s">
        <v>28073</v>
      </c>
      <c r="Q17" t="s">
        <v>28074</v>
      </c>
      <c r="R17" t="s">
        <v>28075</v>
      </c>
      <c r="S17" t="s">
        <v>568</v>
      </c>
      <c r="T17" t="s">
        <v>1266</v>
      </c>
      <c r="U17" t="s">
        <v>1266</v>
      </c>
      <c r="V17" t="s">
        <v>568</v>
      </c>
      <c r="W17" t="s">
        <v>568</v>
      </c>
      <c r="X17" t="s">
        <v>568</v>
      </c>
      <c r="Y17" t="s">
        <v>568</v>
      </c>
      <c r="Z17" t="s">
        <v>568</v>
      </c>
      <c r="AA17" t="s">
        <v>568</v>
      </c>
      <c r="AB17" t="s">
        <v>568</v>
      </c>
      <c r="AC17" t="s">
        <v>568</v>
      </c>
      <c r="AD17" t="s">
        <v>568</v>
      </c>
      <c r="AE17" t="s">
        <v>568</v>
      </c>
      <c r="AF17" t="s">
        <v>568</v>
      </c>
      <c r="AG17" t="s">
        <v>28076</v>
      </c>
      <c r="AH17" t="s">
        <v>28077</v>
      </c>
      <c r="AI17" t="s">
        <v>28078</v>
      </c>
      <c r="AJ17" t="s">
        <v>28079</v>
      </c>
      <c r="AK17" t="s">
        <v>568</v>
      </c>
      <c r="AL17" t="s">
        <v>568</v>
      </c>
      <c r="AM17" t="s">
        <v>568</v>
      </c>
      <c r="AN17" t="s">
        <v>568</v>
      </c>
      <c r="AO17" t="s">
        <v>568</v>
      </c>
      <c r="AP17" t="s">
        <v>568</v>
      </c>
      <c r="AQ17" t="s">
        <v>568</v>
      </c>
      <c r="AR17" t="s">
        <v>568</v>
      </c>
      <c r="AS17" t="s">
        <v>568</v>
      </c>
      <c r="AT17" t="s">
        <v>568</v>
      </c>
      <c r="AU17" t="s">
        <v>568</v>
      </c>
      <c r="AV17" t="s">
        <v>568</v>
      </c>
      <c r="AW17" t="s">
        <v>568</v>
      </c>
      <c r="AX17" t="s">
        <v>568</v>
      </c>
      <c r="AY17" t="s">
        <v>568</v>
      </c>
      <c r="AZ17" t="s">
        <v>568</v>
      </c>
      <c r="BA17" t="s">
        <v>568</v>
      </c>
      <c r="BB17" t="s">
        <v>568</v>
      </c>
      <c r="BC17" t="s">
        <v>568</v>
      </c>
      <c r="BD17" t="s">
        <v>568</v>
      </c>
      <c r="BE17" t="s">
        <v>568</v>
      </c>
      <c r="BF17" t="s">
        <v>568</v>
      </c>
      <c r="BG17" t="s">
        <v>568</v>
      </c>
      <c r="BH17" t="s">
        <v>1266</v>
      </c>
      <c r="BI17" t="s">
        <v>1266</v>
      </c>
      <c r="BJ17" t="s">
        <v>568</v>
      </c>
      <c r="BK17" t="s">
        <v>568</v>
      </c>
      <c r="BL17" t="s">
        <v>568</v>
      </c>
      <c r="BM17" t="s">
        <v>568</v>
      </c>
      <c r="BN17" t="s">
        <v>568</v>
      </c>
      <c r="BO17" t="s">
        <v>568</v>
      </c>
    </row>
    <row r="18" spans="4:67" x14ac:dyDescent="0.25">
      <c r="E18" t="s">
        <v>1211</v>
      </c>
      <c r="F18" t="s">
        <v>568</v>
      </c>
      <c r="G18" t="s">
        <v>568</v>
      </c>
      <c r="H18" t="s">
        <v>568</v>
      </c>
      <c r="I18" t="s">
        <v>1563</v>
      </c>
      <c r="J18" t="s">
        <v>568</v>
      </c>
      <c r="K18" t="s">
        <v>568</v>
      </c>
      <c r="L18" t="s">
        <v>568</v>
      </c>
      <c r="M18" t="s">
        <v>568</v>
      </c>
      <c r="N18" t="s">
        <v>568</v>
      </c>
      <c r="O18" t="s">
        <v>568</v>
      </c>
      <c r="P18" t="s">
        <v>568</v>
      </c>
      <c r="Q18" t="s">
        <v>568</v>
      </c>
      <c r="R18" t="s">
        <v>568</v>
      </c>
      <c r="S18" t="s">
        <v>568</v>
      </c>
      <c r="T18" t="s">
        <v>568</v>
      </c>
      <c r="U18" t="s">
        <v>568</v>
      </c>
      <c r="V18" t="s">
        <v>568</v>
      </c>
      <c r="W18" t="s">
        <v>568</v>
      </c>
      <c r="X18" t="s">
        <v>568</v>
      </c>
      <c r="Y18" t="s">
        <v>568</v>
      </c>
      <c r="Z18" t="s">
        <v>568</v>
      </c>
      <c r="AA18" t="s">
        <v>568</v>
      </c>
      <c r="AB18" t="s">
        <v>568</v>
      </c>
      <c r="AC18" t="s">
        <v>568</v>
      </c>
      <c r="AD18" t="s">
        <v>568</v>
      </c>
      <c r="AE18" t="s">
        <v>568</v>
      </c>
      <c r="AF18" t="s">
        <v>568</v>
      </c>
      <c r="AG18" t="s">
        <v>568</v>
      </c>
      <c r="AH18" t="s">
        <v>568</v>
      </c>
      <c r="AI18" t="s">
        <v>568</v>
      </c>
      <c r="AJ18" t="s">
        <v>28080</v>
      </c>
      <c r="AK18" t="s">
        <v>27948</v>
      </c>
      <c r="AL18" t="s">
        <v>1625</v>
      </c>
      <c r="AM18" t="s">
        <v>1564</v>
      </c>
      <c r="AN18" t="s">
        <v>1625</v>
      </c>
      <c r="AO18" t="s">
        <v>1636</v>
      </c>
      <c r="AP18" t="s">
        <v>568</v>
      </c>
      <c r="AQ18" t="s">
        <v>568</v>
      </c>
      <c r="AR18" t="s">
        <v>568</v>
      </c>
      <c r="AS18" t="s">
        <v>1563</v>
      </c>
      <c r="AT18" t="s">
        <v>1563</v>
      </c>
      <c r="AU18" t="s">
        <v>568</v>
      </c>
      <c r="AV18" t="s">
        <v>568</v>
      </c>
      <c r="AW18" t="s">
        <v>568</v>
      </c>
      <c r="AX18" t="s">
        <v>568</v>
      </c>
      <c r="AY18" t="s">
        <v>568</v>
      </c>
      <c r="AZ18" t="s">
        <v>568</v>
      </c>
      <c r="BA18" t="s">
        <v>568</v>
      </c>
      <c r="BB18" t="s">
        <v>568</v>
      </c>
      <c r="BC18" t="s">
        <v>568</v>
      </c>
      <c r="BD18" t="s">
        <v>568</v>
      </c>
      <c r="BE18" t="s">
        <v>568</v>
      </c>
      <c r="BF18" t="s">
        <v>568</v>
      </c>
      <c r="BG18" t="s">
        <v>568</v>
      </c>
      <c r="BH18" t="s">
        <v>568</v>
      </c>
      <c r="BI18" t="s">
        <v>568</v>
      </c>
      <c r="BJ18" t="s">
        <v>28081</v>
      </c>
      <c r="BK18" t="s">
        <v>28081</v>
      </c>
      <c r="BL18" t="s">
        <v>27949</v>
      </c>
      <c r="BM18" t="s">
        <v>27980</v>
      </c>
      <c r="BN18" t="s">
        <v>27924</v>
      </c>
      <c r="BO18" t="s">
        <v>27934</v>
      </c>
    </row>
    <row r="19" spans="4:67" x14ac:dyDescent="0.25">
      <c r="D19" t="s">
        <v>27533</v>
      </c>
      <c r="E19" t="s">
        <v>680</v>
      </c>
      <c r="F19" t="s">
        <v>1266</v>
      </c>
      <c r="G19" t="s">
        <v>1266</v>
      </c>
      <c r="H19" t="s">
        <v>568</v>
      </c>
      <c r="I19" t="s">
        <v>27922</v>
      </c>
      <c r="J19" t="s">
        <v>28082</v>
      </c>
      <c r="K19" t="s">
        <v>27880</v>
      </c>
      <c r="L19" t="s">
        <v>27924</v>
      </c>
      <c r="M19" t="s">
        <v>27936</v>
      </c>
      <c r="N19" t="s">
        <v>28083</v>
      </c>
      <c r="O19" t="s">
        <v>568</v>
      </c>
      <c r="P19" t="s">
        <v>568</v>
      </c>
      <c r="Q19" t="s">
        <v>568</v>
      </c>
      <c r="R19" t="s">
        <v>27881</v>
      </c>
      <c r="S19" t="s">
        <v>27980</v>
      </c>
      <c r="T19" t="s">
        <v>1625</v>
      </c>
      <c r="U19" t="s">
        <v>1636</v>
      </c>
      <c r="V19" t="s">
        <v>27949</v>
      </c>
      <c r="W19" t="s">
        <v>28084</v>
      </c>
      <c r="X19" t="s">
        <v>568</v>
      </c>
      <c r="Y19" t="s">
        <v>568</v>
      </c>
      <c r="Z19" t="s">
        <v>568</v>
      </c>
      <c r="AA19" t="s">
        <v>568</v>
      </c>
      <c r="AB19" t="s">
        <v>568</v>
      </c>
      <c r="AC19" t="s">
        <v>568</v>
      </c>
      <c r="AD19" t="s">
        <v>568</v>
      </c>
      <c r="AE19" t="s">
        <v>1563</v>
      </c>
      <c r="AF19" t="s">
        <v>1563</v>
      </c>
      <c r="AG19" t="s">
        <v>568</v>
      </c>
      <c r="AH19" t="s">
        <v>568</v>
      </c>
      <c r="AI19" t="s">
        <v>568</v>
      </c>
      <c r="AJ19" t="s">
        <v>28085</v>
      </c>
      <c r="AK19" t="s">
        <v>27920</v>
      </c>
      <c r="AL19" t="s">
        <v>28086</v>
      </c>
      <c r="AM19" t="s">
        <v>28087</v>
      </c>
      <c r="AN19" t="s">
        <v>28088</v>
      </c>
      <c r="AO19" t="s">
        <v>28089</v>
      </c>
      <c r="AP19" t="s">
        <v>568</v>
      </c>
      <c r="AQ19" t="s">
        <v>568</v>
      </c>
      <c r="AR19" t="s">
        <v>568</v>
      </c>
      <c r="AS19" t="s">
        <v>28090</v>
      </c>
      <c r="AT19" t="s">
        <v>28091</v>
      </c>
      <c r="AU19" t="s">
        <v>28092</v>
      </c>
      <c r="AV19" t="s">
        <v>28093</v>
      </c>
      <c r="AW19" t="s">
        <v>28094</v>
      </c>
      <c r="AX19" t="s">
        <v>28095</v>
      </c>
      <c r="AY19" t="s">
        <v>568</v>
      </c>
      <c r="AZ19" t="s">
        <v>568</v>
      </c>
      <c r="BA19" t="s">
        <v>568</v>
      </c>
      <c r="BB19" t="s">
        <v>1424</v>
      </c>
      <c r="BC19" t="s">
        <v>1563</v>
      </c>
      <c r="BD19" t="s">
        <v>27883</v>
      </c>
      <c r="BE19" t="s">
        <v>1636</v>
      </c>
      <c r="BF19" t="s">
        <v>28096</v>
      </c>
      <c r="BG19" t="s">
        <v>1541</v>
      </c>
      <c r="BH19" t="s">
        <v>568</v>
      </c>
      <c r="BI19" t="s">
        <v>568</v>
      </c>
      <c r="BJ19" t="s">
        <v>1563</v>
      </c>
      <c r="BK19" t="s">
        <v>1563</v>
      </c>
      <c r="BL19" t="s">
        <v>1563</v>
      </c>
      <c r="BM19" t="s">
        <v>1439</v>
      </c>
      <c r="BN19" t="s">
        <v>1564</v>
      </c>
      <c r="BO19" t="s">
        <v>1636</v>
      </c>
    </row>
    <row r="20" spans="4:67" x14ac:dyDescent="0.25">
      <c r="E20" t="s">
        <v>735</v>
      </c>
      <c r="F20" t="s">
        <v>1268</v>
      </c>
      <c r="G20" t="s">
        <v>28097</v>
      </c>
      <c r="H20" t="s">
        <v>28097</v>
      </c>
      <c r="I20" t="s">
        <v>28098</v>
      </c>
      <c r="J20" t="s">
        <v>28099</v>
      </c>
      <c r="K20" t="s">
        <v>28100</v>
      </c>
      <c r="L20" t="s">
        <v>28101</v>
      </c>
      <c r="M20" t="s">
        <v>28102</v>
      </c>
      <c r="N20" t="s">
        <v>28103</v>
      </c>
      <c r="O20" t="s">
        <v>568</v>
      </c>
      <c r="P20" t="s">
        <v>568</v>
      </c>
      <c r="Q20" t="s">
        <v>568</v>
      </c>
      <c r="R20" t="s">
        <v>28104</v>
      </c>
      <c r="S20" t="s">
        <v>28105</v>
      </c>
      <c r="T20" t="s">
        <v>28106</v>
      </c>
      <c r="U20" t="s">
        <v>28107</v>
      </c>
      <c r="V20" t="s">
        <v>28108</v>
      </c>
      <c r="W20" t="s">
        <v>28109</v>
      </c>
      <c r="X20" t="s">
        <v>568</v>
      </c>
      <c r="Y20" t="s">
        <v>568</v>
      </c>
      <c r="Z20" t="s">
        <v>27907</v>
      </c>
      <c r="AA20" t="s">
        <v>28110</v>
      </c>
      <c r="AB20" t="s">
        <v>28111</v>
      </c>
      <c r="AC20" t="s">
        <v>28112</v>
      </c>
      <c r="AD20" t="s">
        <v>28113</v>
      </c>
      <c r="AE20" t="s">
        <v>28114</v>
      </c>
      <c r="AF20" t="s">
        <v>28115</v>
      </c>
      <c r="AG20" t="s">
        <v>568</v>
      </c>
      <c r="AH20" t="s">
        <v>1266</v>
      </c>
      <c r="AI20" t="s">
        <v>1268</v>
      </c>
      <c r="AJ20" t="s">
        <v>28116</v>
      </c>
      <c r="AK20" t="s">
        <v>28117</v>
      </c>
      <c r="AL20" t="s">
        <v>28118</v>
      </c>
      <c r="AM20" t="s">
        <v>28119</v>
      </c>
      <c r="AN20" t="s">
        <v>28120</v>
      </c>
      <c r="AO20" t="s">
        <v>28121</v>
      </c>
      <c r="AP20" t="s">
        <v>568</v>
      </c>
      <c r="AQ20" t="s">
        <v>568</v>
      </c>
      <c r="AR20" t="s">
        <v>568</v>
      </c>
      <c r="AS20" t="s">
        <v>28122</v>
      </c>
      <c r="AT20" t="s">
        <v>28123</v>
      </c>
      <c r="AU20" t="s">
        <v>28124</v>
      </c>
      <c r="AV20" t="s">
        <v>28125</v>
      </c>
      <c r="AW20" t="s">
        <v>28126</v>
      </c>
      <c r="AX20" t="s">
        <v>28127</v>
      </c>
      <c r="AY20" t="s">
        <v>568</v>
      </c>
      <c r="AZ20" t="s">
        <v>568</v>
      </c>
      <c r="BA20" t="s">
        <v>568</v>
      </c>
      <c r="BB20" t="s">
        <v>28128</v>
      </c>
      <c r="BC20" t="s">
        <v>28129</v>
      </c>
      <c r="BD20" t="s">
        <v>28130</v>
      </c>
      <c r="BE20" t="s">
        <v>28131</v>
      </c>
      <c r="BF20" t="s">
        <v>28132</v>
      </c>
      <c r="BG20" t="s">
        <v>28133</v>
      </c>
      <c r="BH20" t="s">
        <v>568</v>
      </c>
      <c r="BI20" t="s">
        <v>568</v>
      </c>
      <c r="BJ20" t="s">
        <v>1424</v>
      </c>
      <c r="BK20" t="s">
        <v>1424</v>
      </c>
      <c r="BL20" t="s">
        <v>1564</v>
      </c>
      <c r="BM20" t="s">
        <v>27882</v>
      </c>
      <c r="BN20" t="s">
        <v>1625</v>
      </c>
      <c r="BO20" t="s">
        <v>28134</v>
      </c>
    </row>
    <row r="21" spans="4:67" x14ac:dyDescent="0.25">
      <c r="E21" t="s">
        <v>790</v>
      </c>
      <c r="F21" t="s">
        <v>568</v>
      </c>
      <c r="G21" t="s">
        <v>568</v>
      </c>
      <c r="H21" t="s">
        <v>1343</v>
      </c>
      <c r="I21" t="s">
        <v>28135</v>
      </c>
      <c r="J21" t="s">
        <v>28136</v>
      </c>
      <c r="K21" t="s">
        <v>28137</v>
      </c>
      <c r="L21" t="s">
        <v>28138</v>
      </c>
      <c r="M21" t="s">
        <v>28139</v>
      </c>
      <c r="N21" t="s">
        <v>28140</v>
      </c>
      <c r="O21" t="s">
        <v>568</v>
      </c>
      <c r="P21" t="s">
        <v>568</v>
      </c>
      <c r="Q21" t="s">
        <v>568</v>
      </c>
      <c r="R21" t="s">
        <v>1563</v>
      </c>
      <c r="S21" t="s">
        <v>27934</v>
      </c>
      <c r="T21" t="s">
        <v>27934</v>
      </c>
      <c r="U21" t="s">
        <v>28141</v>
      </c>
      <c r="V21" t="s">
        <v>28142</v>
      </c>
      <c r="W21" t="s">
        <v>28143</v>
      </c>
      <c r="X21" t="s">
        <v>568</v>
      </c>
      <c r="Y21" t="s">
        <v>568</v>
      </c>
      <c r="Z21" t="s">
        <v>568</v>
      </c>
      <c r="AA21" t="s">
        <v>568</v>
      </c>
      <c r="AB21" t="s">
        <v>568</v>
      </c>
      <c r="AC21" t="s">
        <v>568</v>
      </c>
      <c r="AD21" t="s">
        <v>568</v>
      </c>
      <c r="AE21" t="s">
        <v>568</v>
      </c>
      <c r="AF21" t="s">
        <v>568</v>
      </c>
      <c r="AG21" t="s">
        <v>568</v>
      </c>
      <c r="AH21" t="s">
        <v>568</v>
      </c>
      <c r="AI21" t="s">
        <v>568</v>
      </c>
      <c r="AJ21" t="s">
        <v>568</v>
      </c>
      <c r="AK21" t="s">
        <v>28144</v>
      </c>
      <c r="AL21" t="s">
        <v>28045</v>
      </c>
      <c r="AM21" t="s">
        <v>28145</v>
      </c>
      <c r="AN21" t="s">
        <v>28146</v>
      </c>
      <c r="AO21" t="s">
        <v>28147</v>
      </c>
      <c r="AP21" t="s">
        <v>568</v>
      </c>
      <c r="AQ21" t="s">
        <v>568</v>
      </c>
      <c r="AR21" t="s">
        <v>568</v>
      </c>
      <c r="AS21" t="s">
        <v>28148</v>
      </c>
      <c r="AT21" t="s">
        <v>28149</v>
      </c>
      <c r="AU21" t="s">
        <v>28150</v>
      </c>
      <c r="AV21" t="s">
        <v>28151</v>
      </c>
      <c r="AW21" t="s">
        <v>28152</v>
      </c>
      <c r="AX21" t="s">
        <v>28153</v>
      </c>
      <c r="AY21" t="s">
        <v>568</v>
      </c>
      <c r="AZ21" t="s">
        <v>568</v>
      </c>
      <c r="BA21" t="s">
        <v>568</v>
      </c>
      <c r="BB21" t="s">
        <v>568</v>
      </c>
      <c r="BC21" t="s">
        <v>1563</v>
      </c>
      <c r="BD21" t="s">
        <v>1563</v>
      </c>
      <c r="BE21" t="s">
        <v>1439</v>
      </c>
      <c r="BF21" t="s">
        <v>1625</v>
      </c>
      <c r="BG21" t="s">
        <v>27879</v>
      </c>
      <c r="BH21" t="s">
        <v>568</v>
      </c>
      <c r="BI21" t="s">
        <v>568</v>
      </c>
      <c r="BJ21" t="s">
        <v>27948</v>
      </c>
      <c r="BK21" t="s">
        <v>28154</v>
      </c>
      <c r="BL21" t="s">
        <v>1629</v>
      </c>
      <c r="BM21" t="s">
        <v>1619</v>
      </c>
      <c r="BN21" t="s">
        <v>1619</v>
      </c>
      <c r="BO21" t="s">
        <v>28155</v>
      </c>
    </row>
    <row r="22" spans="4:67" x14ac:dyDescent="0.25">
      <c r="E22" t="s">
        <v>833</v>
      </c>
      <c r="F22" t="s">
        <v>568</v>
      </c>
      <c r="G22" t="s">
        <v>1266</v>
      </c>
      <c r="H22" t="s">
        <v>1266</v>
      </c>
      <c r="I22" t="s">
        <v>28156</v>
      </c>
      <c r="J22" t="s">
        <v>28157</v>
      </c>
      <c r="K22" t="s">
        <v>28158</v>
      </c>
      <c r="L22" t="s">
        <v>28159</v>
      </c>
      <c r="M22" t="s">
        <v>28160</v>
      </c>
      <c r="N22" t="s">
        <v>28161</v>
      </c>
      <c r="O22" t="s">
        <v>568</v>
      </c>
      <c r="P22" t="s">
        <v>568</v>
      </c>
      <c r="Q22" t="s">
        <v>568</v>
      </c>
      <c r="R22" t="s">
        <v>28162</v>
      </c>
      <c r="S22" t="s">
        <v>28163</v>
      </c>
      <c r="T22" t="s">
        <v>28164</v>
      </c>
      <c r="U22" t="s">
        <v>28165</v>
      </c>
      <c r="V22" t="s">
        <v>28166</v>
      </c>
      <c r="W22" t="s">
        <v>28167</v>
      </c>
      <c r="X22" t="s">
        <v>568</v>
      </c>
      <c r="Y22" t="s">
        <v>568</v>
      </c>
      <c r="Z22" t="s">
        <v>1268</v>
      </c>
      <c r="AA22" t="s">
        <v>28168</v>
      </c>
      <c r="AB22" t="s">
        <v>28169</v>
      </c>
      <c r="AC22" t="s">
        <v>28170</v>
      </c>
      <c r="AD22" t="s">
        <v>28171</v>
      </c>
      <c r="AE22" t="s">
        <v>28172</v>
      </c>
      <c r="AF22" t="s">
        <v>28173</v>
      </c>
      <c r="AG22" t="s">
        <v>568</v>
      </c>
      <c r="AH22" t="s">
        <v>568</v>
      </c>
      <c r="AI22" t="s">
        <v>1266</v>
      </c>
      <c r="AJ22" t="s">
        <v>28174</v>
      </c>
      <c r="AK22" t="s">
        <v>28175</v>
      </c>
      <c r="AL22" t="s">
        <v>28176</v>
      </c>
      <c r="AM22" t="s">
        <v>28177</v>
      </c>
      <c r="AN22" t="s">
        <v>28178</v>
      </c>
      <c r="AO22" t="s">
        <v>28179</v>
      </c>
      <c r="AP22" t="s">
        <v>568</v>
      </c>
      <c r="AQ22" t="s">
        <v>568</v>
      </c>
      <c r="AR22" t="s">
        <v>568</v>
      </c>
      <c r="AS22" t="s">
        <v>28180</v>
      </c>
      <c r="AT22" t="s">
        <v>28181</v>
      </c>
      <c r="AU22" t="s">
        <v>28182</v>
      </c>
      <c r="AV22" t="s">
        <v>28183</v>
      </c>
      <c r="AW22" t="s">
        <v>28184</v>
      </c>
      <c r="AX22" t="s">
        <v>28185</v>
      </c>
      <c r="AY22" t="s">
        <v>568</v>
      </c>
      <c r="AZ22" t="s">
        <v>568</v>
      </c>
      <c r="BA22" t="s">
        <v>1626</v>
      </c>
      <c r="BB22" t="s">
        <v>28186</v>
      </c>
      <c r="BC22" t="s">
        <v>28187</v>
      </c>
      <c r="BD22" t="s">
        <v>28188</v>
      </c>
      <c r="BE22" t="s">
        <v>28189</v>
      </c>
      <c r="BF22" t="s">
        <v>28190</v>
      </c>
      <c r="BG22" t="s">
        <v>28191</v>
      </c>
      <c r="BH22" t="s">
        <v>568</v>
      </c>
      <c r="BI22" t="s">
        <v>568</v>
      </c>
      <c r="BJ22" t="s">
        <v>1424</v>
      </c>
      <c r="BK22" t="s">
        <v>1424</v>
      </c>
      <c r="BL22" t="s">
        <v>1563</v>
      </c>
      <c r="BM22" t="s">
        <v>568</v>
      </c>
      <c r="BN22" t="s">
        <v>568</v>
      </c>
      <c r="BO22" t="s">
        <v>568</v>
      </c>
    </row>
    <row r="23" spans="4:67" x14ac:dyDescent="0.25">
      <c r="E23" t="s">
        <v>888</v>
      </c>
      <c r="F23" t="s">
        <v>568</v>
      </c>
      <c r="G23" t="s">
        <v>568</v>
      </c>
      <c r="H23" t="s">
        <v>568</v>
      </c>
      <c r="I23" t="s">
        <v>28192</v>
      </c>
      <c r="J23" t="s">
        <v>28193</v>
      </c>
      <c r="K23" t="s">
        <v>28194</v>
      </c>
      <c r="L23" t="s">
        <v>28195</v>
      </c>
      <c r="M23" t="s">
        <v>28196</v>
      </c>
      <c r="N23" t="s">
        <v>28197</v>
      </c>
      <c r="O23" t="s">
        <v>568</v>
      </c>
      <c r="P23" t="s">
        <v>568</v>
      </c>
      <c r="Q23" t="s">
        <v>568</v>
      </c>
      <c r="R23" t="s">
        <v>28198</v>
      </c>
      <c r="S23" t="s">
        <v>28199</v>
      </c>
      <c r="T23" t="s">
        <v>28200</v>
      </c>
      <c r="U23" t="s">
        <v>28201</v>
      </c>
      <c r="V23" t="s">
        <v>28202</v>
      </c>
      <c r="W23" t="s">
        <v>28203</v>
      </c>
      <c r="X23" t="s">
        <v>568</v>
      </c>
      <c r="Y23" t="s">
        <v>568</v>
      </c>
      <c r="Z23" t="s">
        <v>568</v>
      </c>
      <c r="AA23" t="s">
        <v>28204</v>
      </c>
      <c r="AB23" t="s">
        <v>27994</v>
      </c>
      <c r="AC23" t="s">
        <v>27995</v>
      </c>
      <c r="AD23" t="s">
        <v>28205</v>
      </c>
      <c r="AE23" t="s">
        <v>27995</v>
      </c>
      <c r="AF23" t="s">
        <v>28206</v>
      </c>
      <c r="AG23" t="s">
        <v>568</v>
      </c>
      <c r="AH23" t="s">
        <v>568</v>
      </c>
      <c r="AI23" t="s">
        <v>568</v>
      </c>
      <c r="AJ23" t="s">
        <v>28207</v>
      </c>
      <c r="AK23" t="s">
        <v>28208</v>
      </c>
      <c r="AL23" t="s">
        <v>28209</v>
      </c>
      <c r="AM23" t="s">
        <v>28210</v>
      </c>
      <c r="AN23" t="s">
        <v>28211</v>
      </c>
      <c r="AO23" t="s">
        <v>28212</v>
      </c>
      <c r="AP23" t="s">
        <v>568</v>
      </c>
      <c r="AQ23" t="s">
        <v>568</v>
      </c>
      <c r="AR23" t="s">
        <v>1563</v>
      </c>
      <c r="AS23" t="s">
        <v>28213</v>
      </c>
      <c r="AT23" t="s">
        <v>28214</v>
      </c>
      <c r="AU23" t="s">
        <v>28215</v>
      </c>
      <c r="AV23" t="s">
        <v>28216</v>
      </c>
      <c r="AW23" t="s">
        <v>28217</v>
      </c>
      <c r="AX23" t="s">
        <v>28218</v>
      </c>
      <c r="AY23" t="s">
        <v>568</v>
      </c>
      <c r="AZ23" t="s">
        <v>568</v>
      </c>
      <c r="BA23" t="s">
        <v>28219</v>
      </c>
      <c r="BB23" t="s">
        <v>28220</v>
      </c>
      <c r="BC23" t="s">
        <v>28221</v>
      </c>
      <c r="BD23" t="s">
        <v>28222</v>
      </c>
      <c r="BE23" t="s">
        <v>28216</v>
      </c>
      <c r="BF23" t="s">
        <v>28223</v>
      </c>
      <c r="BG23" t="s">
        <v>28224</v>
      </c>
      <c r="BH23" t="s">
        <v>568</v>
      </c>
      <c r="BI23" t="s">
        <v>568</v>
      </c>
      <c r="BJ23" t="s">
        <v>28225</v>
      </c>
      <c r="BK23" t="s">
        <v>28226</v>
      </c>
      <c r="BL23" t="s">
        <v>28227</v>
      </c>
      <c r="BM23" t="s">
        <v>28228</v>
      </c>
      <c r="BN23" t="s">
        <v>28229</v>
      </c>
      <c r="BO23" t="s">
        <v>28230</v>
      </c>
    </row>
    <row r="24" spans="4:67" x14ac:dyDescent="0.25">
      <c r="E24" t="s">
        <v>223</v>
      </c>
      <c r="F24" t="s">
        <v>28231</v>
      </c>
      <c r="G24" t="s">
        <v>28232</v>
      </c>
      <c r="H24" t="s">
        <v>28233</v>
      </c>
      <c r="I24" t="s">
        <v>28234</v>
      </c>
      <c r="J24" t="s">
        <v>28235</v>
      </c>
      <c r="K24" t="s">
        <v>28236</v>
      </c>
      <c r="L24" t="s">
        <v>28237</v>
      </c>
      <c r="M24" t="s">
        <v>28238</v>
      </c>
      <c r="N24" t="s">
        <v>28239</v>
      </c>
      <c r="O24" t="s">
        <v>28240</v>
      </c>
      <c r="P24" t="s">
        <v>28241</v>
      </c>
      <c r="Q24" t="s">
        <v>28031</v>
      </c>
      <c r="R24" t="s">
        <v>28242</v>
      </c>
      <c r="S24" t="s">
        <v>28243</v>
      </c>
      <c r="T24" t="s">
        <v>28244</v>
      </c>
      <c r="U24" t="s">
        <v>28245</v>
      </c>
      <c r="V24" t="s">
        <v>28246</v>
      </c>
      <c r="W24" t="s">
        <v>28247</v>
      </c>
      <c r="X24" t="s">
        <v>28248</v>
      </c>
      <c r="Y24" t="s">
        <v>28249</v>
      </c>
      <c r="Z24" t="s">
        <v>1563</v>
      </c>
      <c r="AA24" t="s">
        <v>28250</v>
      </c>
      <c r="AB24" t="s">
        <v>28251</v>
      </c>
      <c r="AC24" t="s">
        <v>28252</v>
      </c>
      <c r="AD24" t="s">
        <v>568</v>
      </c>
      <c r="AE24" t="s">
        <v>568</v>
      </c>
      <c r="AF24" t="s">
        <v>568</v>
      </c>
      <c r="AG24" t="s">
        <v>28040</v>
      </c>
      <c r="AH24" t="s">
        <v>568</v>
      </c>
      <c r="AI24" t="s">
        <v>1563</v>
      </c>
      <c r="AJ24" t="s">
        <v>568</v>
      </c>
      <c r="AK24" t="s">
        <v>568</v>
      </c>
      <c r="AL24" t="s">
        <v>568</v>
      </c>
      <c r="AM24" t="s">
        <v>568</v>
      </c>
      <c r="AN24" t="s">
        <v>568</v>
      </c>
      <c r="AO24" t="s">
        <v>568</v>
      </c>
      <c r="AP24" t="s">
        <v>28253</v>
      </c>
      <c r="AQ24" t="s">
        <v>1266</v>
      </c>
      <c r="AR24" t="s">
        <v>1266</v>
      </c>
      <c r="AS24" t="s">
        <v>28254</v>
      </c>
      <c r="AT24" t="s">
        <v>28255</v>
      </c>
      <c r="AU24" t="s">
        <v>28256</v>
      </c>
      <c r="AV24" t="s">
        <v>568</v>
      </c>
      <c r="AW24" t="s">
        <v>568</v>
      </c>
      <c r="AX24" t="s">
        <v>568</v>
      </c>
      <c r="AY24" t="s">
        <v>28257</v>
      </c>
      <c r="AZ24" t="s">
        <v>568</v>
      </c>
      <c r="BA24" t="s">
        <v>28258</v>
      </c>
      <c r="BB24" t="s">
        <v>28259</v>
      </c>
      <c r="BC24" t="s">
        <v>1424</v>
      </c>
      <c r="BD24" t="s">
        <v>27883</v>
      </c>
      <c r="BE24" t="s">
        <v>568</v>
      </c>
      <c r="BF24" t="s">
        <v>568</v>
      </c>
      <c r="BG24" t="s">
        <v>568</v>
      </c>
      <c r="BH24" t="s">
        <v>568</v>
      </c>
      <c r="BI24" t="s">
        <v>568</v>
      </c>
      <c r="BJ24" t="s">
        <v>568</v>
      </c>
      <c r="BK24" t="s">
        <v>568</v>
      </c>
      <c r="BL24" t="s">
        <v>568</v>
      </c>
      <c r="BM24" t="s">
        <v>568</v>
      </c>
      <c r="BN24" t="s">
        <v>568</v>
      </c>
      <c r="BO24" t="s">
        <v>568</v>
      </c>
    </row>
    <row r="25" spans="4:67" x14ac:dyDescent="0.25">
      <c r="E25" t="s">
        <v>996</v>
      </c>
      <c r="F25" t="s">
        <v>28260</v>
      </c>
      <c r="G25" t="s">
        <v>28261</v>
      </c>
      <c r="H25" t="s">
        <v>1505</v>
      </c>
      <c r="I25" t="s">
        <v>1322</v>
      </c>
      <c r="J25" t="s">
        <v>1505</v>
      </c>
      <c r="K25" t="s">
        <v>1506</v>
      </c>
      <c r="L25" t="s">
        <v>28262</v>
      </c>
      <c r="M25" t="s">
        <v>28263</v>
      </c>
      <c r="N25" t="s">
        <v>568</v>
      </c>
      <c r="O25" t="s">
        <v>568</v>
      </c>
      <c r="P25" t="s">
        <v>568</v>
      </c>
      <c r="Q25" t="s">
        <v>1266</v>
      </c>
      <c r="R25" t="s">
        <v>1266</v>
      </c>
      <c r="S25" t="s">
        <v>568</v>
      </c>
      <c r="T25" t="s">
        <v>568</v>
      </c>
      <c r="U25" t="s">
        <v>568</v>
      </c>
      <c r="V25" t="s">
        <v>568</v>
      </c>
      <c r="W25" t="s">
        <v>568</v>
      </c>
      <c r="X25" t="s">
        <v>568</v>
      </c>
      <c r="Y25" t="s">
        <v>568</v>
      </c>
      <c r="Z25" t="s">
        <v>568</v>
      </c>
      <c r="AA25" t="s">
        <v>568</v>
      </c>
      <c r="AB25" t="s">
        <v>568</v>
      </c>
      <c r="AC25" t="s">
        <v>568</v>
      </c>
      <c r="AD25" t="s">
        <v>568</v>
      </c>
      <c r="AE25" t="s">
        <v>568</v>
      </c>
      <c r="AF25" t="s">
        <v>568</v>
      </c>
      <c r="AG25" t="s">
        <v>28264</v>
      </c>
      <c r="AH25" t="s">
        <v>28052</v>
      </c>
      <c r="AI25" t="s">
        <v>28053</v>
      </c>
      <c r="AJ25" t="s">
        <v>28054</v>
      </c>
      <c r="AK25" t="s">
        <v>568</v>
      </c>
      <c r="AL25" t="s">
        <v>568</v>
      </c>
      <c r="AM25" t="s">
        <v>568</v>
      </c>
      <c r="AN25" t="s">
        <v>568</v>
      </c>
      <c r="AO25" t="s">
        <v>568</v>
      </c>
      <c r="AP25" t="s">
        <v>568</v>
      </c>
      <c r="AQ25" t="s">
        <v>568</v>
      </c>
      <c r="AR25" t="s">
        <v>568</v>
      </c>
      <c r="AS25" t="s">
        <v>568</v>
      </c>
      <c r="AT25" t="s">
        <v>568</v>
      </c>
      <c r="AU25" t="s">
        <v>568</v>
      </c>
      <c r="AV25" t="s">
        <v>568</v>
      </c>
      <c r="AW25" t="s">
        <v>568</v>
      </c>
      <c r="AX25" t="s">
        <v>568</v>
      </c>
      <c r="AY25" t="s">
        <v>568</v>
      </c>
      <c r="AZ25" t="s">
        <v>568</v>
      </c>
      <c r="BA25" t="s">
        <v>568</v>
      </c>
      <c r="BB25" t="s">
        <v>568</v>
      </c>
      <c r="BC25" t="s">
        <v>568</v>
      </c>
      <c r="BD25" t="s">
        <v>568</v>
      </c>
      <c r="BE25" t="s">
        <v>568</v>
      </c>
      <c r="BF25" t="s">
        <v>568</v>
      </c>
      <c r="BG25" t="s">
        <v>568</v>
      </c>
      <c r="BH25" t="s">
        <v>568</v>
      </c>
      <c r="BI25" t="s">
        <v>568</v>
      </c>
      <c r="BJ25" t="s">
        <v>568</v>
      </c>
      <c r="BK25" t="s">
        <v>568</v>
      </c>
      <c r="BL25" t="s">
        <v>568</v>
      </c>
      <c r="BM25" t="s">
        <v>568</v>
      </c>
      <c r="BN25" t="s">
        <v>568</v>
      </c>
      <c r="BO25" t="s">
        <v>568</v>
      </c>
    </row>
    <row r="26" spans="4:67" x14ac:dyDescent="0.25">
      <c r="E26" t="s">
        <v>1051</v>
      </c>
      <c r="F26" t="s">
        <v>28265</v>
      </c>
      <c r="G26" t="s">
        <v>28266</v>
      </c>
      <c r="H26" t="s">
        <v>28267</v>
      </c>
      <c r="I26" t="s">
        <v>28268</v>
      </c>
      <c r="J26" t="s">
        <v>568</v>
      </c>
      <c r="K26" t="s">
        <v>568</v>
      </c>
      <c r="L26" t="s">
        <v>568</v>
      </c>
      <c r="M26" t="s">
        <v>568</v>
      </c>
      <c r="N26" t="s">
        <v>568</v>
      </c>
      <c r="O26" t="s">
        <v>28057</v>
      </c>
      <c r="P26" t="s">
        <v>28058</v>
      </c>
      <c r="Q26" t="s">
        <v>28059</v>
      </c>
      <c r="R26" t="s">
        <v>28269</v>
      </c>
      <c r="S26" t="s">
        <v>28270</v>
      </c>
      <c r="T26" t="s">
        <v>28271</v>
      </c>
      <c r="U26" t="s">
        <v>28272</v>
      </c>
      <c r="V26" t="s">
        <v>28273</v>
      </c>
      <c r="W26" t="s">
        <v>28274</v>
      </c>
      <c r="X26" t="s">
        <v>1628</v>
      </c>
      <c r="Y26" t="s">
        <v>1628</v>
      </c>
      <c r="Z26" t="s">
        <v>568</v>
      </c>
      <c r="AA26" t="s">
        <v>1424</v>
      </c>
      <c r="AB26" t="s">
        <v>1439</v>
      </c>
      <c r="AC26" t="s">
        <v>1266</v>
      </c>
      <c r="AD26" t="s">
        <v>568</v>
      </c>
      <c r="AE26" t="s">
        <v>568</v>
      </c>
      <c r="AF26" t="s">
        <v>568</v>
      </c>
      <c r="AG26" t="s">
        <v>568</v>
      </c>
      <c r="AH26" t="s">
        <v>568</v>
      </c>
      <c r="AI26" t="s">
        <v>568</v>
      </c>
      <c r="AJ26" t="s">
        <v>568</v>
      </c>
      <c r="AK26" t="s">
        <v>568</v>
      </c>
      <c r="AL26" t="s">
        <v>568</v>
      </c>
      <c r="AM26" t="s">
        <v>568</v>
      </c>
      <c r="AN26" t="s">
        <v>568</v>
      </c>
      <c r="AO26" t="s">
        <v>568</v>
      </c>
      <c r="AP26" t="s">
        <v>28275</v>
      </c>
      <c r="AQ26" t="s">
        <v>28276</v>
      </c>
      <c r="AR26" t="s">
        <v>28277</v>
      </c>
      <c r="AS26" t="s">
        <v>28278</v>
      </c>
      <c r="AT26" t="s">
        <v>28279</v>
      </c>
      <c r="AU26" t="s">
        <v>1563</v>
      </c>
      <c r="AV26" t="s">
        <v>568</v>
      </c>
      <c r="AW26" t="s">
        <v>568</v>
      </c>
      <c r="AX26" t="s">
        <v>568</v>
      </c>
      <c r="AY26" t="s">
        <v>1424</v>
      </c>
      <c r="AZ26" t="s">
        <v>568</v>
      </c>
      <c r="BA26" t="s">
        <v>1563</v>
      </c>
      <c r="BB26" t="s">
        <v>1628</v>
      </c>
      <c r="BC26" t="s">
        <v>568</v>
      </c>
      <c r="BD26" t="s">
        <v>568</v>
      </c>
      <c r="BE26" t="s">
        <v>568</v>
      </c>
      <c r="BF26" t="s">
        <v>568</v>
      </c>
      <c r="BG26" t="s">
        <v>568</v>
      </c>
      <c r="BH26" t="s">
        <v>568</v>
      </c>
      <c r="BI26" t="s">
        <v>568</v>
      </c>
      <c r="BJ26" t="s">
        <v>568</v>
      </c>
      <c r="BK26" t="s">
        <v>568</v>
      </c>
      <c r="BL26" t="s">
        <v>568</v>
      </c>
      <c r="BM26" t="s">
        <v>568</v>
      </c>
      <c r="BN26" t="s">
        <v>568</v>
      </c>
      <c r="BO26" t="s">
        <v>568</v>
      </c>
    </row>
    <row r="27" spans="4:67" x14ac:dyDescent="0.25">
      <c r="E27" t="s">
        <v>388</v>
      </c>
      <c r="F27" t="s">
        <v>28280</v>
      </c>
      <c r="G27" t="s">
        <v>28281</v>
      </c>
      <c r="H27" t="s">
        <v>28069</v>
      </c>
      <c r="I27" t="s">
        <v>28282</v>
      </c>
      <c r="J27" t="s">
        <v>28283</v>
      </c>
      <c r="K27" t="s">
        <v>28284</v>
      </c>
      <c r="L27" t="s">
        <v>28285</v>
      </c>
      <c r="M27" t="s">
        <v>28286</v>
      </c>
      <c r="N27" t="s">
        <v>568</v>
      </c>
      <c r="O27" t="s">
        <v>568</v>
      </c>
      <c r="P27" t="s">
        <v>28073</v>
      </c>
      <c r="Q27" t="s">
        <v>28074</v>
      </c>
      <c r="R27" t="s">
        <v>28075</v>
      </c>
      <c r="S27" t="s">
        <v>568</v>
      </c>
      <c r="T27" t="s">
        <v>1266</v>
      </c>
      <c r="U27" t="s">
        <v>1266</v>
      </c>
      <c r="V27" t="s">
        <v>568</v>
      </c>
      <c r="W27" t="s">
        <v>568</v>
      </c>
      <c r="X27" t="s">
        <v>568</v>
      </c>
      <c r="Y27" t="s">
        <v>568</v>
      </c>
      <c r="Z27" t="s">
        <v>568</v>
      </c>
      <c r="AA27" t="s">
        <v>568</v>
      </c>
      <c r="AB27" t="s">
        <v>568</v>
      </c>
      <c r="AC27" t="s">
        <v>568</v>
      </c>
      <c r="AD27" t="s">
        <v>568</v>
      </c>
      <c r="AE27" t="s">
        <v>568</v>
      </c>
      <c r="AF27" t="s">
        <v>568</v>
      </c>
      <c r="AG27" t="s">
        <v>28287</v>
      </c>
      <c r="AH27" t="s">
        <v>28288</v>
      </c>
      <c r="AI27" t="s">
        <v>28078</v>
      </c>
      <c r="AJ27" t="s">
        <v>28289</v>
      </c>
      <c r="AK27" t="s">
        <v>1266</v>
      </c>
      <c r="AL27" t="s">
        <v>568</v>
      </c>
      <c r="AM27" t="s">
        <v>568</v>
      </c>
      <c r="AN27" t="s">
        <v>568</v>
      </c>
      <c r="AO27" t="s">
        <v>568</v>
      </c>
      <c r="AP27" t="s">
        <v>568</v>
      </c>
      <c r="AQ27" t="s">
        <v>568</v>
      </c>
      <c r="AR27" t="s">
        <v>568</v>
      </c>
      <c r="AS27" t="s">
        <v>568</v>
      </c>
      <c r="AT27" t="s">
        <v>568</v>
      </c>
      <c r="AU27" t="s">
        <v>568</v>
      </c>
      <c r="AV27" t="s">
        <v>568</v>
      </c>
      <c r="AW27" t="s">
        <v>568</v>
      </c>
      <c r="AX27" t="s">
        <v>568</v>
      </c>
      <c r="AY27" t="s">
        <v>568</v>
      </c>
      <c r="AZ27" t="s">
        <v>568</v>
      </c>
      <c r="BA27" t="s">
        <v>568</v>
      </c>
      <c r="BB27" t="s">
        <v>568</v>
      </c>
      <c r="BC27" t="s">
        <v>568</v>
      </c>
      <c r="BD27" t="s">
        <v>568</v>
      </c>
      <c r="BE27" t="s">
        <v>568</v>
      </c>
      <c r="BF27" t="s">
        <v>568</v>
      </c>
      <c r="BG27" t="s">
        <v>568</v>
      </c>
      <c r="BH27" t="s">
        <v>1266</v>
      </c>
      <c r="BI27" t="s">
        <v>1266</v>
      </c>
      <c r="BJ27" t="s">
        <v>568</v>
      </c>
      <c r="BK27" t="s">
        <v>568</v>
      </c>
      <c r="BL27" t="s">
        <v>568</v>
      </c>
      <c r="BM27" t="s">
        <v>568</v>
      </c>
      <c r="BN27" t="s">
        <v>568</v>
      </c>
      <c r="BO27" t="s">
        <v>568</v>
      </c>
    </row>
    <row r="28" spans="4:67" x14ac:dyDescent="0.25">
      <c r="E28" t="s">
        <v>1211</v>
      </c>
      <c r="F28" t="s">
        <v>568</v>
      </c>
      <c r="G28" t="s">
        <v>568</v>
      </c>
      <c r="H28" t="s">
        <v>568</v>
      </c>
      <c r="I28" t="s">
        <v>1563</v>
      </c>
      <c r="J28" t="s">
        <v>568</v>
      </c>
      <c r="K28" t="s">
        <v>568</v>
      </c>
      <c r="L28" t="s">
        <v>568</v>
      </c>
      <c r="M28" t="s">
        <v>568</v>
      </c>
      <c r="N28" t="s">
        <v>568</v>
      </c>
      <c r="O28" t="s">
        <v>568</v>
      </c>
      <c r="P28" t="s">
        <v>568</v>
      </c>
      <c r="Q28" t="s">
        <v>568</v>
      </c>
      <c r="R28" t="s">
        <v>568</v>
      </c>
      <c r="S28" t="s">
        <v>568</v>
      </c>
      <c r="T28" t="s">
        <v>568</v>
      </c>
      <c r="U28" t="s">
        <v>568</v>
      </c>
      <c r="V28" t="s">
        <v>568</v>
      </c>
      <c r="W28" t="s">
        <v>568</v>
      </c>
      <c r="X28" t="s">
        <v>568</v>
      </c>
      <c r="Y28" t="s">
        <v>568</v>
      </c>
      <c r="Z28" t="s">
        <v>568</v>
      </c>
      <c r="AA28" t="s">
        <v>568</v>
      </c>
      <c r="AB28" t="s">
        <v>568</v>
      </c>
      <c r="AC28" t="s">
        <v>568</v>
      </c>
      <c r="AD28" t="s">
        <v>568</v>
      </c>
      <c r="AE28" t="s">
        <v>568</v>
      </c>
      <c r="AF28" t="s">
        <v>568</v>
      </c>
      <c r="AG28" t="s">
        <v>568</v>
      </c>
      <c r="AH28" t="s">
        <v>568</v>
      </c>
      <c r="AI28" t="s">
        <v>568</v>
      </c>
      <c r="AJ28" t="s">
        <v>28290</v>
      </c>
      <c r="AK28" t="s">
        <v>28290</v>
      </c>
      <c r="AL28" t="s">
        <v>27950</v>
      </c>
      <c r="AM28" t="s">
        <v>27934</v>
      </c>
      <c r="AN28" t="s">
        <v>28291</v>
      </c>
      <c r="AO28" t="s">
        <v>28292</v>
      </c>
      <c r="AP28" t="s">
        <v>568</v>
      </c>
      <c r="AQ28" t="s">
        <v>568</v>
      </c>
      <c r="AR28" t="s">
        <v>568</v>
      </c>
      <c r="AS28" t="s">
        <v>1563</v>
      </c>
      <c r="AT28" t="s">
        <v>1563</v>
      </c>
      <c r="AU28" t="s">
        <v>1563</v>
      </c>
      <c r="AV28" t="s">
        <v>1563</v>
      </c>
      <c r="AW28" t="s">
        <v>1563</v>
      </c>
      <c r="AX28" t="s">
        <v>1563</v>
      </c>
      <c r="AY28" t="s">
        <v>568</v>
      </c>
      <c r="AZ28" t="s">
        <v>568</v>
      </c>
      <c r="BA28" t="s">
        <v>568</v>
      </c>
      <c r="BB28" t="s">
        <v>568</v>
      </c>
      <c r="BC28" t="s">
        <v>568</v>
      </c>
      <c r="BD28" t="s">
        <v>568</v>
      </c>
      <c r="BE28" t="s">
        <v>568</v>
      </c>
      <c r="BF28" t="s">
        <v>568</v>
      </c>
      <c r="BG28" t="s">
        <v>568</v>
      </c>
      <c r="BH28" t="s">
        <v>568</v>
      </c>
      <c r="BI28" t="s">
        <v>568</v>
      </c>
      <c r="BJ28" t="s">
        <v>28293</v>
      </c>
      <c r="BK28" t="s">
        <v>1618</v>
      </c>
      <c r="BL28" t="s">
        <v>1629</v>
      </c>
      <c r="BM28" t="s">
        <v>1619</v>
      </c>
      <c r="BN28" t="s">
        <v>1619</v>
      </c>
      <c r="BO28" t="s">
        <v>28294</v>
      </c>
    </row>
    <row r="29" spans="4:67" x14ac:dyDescent="0.25">
      <c r="D29" t="s">
        <v>27704</v>
      </c>
      <c r="E29" t="s">
        <v>680</v>
      </c>
      <c r="F29" t="s">
        <v>1266</v>
      </c>
      <c r="G29" t="s">
        <v>1266</v>
      </c>
      <c r="H29" t="s">
        <v>568</v>
      </c>
      <c r="I29" t="s">
        <v>1636</v>
      </c>
      <c r="J29" t="s">
        <v>28295</v>
      </c>
      <c r="K29" t="s">
        <v>28296</v>
      </c>
      <c r="L29" t="s">
        <v>27880</v>
      </c>
      <c r="M29" t="s">
        <v>28297</v>
      </c>
      <c r="N29" t="s">
        <v>28298</v>
      </c>
      <c r="O29" t="s">
        <v>568</v>
      </c>
      <c r="P29" t="s">
        <v>568</v>
      </c>
      <c r="Q29" t="s">
        <v>568</v>
      </c>
      <c r="R29" t="s">
        <v>27995</v>
      </c>
      <c r="S29" t="s">
        <v>28299</v>
      </c>
      <c r="T29" t="s">
        <v>1629</v>
      </c>
      <c r="U29" t="s">
        <v>568</v>
      </c>
      <c r="V29" t="s">
        <v>28295</v>
      </c>
      <c r="W29" t="s">
        <v>28300</v>
      </c>
      <c r="X29" t="s">
        <v>568</v>
      </c>
      <c r="Y29" t="s">
        <v>568</v>
      </c>
      <c r="Z29" t="s">
        <v>568</v>
      </c>
      <c r="AA29" t="s">
        <v>568</v>
      </c>
      <c r="AB29" t="s">
        <v>568</v>
      </c>
      <c r="AC29" t="s">
        <v>568</v>
      </c>
      <c r="AD29" t="s">
        <v>568</v>
      </c>
      <c r="AE29" t="s">
        <v>568</v>
      </c>
      <c r="AF29" t="s">
        <v>568</v>
      </c>
      <c r="AG29" t="s">
        <v>568</v>
      </c>
      <c r="AH29" t="s">
        <v>568</v>
      </c>
      <c r="AI29" t="s">
        <v>568</v>
      </c>
      <c r="AJ29" t="s">
        <v>28301</v>
      </c>
      <c r="AK29" t="s">
        <v>28302</v>
      </c>
      <c r="AL29" t="s">
        <v>28303</v>
      </c>
      <c r="AM29" t="s">
        <v>28304</v>
      </c>
      <c r="AN29" t="s">
        <v>28305</v>
      </c>
      <c r="AO29" t="s">
        <v>28306</v>
      </c>
      <c r="AP29" t="s">
        <v>568</v>
      </c>
      <c r="AQ29" t="s">
        <v>568</v>
      </c>
      <c r="AR29" t="s">
        <v>568</v>
      </c>
      <c r="AS29" t="s">
        <v>28307</v>
      </c>
      <c r="AT29" t="s">
        <v>28308</v>
      </c>
      <c r="AU29" t="s">
        <v>28309</v>
      </c>
      <c r="AV29" t="s">
        <v>28310</v>
      </c>
      <c r="AW29" t="s">
        <v>28305</v>
      </c>
      <c r="AX29" t="s">
        <v>28311</v>
      </c>
      <c r="AY29" t="s">
        <v>568</v>
      </c>
      <c r="AZ29" t="s">
        <v>568</v>
      </c>
      <c r="BA29" t="s">
        <v>568</v>
      </c>
      <c r="BB29" t="s">
        <v>27882</v>
      </c>
      <c r="BC29" t="s">
        <v>28312</v>
      </c>
      <c r="BD29" t="s">
        <v>27948</v>
      </c>
      <c r="BE29" t="s">
        <v>27922</v>
      </c>
      <c r="BF29" t="s">
        <v>27950</v>
      </c>
      <c r="BG29" t="s">
        <v>28313</v>
      </c>
      <c r="BH29" t="s">
        <v>568</v>
      </c>
      <c r="BI29" t="s">
        <v>568</v>
      </c>
      <c r="BJ29" t="s">
        <v>1563</v>
      </c>
      <c r="BK29" t="s">
        <v>28314</v>
      </c>
      <c r="BL29" t="s">
        <v>1564</v>
      </c>
      <c r="BM29" t="s">
        <v>568</v>
      </c>
      <c r="BN29" t="s">
        <v>1564</v>
      </c>
      <c r="BO29" t="s">
        <v>1636</v>
      </c>
    </row>
    <row r="30" spans="4:67" x14ac:dyDescent="0.25">
      <c r="E30" t="s">
        <v>735</v>
      </c>
      <c r="F30" t="s">
        <v>1268</v>
      </c>
      <c r="G30" t="s">
        <v>28315</v>
      </c>
      <c r="H30" t="s">
        <v>27894</v>
      </c>
      <c r="I30" t="s">
        <v>28316</v>
      </c>
      <c r="J30" t="s">
        <v>28317</v>
      </c>
      <c r="K30" t="s">
        <v>28318</v>
      </c>
      <c r="L30" t="s">
        <v>28319</v>
      </c>
      <c r="M30" t="s">
        <v>28320</v>
      </c>
      <c r="N30" t="s">
        <v>28321</v>
      </c>
      <c r="O30" t="s">
        <v>568</v>
      </c>
      <c r="P30" t="s">
        <v>568</v>
      </c>
      <c r="Q30" t="s">
        <v>568</v>
      </c>
      <c r="R30" t="s">
        <v>28322</v>
      </c>
      <c r="S30" t="s">
        <v>28323</v>
      </c>
      <c r="T30" t="s">
        <v>28324</v>
      </c>
      <c r="U30" t="s">
        <v>28325</v>
      </c>
      <c r="V30" t="s">
        <v>28326</v>
      </c>
      <c r="W30" t="s">
        <v>28327</v>
      </c>
      <c r="X30" t="s">
        <v>568</v>
      </c>
      <c r="Y30" t="s">
        <v>568</v>
      </c>
      <c r="Z30" t="s">
        <v>1304</v>
      </c>
      <c r="AA30" t="s">
        <v>28328</v>
      </c>
      <c r="AB30" t="s">
        <v>28329</v>
      </c>
      <c r="AC30" t="s">
        <v>28330</v>
      </c>
      <c r="AD30" t="s">
        <v>28331</v>
      </c>
      <c r="AE30" t="s">
        <v>28332</v>
      </c>
      <c r="AF30" t="s">
        <v>28333</v>
      </c>
      <c r="AG30" t="s">
        <v>568</v>
      </c>
      <c r="AH30" t="s">
        <v>1266</v>
      </c>
      <c r="AI30" t="s">
        <v>1268</v>
      </c>
      <c r="AJ30" t="s">
        <v>28334</v>
      </c>
      <c r="AK30" t="s">
        <v>28335</v>
      </c>
      <c r="AL30" t="s">
        <v>28336</v>
      </c>
      <c r="AM30" t="s">
        <v>28337</v>
      </c>
      <c r="AN30" t="s">
        <v>28338</v>
      </c>
      <c r="AO30" t="s">
        <v>28339</v>
      </c>
      <c r="AP30" t="s">
        <v>568</v>
      </c>
      <c r="AQ30" t="s">
        <v>568</v>
      </c>
      <c r="AR30" t="s">
        <v>568</v>
      </c>
      <c r="AS30" t="s">
        <v>28340</v>
      </c>
      <c r="AT30" t="s">
        <v>28341</v>
      </c>
      <c r="AU30" t="s">
        <v>28342</v>
      </c>
      <c r="AV30" t="s">
        <v>28343</v>
      </c>
      <c r="AW30" t="s">
        <v>28095</v>
      </c>
      <c r="AX30" t="s">
        <v>28344</v>
      </c>
      <c r="AY30" t="s">
        <v>568</v>
      </c>
      <c r="AZ30" t="s">
        <v>568</v>
      </c>
      <c r="BA30" t="s">
        <v>568</v>
      </c>
      <c r="BB30" t="s">
        <v>28345</v>
      </c>
      <c r="BC30" t="s">
        <v>28346</v>
      </c>
      <c r="BD30" t="s">
        <v>28347</v>
      </c>
      <c r="BE30" t="s">
        <v>28348</v>
      </c>
      <c r="BF30" t="s">
        <v>28349</v>
      </c>
      <c r="BG30" t="s">
        <v>28350</v>
      </c>
      <c r="BH30" t="s">
        <v>568</v>
      </c>
      <c r="BI30" t="s">
        <v>568</v>
      </c>
      <c r="BJ30" t="s">
        <v>27948</v>
      </c>
      <c r="BK30" t="s">
        <v>27881</v>
      </c>
      <c r="BL30" t="s">
        <v>1636</v>
      </c>
      <c r="BM30" t="s">
        <v>1563</v>
      </c>
      <c r="BN30" t="s">
        <v>27948</v>
      </c>
      <c r="BO30" t="s">
        <v>28135</v>
      </c>
    </row>
    <row r="31" spans="4:67" x14ac:dyDescent="0.25">
      <c r="E31" t="s">
        <v>790</v>
      </c>
      <c r="F31" t="s">
        <v>568</v>
      </c>
      <c r="G31" t="s">
        <v>568</v>
      </c>
      <c r="H31" t="s">
        <v>1266</v>
      </c>
      <c r="I31" t="s">
        <v>28081</v>
      </c>
      <c r="J31" t="s">
        <v>28351</v>
      </c>
      <c r="K31" t="s">
        <v>28352</v>
      </c>
      <c r="L31" t="s">
        <v>28353</v>
      </c>
      <c r="M31" t="s">
        <v>28354</v>
      </c>
      <c r="N31" t="s">
        <v>28355</v>
      </c>
      <c r="O31" t="s">
        <v>568</v>
      </c>
      <c r="P31" t="s">
        <v>568</v>
      </c>
      <c r="Q31" t="s">
        <v>568</v>
      </c>
      <c r="R31" t="s">
        <v>1625</v>
      </c>
      <c r="S31" t="s">
        <v>28081</v>
      </c>
      <c r="T31" t="s">
        <v>28141</v>
      </c>
      <c r="U31" t="s">
        <v>568</v>
      </c>
      <c r="V31" t="s">
        <v>28356</v>
      </c>
      <c r="W31" t="s">
        <v>28256</v>
      </c>
      <c r="X31" t="s">
        <v>568</v>
      </c>
      <c r="Y31" t="s">
        <v>568</v>
      </c>
      <c r="Z31" t="s">
        <v>568</v>
      </c>
      <c r="AA31" t="s">
        <v>568</v>
      </c>
      <c r="AB31" t="s">
        <v>568</v>
      </c>
      <c r="AC31" t="s">
        <v>568</v>
      </c>
      <c r="AD31" t="s">
        <v>568</v>
      </c>
      <c r="AE31" t="s">
        <v>568</v>
      </c>
      <c r="AF31" t="s">
        <v>568</v>
      </c>
      <c r="AG31" t="s">
        <v>568</v>
      </c>
      <c r="AH31" t="s">
        <v>568</v>
      </c>
      <c r="AI31" t="s">
        <v>568</v>
      </c>
      <c r="AJ31" t="s">
        <v>568</v>
      </c>
      <c r="AK31" t="s">
        <v>28357</v>
      </c>
      <c r="AL31" t="s">
        <v>28358</v>
      </c>
      <c r="AM31" t="s">
        <v>28359</v>
      </c>
      <c r="AN31" t="s">
        <v>28360</v>
      </c>
      <c r="AO31" t="s">
        <v>28361</v>
      </c>
      <c r="AP31" t="s">
        <v>568</v>
      </c>
      <c r="AQ31" t="s">
        <v>568</v>
      </c>
      <c r="AR31" t="s">
        <v>568</v>
      </c>
      <c r="AS31" t="s">
        <v>28362</v>
      </c>
      <c r="AT31" t="s">
        <v>28363</v>
      </c>
      <c r="AU31" t="s">
        <v>28364</v>
      </c>
      <c r="AV31" t="s">
        <v>28365</v>
      </c>
      <c r="AW31" t="s">
        <v>28366</v>
      </c>
      <c r="AX31" t="s">
        <v>28367</v>
      </c>
      <c r="AY31" t="s">
        <v>568</v>
      </c>
      <c r="AZ31" t="s">
        <v>568</v>
      </c>
      <c r="BA31" t="s">
        <v>568</v>
      </c>
      <c r="BB31" t="s">
        <v>568</v>
      </c>
      <c r="BC31" t="s">
        <v>568</v>
      </c>
      <c r="BD31" t="s">
        <v>568</v>
      </c>
      <c r="BE31" t="s">
        <v>568</v>
      </c>
      <c r="BF31" t="s">
        <v>568</v>
      </c>
      <c r="BG31" t="s">
        <v>568</v>
      </c>
      <c r="BH31" t="s">
        <v>568</v>
      </c>
      <c r="BI31" t="s">
        <v>568</v>
      </c>
      <c r="BJ31" t="s">
        <v>28368</v>
      </c>
      <c r="BK31" t="s">
        <v>28369</v>
      </c>
      <c r="BL31" t="s">
        <v>28370</v>
      </c>
      <c r="BM31" t="s">
        <v>28371</v>
      </c>
      <c r="BN31" t="s">
        <v>28372</v>
      </c>
      <c r="BO31" t="s">
        <v>28373</v>
      </c>
    </row>
    <row r="32" spans="4:67" x14ac:dyDescent="0.25">
      <c r="E32" t="s">
        <v>833</v>
      </c>
      <c r="F32" t="s">
        <v>568</v>
      </c>
      <c r="G32" t="s">
        <v>1266</v>
      </c>
      <c r="H32" t="s">
        <v>1266</v>
      </c>
      <c r="I32" t="s">
        <v>28374</v>
      </c>
      <c r="J32" t="s">
        <v>28375</v>
      </c>
      <c r="K32" t="s">
        <v>28376</v>
      </c>
      <c r="L32" t="s">
        <v>28377</v>
      </c>
      <c r="M32" t="s">
        <v>28378</v>
      </c>
      <c r="N32" t="s">
        <v>28379</v>
      </c>
      <c r="O32" t="s">
        <v>568</v>
      </c>
      <c r="P32" t="s">
        <v>568</v>
      </c>
      <c r="Q32" t="s">
        <v>568</v>
      </c>
      <c r="R32" t="s">
        <v>28380</v>
      </c>
      <c r="S32" t="s">
        <v>28381</v>
      </c>
      <c r="T32" t="s">
        <v>28382</v>
      </c>
      <c r="U32" t="s">
        <v>28383</v>
      </c>
      <c r="V32" t="s">
        <v>28384</v>
      </c>
      <c r="W32" t="s">
        <v>28385</v>
      </c>
      <c r="X32" t="s">
        <v>568</v>
      </c>
      <c r="Y32" t="s">
        <v>568</v>
      </c>
      <c r="Z32" t="s">
        <v>28386</v>
      </c>
      <c r="AA32" t="s">
        <v>27310</v>
      </c>
      <c r="AB32" t="s">
        <v>27929</v>
      </c>
      <c r="AC32" t="s">
        <v>28387</v>
      </c>
      <c r="AD32" t="s">
        <v>28388</v>
      </c>
      <c r="AE32" t="s">
        <v>28389</v>
      </c>
      <c r="AF32" t="s">
        <v>28390</v>
      </c>
      <c r="AG32" t="s">
        <v>568</v>
      </c>
      <c r="AH32" t="s">
        <v>568</v>
      </c>
      <c r="AI32" t="s">
        <v>1266</v>
      </c>
      <c r="AJ32" t="s">
        <v>28391</v>
      </c>
      <c r="AK32" t="s">
        <v>28392</v>
      </c>
      <c r="AL32" t="s">
        <v>28393</v>
      </c>
      <c r="AM32" t="s">
        <v>28394</v>
      </c>
      <c r="AN32" t="s">
        <v>28395</v>
      </c>
      <c r="AO32" t="s">
        <v>28396</v>
      </c>
      <c r="AP32" t="s">
        <v>568</v>
      </c>
      <c r="AQ32" t="s">
        <v>568</v>
      </c>
      <c r="AR32" t="s">
        <v>568</v>
      </c>
      <c r="AS32" t="s">
        <v>28397</v>
      </c>
      <c r="AT32" t="s">
        <v>28398</v>
      </c>
      <c r="AU32" t="s">
        <v>28399</v>
      </c>
      <c r="AV32" t="s">
        <v>28400</v>
      </c>
      <c r="AW32" t="s">
        <v>28401</v>
      </c>
      <c r="AX32" t="s">
        <v>28402</v>
      </c>
      <c r="AY32" t="s">
        <v>568</v>
      </c>
      <c r="AZ32" t="s">
        <v>568</v>
      </c>
      <c r="BA32" t="s">
        <v>1627</v>
      </c>
      <c r="BB32" t="s">
        <v>28403</v>
      </c>
      <c r="BC32" t="s">
        <v>28404</v>
      </c>
      <c r="BD32" t="s">
        <v>28405</v>
      </c>
      <c r="BE32" t="s">
        <v>28406</v>
      </c>
      <c r="BF32" t="s">
        <v>28407</v>
      </c>
      <c r="BG32" t="s">
        <v>28408</v>
      </c>
      <c r="BH32" t="s">
        <v>568</v>
      </c>
      <c r="BI32" t="s">
        <v>568</v>
      </c>
      <c r="BJ32" t="s">
        <v>27883</v>
      </c>
      <c r="BK32" t="s">
        <v>27980</v>
      </c>
      <c r="BL32" t="s">
        <v>1564</v>
      </c>
      <c r="BM32" t="s">
        <v>568</v>
      </c>
      <c r="BN32" t="s">
        <v>568</v>
      </c>
      <c r="BO32" t="s">
        <v>568</v>
      </c>
    </row>
    <row r="33" spans="5:67" x14ac:dyDescent="0.25">
      <c r="E33" t="s">
        <v>888</v>
      </c>
      <c r="F33" t="s">
        <v>568</v>
      </c>
      <c r="G33" t="s">
        <v>568</v>
      </c>
      <c r="H33" t="s">
        <v>568</v>
      </c>
      <c r="I33" t="s">
        <v>28409</v>
      </c>
      <c r="J33" t="s">
        <v>28410</v>
      </c>
      <c r="K33" t="s">
        <v>28411</v>
      </c>
      <c r="L33" t="s">
        <v>28412</v>
      </c>
      <c r="M33" t="s">
        <v>28413</v>
      </c>
      <c r="N33" t="s">
        <v>28414</v>
      </c>
      <c r="O33" t="s">
        <v>568</v>
      </c>
      <c r="P33" t="s">
        <v>568</v>
      </c>
      <c r="Q33" t="s">
        <v>568</v>
      </c>
      <c r="R33" t="s">
        <v>28415</v>
      </c>
      <c r="S33" t="s">
        <v>28416</v>
      </c>
      <c r="T33" t="s">
        <v>28417</v>
      </c>
      <c r="U33" t="s">
        <v>28418</v>
      </c>
      <c r="V33" t="s">
        <v>28419</v>
      </c>
      <c r="W33" t="s">
        <v>28420</v>
      </c>
      <c r="X33" t="s">
        <v>568</v>
      </c>
      <c r="Y33" t="s">
        <v>568</v>
      </c>
      <c r="Z33" t="s">
        <v>568</v>
      </c>
      <c r="AA33" t="s">
        <v>28421</v>
      </c>
      <c r="AB33" t="s">
        <v>28422</v>
      </c>
      <c r="AC33" t="s">
        <v>27950</v>
      </c>
      <c r="AD33" t="s">
        <v>28423</v>
      </c>
      <c r="AE33" t="s">
        <v>28424</v>
      </c>
      <c r="AF33" t="s">
        <v>28313</v>
      </c>
      <c r="AG33" t="s">
        <v>568</v>
      </c>
      <c r="AH33" t="s">
        <v>568</v>
      </c>
      <c r="AI33" t="s">
        <v>1424</v>
      </c>
      <c r="AJ33" t="s">
        <v>28425</v>
      </c>
      <c r="AK33" t="s">
        <v>28426</v>
      </c>
      <c r="AL33" t="s">
        <v>28427</v>
      </c>
      <c r="AM33" t="s">
        <v>28428</v>
      </c>
      <c r="AN33" t="s">
        <v>28429</v>
      </c>
      <c r="AO33" t="s">
        <v>28211</v>
      </c>
      <c r="AP33" t="s">
        <v>568</v>
      </c>
      <c r="AQ33" t="s">
        <v>568</v>
      </c>
      <c r="AR33" t="s">
        <v>1563</v>
      </c>
      <c r="AS33" t="s">
        <v>28430</v>
      </c>
      <c r="AT33" t="s">
        <v>28431</v>
      </c>
      <c r="AU33" t="s">
        <v>28432</v>
      </c>
      <c r="AV33" t="s">
        <v>28433</v>
      </c>
      <c r="AW33" t="s">
        <v>28434</v>
      </c>
      <c r="AX33" t="s">
        <v>28435</v>
      </c>
      <c r="AY33" t="s">
        <v>568</v>
      </c>
      <c r="AZ33" t="s">
        <v>568</v>
      </c>
      <c r="BA33" t="s">
        <v>28436</v>
      </c>
      <c r="BB33" t="s">
        <v>28437</v>
      </c>
      <c r="BC33" t="s">
        <v>28438</v>
      </c>
      <c r="BD33" t="s">
        <v>28439</v>
      </c>
      <c r="BE33" t="s">
        <v>28440</v>
      </c>
      <c r="BF33" t="s">
        <v>28441</v>
      </c>
      <c r="BG33" t="s">
        <v>28013</v>
      </c>
      <c r="BH33" t="s">
        <v>568</v>
      </c>
      <c r="BI33" t="s">
        <v>568</v>
      </c>
      <c r="BJ33" t="s">
        <v>28442</v>
      </c>
      <c r="BK33" t="s">
        <v>28443</v>
      </c>
      <c r="BL33" t="s">
        <v>28444</v>
      </c>
      <c r="BM33" t="s">
        <v>28445</v>
      </c>
      <c r="BN33" t="s">
        <v>28446</v>
      </c>
      <c r="BO33" t="s">
        <v>28447</v>
      </c>
    </row>
    <row r="34" spans="5:67" x14ac:dyDescent="0.25">
      <c r="E34" t="s">
        <v>223</v>
      </c>
      <c r="F34" t="s">
        <v>28448</v>
      </c>
      <c r="G34" t="s">
        <v>28449</v>
      </c>
      <c r="H34" t="s">
        <v>28450</v>
      </c>
      <c r="I34" t="s">
        <v>28451</v>
      </c>
      <c r="J34" t="s">
        <v>28452</v>
      </c>
      <c r="K34" t="s">
        <v>28453</v>
      </c>
      <c r="L34" t="s">
        <v>28454</v>
      </c>
      <c r="M34" t="s">
        <v>28455</v>
      </c>
      <c r="N34" t="s">
        <v>28456</v>
      </c>
      <c r="O34" t="s">
        <v>28240</v>
      </c>
      <c r="P34" t="s">
        <v>28457</v>
      </c>
      <c r="Q34" t="s">
        <v>28031</v>
      </c>
      <c r="R34" t="s">
        <v>28458</v>
      </c>
      <c r="S34" t="s">
        <v>28459</v>
      </c>
      <c r="T34" t="s">
        <v>28460</v>
      </c>
      <c r="U34" t="s">
        <v>28461</v>
      </c>
      <c r="V34" t="s">
        <v>28462</v>
      </c>
      <c r="W34" t="s">
        <v>28463</v>
      </c>
      <c r="X34" t="s">
        <v>28248</v>
      </c>
      <c r="Y34" t="s">
        <v>28464</v>
      </c>
      <c r="Z34" t="s">
        <v>568</v>
      </c>
      <c r="AA34" t="s">
        <v>28080</v>
      </c>
      <c r="AB34" t="s">
        <v>28465</v>
      </c>
      <c r="AC34" t="s">
        <v>1266</v>
      </c>
      <c r="AD34" t="s">
        <v>568</v>
      </c>
      <c r="AE34" t="s">
        <v>568</v>
      </c>
      <c r="AF34" t="s">
        <v>568</v>
      </c>
      <c r="AG34" t="s">
        <v>28040</v>
      </c>
      <c r="AH34" t="s">
        <v>568</v>
      </c>
      <c r="AI34" t="s">
        <v>1563</v>
      </c>
      <c r="AJ34" t="s">
        <v>568</v>
      </c>
      <c r="AK34" t="s">
        <v>568</v>
      </c>
      <c r="AL34" t="s">
        <v>568</v>
      </c>
      <c r="AM34" t="s">
        <v>568</v>
      </c>
      <c r="AN34" t="s">
        <v>568</v>
      </c>
      <c r="AO34" t="s">
        <v>568</v>
      </c>
      <c r="AP34" t="s">
        <v>28466</v>
      </c>
      <c r="AQ34" t="s">
        <v>1266</v>
      </c>
      <c r="AR34" t="s">
        <v>28467</v>
      </c>
      <c r="AS34" t="s">
        <v>28468</v>
      </c>
      <c r="AT34" t="s">
        <v>28469</v>
      </c>
      <c r="AU34" t="s">
        <v>28470</v>
      </c>
      <c r="AV34" t="s">
        <v>568</v>
      </c>
      <c r="AW34" t="s">
        <v>568</v>
      </c>
      <c r="AX34" t="s">
        <v>568</v>
      </c>
      <c r="AY34" t="s">
        <v>28257</v>
      </c>
      <c r="AZ34" t="s">
        <v>28471</v>
      </c>
      <c r="BA34" t="s">
        <v>28472</v>
      </c>
      <c r="BB34" t="s">
        <v>28473</v>
      </c>
      <c r="BC34" t="s">
        <v>1424</v>
      </c>
      <c r="BD34" t="s">
        <v>28081</v>
      </c>
      <c r="BE34" t="s">
        <v>568</v>
      </c>
      <c r="BF34" t="s">
        <v>568</v>
      </c>
      <c r="BG34" t="s">
        <v>568</v>
      </c>
      <c r="BH34" t="s">
        <v>568</v>
      </c>
      <c r="BI34" t="s">
        <v>568</v>
      </c>
      <c r="BJ34" t="s">
        <v>568</v>
      </c>
      <c r="BK34" t="s">
        <v>568</v>
      </c>
      <c r="BL34" t="s">
        <v>568</v>
      </c>
      <c r="BM34" t="s">
        <v>568</v>
      </c>
      <c r="BN34" t="s">
        <v>568</v>
      </c>
      <c r="BO34" t="s">
        <v>568</v>
      </c>
    </row>
    <row r="35" spans="5:67" x14ac:dyDescent="0.25">
      <c r="E35" t="s">
        <v>996</v>
      </c>
      <c r="F35" t="s">
        <v>28260</v>
      </c>
      <c r="G35" t="s">
        <v>28474</v>
      </c>
      <c r="H35" t="s">
        <v>28475</v>
      </c>
      <c r="I35" t="s">
        <v>28476</v>
      </c>
      <c r="J35" t="s">
        <v>28477</v>
      </c>
      <c r="K35" t="s">
        <v>1300</v>
      </c>
      <c r="L35" t="s">
        <v>1307</v>
      </c>
      <c r="M35" t="s">
        <v>568</v>
      </c>
      <c r="N35" t="s">
        <v>568</v>
      </c>
      <c r="O35" t="s">
        <v>568</v>
      </c>
      <c r="P35" t="s">
        <v>568</v>
      </c>
      <c r="Q35" t="s">
        <v>1266</v>
      </c>
      <c r="R35" t="s">
        <v>1266</v>
      </c>
      <c r="S35" t="s">
        <v>1266</v>
      </c>
      <c r="T35" t="s">
        <v>568</v>
      </c>
      <c r="U35" t="s">
        <v>568</v>
      </c>
      <c r="V35" t="s">
        <v>568</v>
      </c>
      <c r="W35" t="s">
        <v>568</v>
      </c>
      <c r="X35" t="s">
        <v>568</v>
      </c>
      <c r="Y35" t="s">
        <v>568</v>
      </c>
      <c r="Z35" t="s">
        <v>568</v>
      </c>
      <c r="AA35" t="s">
        <v>568</v>
      </c>
      <c r="AB35" t="s">
        <v>568</v>
      </c>
      <c r="AC35" t="s">
        <v>568</v>
      </c>
      <c r="AD35" t="s">
        <v>568</v>
      </c>
      <c r="AE35" t="s">
        <v>568</v>
      </c>
      <c r="AF35" t="s">
        <v>568</v>
      </c>
      <c r="AG35" t="s">
        <v>28264</v>
      </c>
      <c r="AH35" t="s">
        <v>1306</v>
      </c>
      <c r="AI35" t="s">
        <v>28478</v>
      </c>
      <c r="AJ35" t="s">
        <v>28479</v>
      </c>
      <c r="AK35" t="s">
        <v>28480</v>
      </c>
      <c r="AL35" t="s">
        <v>28053</v>
      </c>
      <c r="AM35" t="s">
        <v>1268</v>
      </c>
      <c r="AN35" t="s">
        <v>1266</v>
      </c>
      <c r="AO35" t="s">
        <v>568</v>
      </c>
      <c r="AP35" t="s">
        <v>568</v>
      </c>
      <c r="AQ35" t="s">
        <v>568</v>
      </c>
      <c r="AR35" t="s">
        <v>568</v>
      </c>
      <c r="AS35" t="s">
        <v>568</v>
      </c>
      <c r="AT35" t="s">
        <v>568</v>
      </c>
      <c r="AU35" t="s">
        <v>568</v>
      </c>
      <c r="AV35" t="s">
        <v>568</v>
      </c>
      <c r="AW35" t="s">
        <v>568</v>
      </c>
      <c r="AX35" t="s">
        <v>568</v>
      </c>
      <c r="AY35" t="s">
        <v>568</v>
      </c>
      <c r="AZ35" t="s">
        <v>568</v>
      </c>
      <c r="BA35" t="s">
        <v>568</v>
      </c>
      <c r="BB35" t="s">
        <v>568</v>
      </c>
      <c r="BC35" t="s">
        <v>568</v>
      </c>
      <c r="BD35" t="s">
        <v>568</v>
      </c>
      <c r="BE35" t="s">
        <v>568</v>
      </c>
      <c r="BF35" t="s">
        <v>568</v>
      </c>
      <c r="BG35" t="s">
        <v>568</v>
      </c>
      <c r="BH35" t="s">
        <v>568</v>
      </c>
      <c r="BI35" t="s">
        <v>568</v>
      </c>
      <c r="BJ35" t="s">
        <v>568</v>
      </c>
      <c r="BK35" t="s">
        <v>568</v>
      </c>
      <c r="BL35" t="s">
        <v>568</v>
      </c>
      <c r="BM35" t="s">
        <v>568</v>
      </c>
      <c r="BN35" t="s">
        <v>568</v>
      </c>
      <c r="BO35" t="s">
        <v>568</v>
      </c>
    </row>
    <row r="36" spans="5:67" x14ac:dyDescent="0.25">
      <c r="E36" t="s">
        <v>1051</v>
      </c>
      <c r="F36" t="s">
        <v>28481</v>
      </c>
      <c r="G36" t="s">
        <v>28482</v>
      </c>
      <c r="H36" t="s">
        <v>1424</v>
      </c>
      <c r="I36" t="s">
        <v>28483</v>
      </c>
      <c r="J36" t="s">
        <v>568</v>
      </c>
      <c r="K36" t="s">
        <v>568</v>
      </c>
      <c r="L36" t="s">
        <v>568</v>
      </c>
      <c r="M36" t="s">
        <v>568</v>
      </c>
      <c r="N36" t="s">
        <v>568</v>
      </c>
      <c r="O36" t="s">
        <v>28057</v>
      </c>
      <c r="P36" t="s">
        <v>28058</v>
      </c>
      <c r="Q36" t="s">
        <v>28059</v>
      </c>
      <c r="R36" t="s">
        <v>28484</v>
      </c>
      <c r="S36" t="s">
        <v>28485</v>
      </c>
      <c r="T36" t="s">
        <v>28486</v>
      </c>
      <c r="U36" t="s">
        <v>28487</v>
      </c>
      <c r="V36" t="s">
        <v>28487</v>
      </c>
      <c r="W36" t="s">
        <v>28488</v>
      </c>
      <c r="X36" t="s">
        <v>1628</v>
      </c>
      <c r="Y36" t="s">
        <v>1628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28489</v>
      </c>
      <c r="AQ36" t="s">
        <v>28490</v>
      </c>
      <c r="AR36" t="s">
        <v>1563</v>
      </c>
      <c r="AS36" t="s">
        <v>28491</v>
      </c>
      <c r="AT36" t="s">
        <v>28492</v>
      </c>
      <c r="AU36" t="s">
        <v>1563</v>
      </c>
      <c r="AV36" t="s">
        <v>568</v>
      </c>
      <c r="AW36" t="s">
        <v>568</v>
      </c>
      <c r="AX36" t="s">
        <v>568</v>
      </c>
      <c r="AY36" t="s">
        <v>1424</v>
      </c>
      <c r="AZ36" t="s">
        <v>568</v>
      </c>
      <c r="BA36" t="s">
        <v>1563</v>
      </c>
      <c r="BB36" t="s">
        <v>1628</v>
      </c>
      <c r="BC36" t="s">
        <v>568</v>
      </c>
      <c r="BD36" t="s">
        <v>568</v>
      </c>
      <c r="BE36" t="s">
        <v>568</v>
      </c>
      <c r="BF36" t="s">
        <v>568</v>
      </c>
      <c r="BG36" t="s">
        <v>568</v>
      </c>
      <c r="BH36" t="s">
        <v>568</v>
      </c>
      <c r="BI36" t="s">
        <v>568</v>
      </c>
      <c r="BJ36" t="s">
        <v>568</v>
      </c>
      <c r="BK36" t="s">
        <v>568</v>
      </c>
      <c r="BL36" t="s">
        <v>568</v>
      </c>
      <c r="BM36" t="s">
        <v>568</v>
      </c>
      <c r="BN36" t="s">
        <v>568</v>
      </c>
      <c r="BO36" t="s">
        <v>568</v>
      </c>
    </row>
    <row r="37" spans="5:67" x14ac:dyDescent="0.25">
      <c r="E37" t="s">
        <v>388</v>
      </c>
      <c r="F37" t="s">
        <v>28280</v>
      </c>
      <c r="G37" t="s">
        <v>28493</v>
      </c>
      <c r="H37" t="s">
        <v>28494</v>
      </c>
      <c r="I37" t="s">
        <v>28495</v>
      </c>
      <c r="J37" t="s">
        <v>28496</v>
      </c>
      <c r="K37" t="s">
        <v>28497</v>
      </c>
      <c r="L37" t="s">
        <v>28498</v>
      </c>
      <c r="M37" t="s">
        <v>1266</v>
      </c>
      <c r="N37" t="s">
        <v>568</v>
      </c>
      <c r="O37" t="s">
        <v>568</v>
      </c>
      <c r="P37" t="s">
        <v>28480</v>
      </c>
      <c r="Q37" t="s">
        <v>28074</v>
      </c>
      <c r="R37" t="s">
        <v>28075</v>
      </c>
      <c r="S37" t="s">
        <v>28499</v>
      </c>
      <c r="T37" t="s">
        <v>1266</v>
      </c>
      <c r="U37" t="s">
        <v>1266</v>
      </c>
      <c r="V37" t="s">
        <v>568</v>
      </c>
      <c r="W37" t="s">
        <v>568</v>
      </c>
      <c r="X37" t="s">
        <v>568</v>
      </c>
      <c r="Y37" t="s">
        <v>568</v>
      </c>
      <c r="Z37" t="s">
        <v>568</v>
      </c>
      <c r="AA37" t="s">
        <v>568</v>
      </c>
      <c r="AB37" t="s">
        <v>568</v>
      </c>
      <c r="AC37" t="s">
        <v>568</v>
      </c>
      <c r="AD37" t="s">
        <v>568</v>
      </c>
      <c r="AE37" t="s">
        <v>568</v>
      </c>
      <c r="AF37" t="s">
        <v>568</v>
      </c>
      <c r="AG37" t="s">
        <v>28287</v>
      </c>
      <c r="AH37" t="s">
        <v>28500</v>
      </c>
      <c r="AI37" t="s">
        <v>28501</v>
      </c>
      <c r="AJ37" t="s">
        <v>28502</v>
      </c>
      <c r="AK37" t="s">
        <v>28503</v>
      </c>
      <c r="AL37" t="s">
        <v>28504</v>
      </c>
      <c r="AM37" t="s">
        <v>28505</v>
      </c>
      <c r="AN37" t="s">
        <v>28506</v>
      </c>
      <c r="AO37" t="s">
        <v>568</v>
      </c>
      <c r="AP37" t="s">
        <v>568</v>
      </c>
      <c r="AQ37" t="s">
        <v>568</v>
      </c>
      <c r="AR37" t="s">
        <v>568</v>
      </c>
      <c r="AS37" t="s">
        <v>568</v>
      </c>
      <c r="AT37" t="s">
        <v>568</v>
      </c>
      <c r="AU37" t="s">
        <v>568</v>
      </c>
      <c r="AV37" t="s">
        <v>568</v>
      </c>
      <c r="AW37" t="s">
        <v>568</v>
      </c>
      <c r="AX37" t="s">
        <v>568</v>
      </c>
      <c r="AY37" t="s">
        <v>568</v>
      </c>
      <c r="AZ37" t="s">
        <v>568</v>
      </c>
      <c r="BA37" t="s">
        <v>568</v>
      </c>
      <c r="BB37" t="s">
        <v>568</v>
      </c>
      <c r="BC37" t="s">
        <v>568</v>
      </c>
      <c r="BD37" t="s">
        <v>568</v>
      </c>
      <c r="BE37" t="s">
        <v>568</v>
      </c>
      <c r="BF37" t="s">
        <v>568</v>
      </c>
      <c r="BG37" t="s">
        <v>568</v>
      </c>
      <c r="BH37" t="s">
        <v>1266</v>
      </c>
      <c r="BI37" t="s">
        <v>1266</v>
      </c>
      <c r="BJ37" t="s">
        <v>568</v>
      </c>
      <c r="BK37" t="s">
        <v>568</v>
      </c>
      <c r="BL37" t="s">
        <v>568</v>
      </c>
      <c r="BM37" t="s">
        <v>568</v>
      </c>
      <c r="BN37" t="s">
        <v>568</v>
      </c>
      <c r="BO37" t="s">
        <v>568</v>
      </c>
    </row>
    <row r="38" spans="5:67" x14ac:dyDescent="0.25">
      <c r="E38" t="s">
        <v>1211</v>
      </c>
      <c r="F38" t="s">
        <v>568</v>
      </c>
      <c r="G38" t="s">
        <v>568</v>
      </c>
      <c r="H38" t="s">
        <v>568</v>
      </c>
      <c r="I38" t="s">
        <v>1563</v>
      </c>
      <c r="J38" t="s">
        <v>1563</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28507</v>
      </c>
      <c r="AK38" t="s">
        <v>28357</v>
      </c>
      <c r="AL38" t="s">
        <v>28141</v>
      </c>
      <c r="AM38" t="s">
        <v>27922</v>
      </c>
      <c r="AN38" t="s">
        <v>1619</v>
      </c>
      <c r="AO38" t="s">
        <v>27886</v>
      </c>
      <c r="AP38" t="s">
        <v>568</v>
      </c>
      <c r="AQ38" t="s">
        <v>568</v>
      </c>
      <c r="AR38" t="s">
        <v>568</v>
      </c>
      <c r="AS38" t="s">
        <v>1563</v>
      </c>
      <c r="AT38" t="s">
        <v>1424</v>
      </c>
      <c r="AU38" t="s">
        <v>1563</v>
      </c>
      <c r="AV38" t="s">
        <v>568</v>
      </c>
      <c r="AW38" t="s">
        <v>1563</v>
      </c>
      <c r="AX38" t="s">
        <v>1563</v>
      </c>
      <c r="AY38" t="s">
        <v>568</v>
      </c>
      <c r="AZ38" t="s">
        <v>568</v>
      </c>
      <c r="BA38" t="s">
        <v>568</v>
      </c>
      <c r="BB38" t="s">
        <v>568</v>
      </c>
      <c r="BC38" t="s">
        <v>568</v>
      </c>
      <c r="BD38" t="s">
        <v>568</v>
      </c>
      <c r="BE38" t="s">
        <v>568</v>
      </c>
      <c r="BF38" t="s">
        <v>568</v>
      </c>
      <c r="BG38" t="s">
        <v>568</v>
      </c>
      <c r="BH38" t="s">
        <v>568</v>
      </c>
      <c r="BI38" t="s">
        <v>568</v>
      </c>
      <c r="BJ38" t="s">
        <v>28508</v>
      </c>
      <c r="BK38" t="s">
        <v>28509</v>
      </c>
      <c r="BL38" t="s">
        <v>28083</v>
      </c>
      <c r="BM38" t="s">
        <v>28510</v>
      </c>
      <c r="BN38" t="s">
        <v>27936</v>
      </c>
      <c r="BO38" t="s">
        <v>28294</v>
      </c>
    </row>
  </sheetData>
  <pageMargins left="0.7" right="0.7" top="0.75" bottom="0.75" header="0.3" footer="0.3"/>
  <pageSetup paperSize="9"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B2:AL13"/>
  <sheetViews>
    <sheetView workbookViewId="0"/>
  </sheetViews>
  <sheetFormatPr defaultColWidth="11.42578125" defaultRowHeight="15" x14ac:dyDescent="0.25"/>
  <sheetData>
    <row r="2" spans="2:38" x14ac:dyDescent="0.25">
      <c r="B2" t="s">
        <v>1</v>
      </c>
      <c r="C2" t="s">
        <v>150</v>
      </c>
    </row>
    <row r="3" spans="2:38" x14ac:dyDescent="0.25">
      <c r="B3" t="s">
        <v>2</v>
      </c>
      <c r="C3" t="s">
        <v>151</v>
      </c>
    </row>
    <row r="4" spans="2:38" x14ac:dyDescent="0.25">
      <c r="B4" t="s">
        <v>3</v>
      </c>
      <c r="C4" t="s">
        <v>8</v>
      </c>
    </row>
    <row r="5" spans="2:38" x14ac:dyDescent="0.25">
      <c r="B5" s="4" t="str">
        <f>HYPERLINK("[NZAu_Publiclaunch_20231116.xlsx]'TOC'!A1","(Click to return to TOC)")</f>
        <v>(Click to return to TOC)</v>
      </c>
    </row>
    <row r="7" spans="2:38" x14ac:dyDescent="0.25">
      <c r="C7" t="s">
        <v>153</v>
      </c>
      <c r="L7" t="s">
        <v>28511</v>
      </c>
      <c r="U7" t="s">
        <v>28512</v>
      </c>
      <c r="AD7" t="s">
        <v>155</v>
      </c>
    </row>
    <row r="8" spans="2:38" x14ac:dyDescent="0.25">
      <c r="B8" t="s">
        <v>1646</v>
      </c>
      <c r="C8" t="s">
        <v>158</v>
      </c>
      <c r="D8" t="s">
        <v>159</v>
      </c>
      <c r="E8" t="s">
        <v>160</v>
      </c>
      <c r="F8" t="s">
        <v>161</v>
      </c>
      <c r="G8" t="s">
        <v>162</v>
      </c>
      <c r="H8" t="s">
        <v>163</v>
      </c>
      <c r="I8" t="s">
        <v>164</v>
      </c>
      <c r="J8" t="s">
        <v>165</v>
      </c>
      <c r="K8" t="s">
        <v>166</v>
      </c>
      <c r="L8" t="s">
        <v>158</v>
      </c>
      <c r="M8" t="s">
        <v>159</v>
      </c>
      <c r="N8" t="s">
        <v>160</v>
      </c>
      <c r="O8" t="s">
        <v>161</v>
      </c>
      <c r="P8" t="s">
        <v>162</v>
      </c>
      <c r="Q8" t="s">
        <v>163</v>
      </c>
      <c r="R8" t="s">
        <v>164</v>
      </c>
      <c r="S8" t="s">
        <v>165</v>
      </c>
      <c r="T8" t="s">
        <v>166</v>
      </c>
      <c r="U8" t="s">
        <v>158</v>
      </c>
      <c r="V8" t="s">
        <v>159</v>
      </c>
      <c r="W8" t="s">
        <v>160</v>
      </c>
      <c r="X8" t="s">
        <v>161</v>
      </c>
      <c r="Y8" t="s">
        <v>162</v>
      </c>
      <c r="Z8" t="s">
        <v>163</v>
      </c>
      <c r="AA8" t="s">
        <v>164</v>
      </c>
      <c r="AB8" t="s">
        <v>165</v>
      </c>
      <c r="AC8" t="s">
        <v>166</v>
      </c>
      <c r="AD8" t="s">
        <v>158</v>
      </c>
      <c r="AE8" t="s">
        <v>159</v>
      </c>
      <c r="AF8" t="s">
        <v>160</v>
      </c>
      <c r="AG8" t="s">
        <v>161</v>
      </c>
      <c r="AH8" t="s">
        <v>162</v>
      </c>
      <c r="AI8" t="s">
        <v>163</v>
      </c>
      <c r="AJ8" t="s">
        <v>164</v>
      </c>
      <c r="AK8" t="s">
        <v>165</v>
      </c>
      <c r="AL8" t="s">
        <v>166</v>
      </c>
    </row>
    <row r="9" spans="2:38" x14ac:dyDescent="0.25">
      <c r="B9" t="s">
        <v>1648</v>
      </c>
      <c r="C9" t="s">
        <v>568</v>
      </c>
      <c r="D9" t="s">
        <v>568</v>
      </c>
      <c r="E9" t="s">
        <v>1657</v>
      </c>
      <c r="F9" t="s">
        <v>1658</v>
      </c>
      <c r="G9" t="s">
        <v>1659</v>
      </c>
      <c r="H9" t="s">
        <v>1660</v>
      </c>
      <c r="I9" t="s">
        <v>1661</v>
      </c>
      <c r="J9" t="s">
        <v>1662</v>
      </c>
      <c r="K9" t="s">
        <v>1663</v>
      </c>
      <c r="L9" t="s">
        <v>568</v>
      </c>
      <c r="M9" t="s">
        <v>568</v>
      </c>
      <c r="N9" t="s">
        <v>28513</v>
      </c>
      <c r="O9" t="s">
        <v>28514</v>
      </c>
      <c r="P9" t="s">
        <v>28515</v>
      </c>
      <c r="Q9" t="s">
        <v>28516</v>
      </c>
      <c r="R9" t="s">
        <v>28517</v>
      </c>
      <c r="S9" t="s">
        <v>28518</v>
      </c>
      <c r="T9" t="s">
        <v>28519</v>
      </c>
      <c r="U9" t="s">
        <v>568</v>
      </c>
      <c r="V9" t="s">
        <v>568</v>
      </c>
      <c r="W9" t="s">
        <v>28520</v>
      </c>
      <c r="X9" t="s">
        <v>28521</v>
      </c>
      <c r="Y9" t="s">
        <v>28522</v>
      </c>
      <c r="Z9" t="s">
        <v>28523</v>
      </c>
      <c r="AA9" t="s">
        <v>28524</v>
      </c>
      <c r="AB9" t="s">
        <v>28525</v>
      </c>
      <c r="AC9" t="s">
        <v>28526</v>
      </c>
      <c r="AD9" t="s">
        <v>568</v>
      </c>
      <c r="AE9" t="s">
        <v>568</v>
      </c>
      <c r="AF9" t="s">
        <v>1671</v>
      </c>
      <c r="AG9" t="s">
        <v>1672</v>
      </c>
      <c r="AH9" t="s">
        <v>1673</v>
      </c>
      <c r="AI9" t="s">
        <v>1674</v>
      </c>
      <c r="AJ9" t="s">
        <v>1675</v>
      </c>
      <c r="AK9" t="s">
        <v>1676</v>
      </c>
      <c r="AL9" t="s">
        <v>1677</v>
      </c>
    </row>
    <row r="10" spans="2:38" x14ac:dyDescent="0.25">
      <c r="B10" t="s">
        <v>1692</v>
      </c>
      <c r="C10" t="s">
        <v>568</v>
      </c>
      <c r="D10" t="s">
        <v>1702</v>
      </c>
      <c r="E10" t="s">
        <v>28527</v>
      </c>
      <c r="F10" t="s">
        <v>28528</v>
      </c>
      <c r="G10" t="s">
        <v>1705</v>
      </c>
      <c r="H10" t="s">
        <v>28529</v>
      </c>
      <c r="I10" t="s">
        <v>1707</v>
      </c>
      <c r="J10" t="s">
        <v>1708</v>
      </c>
      <c r="K10" t="s">
        <v>28530</v>
      </c>
      <c r="L10" t="s">
        <v>568</v>
      </c>
      <c r="M10" t="s">
        <v>28531</v>
      </c>
      <c r="N10" t="s">
        <v>28532</v>
      </c>
      <c r="O10" t="s">
        <v>28533</v>
      </c>
      <c r="P10" t="s">
        <v>28534</v>
      </c>
      <c r="Q10" t="s">
        <v>28535</v>
      </c>
      <c r="R10" t="s">
        <v>28536</v>
      </c>
      <c r="S10" t="s">
        <v>28537</v>
      </c>
      <c r="T10" t="s">
        <v>28538</v>
      </c>
      <c r="U10" t="s">
        <v>568</v>
      </c>
      <c r="V10" t="s">
        <v>28539</v>
      </c>
      <c r="W10" t="s">
        <v>28540</v>
      </c>
      <c r="X10" t="s">
        <v>28541</v>
      </c>
      <c r="Y10" t="s">
        <v>28542</v>
      </c>
      <c r="Z10" t="s">
        <v>28543</v>
      </c>
      <c r="AA10" t="s">
        <v>28544</v>
      </c>
      <c r="AB10" t="s">
        <v>28545</v>
      </c>
      <c r="AC10" t="s">
        <v>28546</v>
      </c>
      <c r="AD10" t="s">
        <v>568</v>
      </c>
      <c r="AE10" t="s">
        <v>1718</v>
      </c>
      <c r="AF10" t="s">
        <v>1719</v>
      </c>
      <c r="AG10" t="s">
        <v>1720</v>
      </c>
      <c r="AH10" t="s">
        <v>1721</v>
      </c>
      <c r="AI10" t="s">
        <v>1722</v>
      </c>
      <c r="AJ10" t="s">
        <v>1723</v>
      </c>
      <c r="AK10" t="s">
        <v>1724</v>
      </c>
      <c r="AL10" t="s">
        <v>1725</v>
      </c>
    </row>
    <row r="11" spans="2:38" x14ac:dyDescent="0.25">
      <c r="B11" t="s">
        <v>1742</v>
      </c>
      <c r="C11" t="s">
        <v>568</v>
      </c>
      <c r="D11" t="s">
        <v>28547</v>
      </c>
      <c r="E11" t="s">
        <v>28548</v>
      </c>
      <c r="F11" t="s">
        <v>28549</v>
      </c>
      <c r="G11" t="s">
        <v>28550</v>
      </c>
      <c r="H11" t="s">
        <v>28551</v>
      </c>
      <c r="I11" t="s">
        <v>28552</v>
      </c>
      <c r="J11" t="s">
        <v>28553</v>
      </c>
      <c r="K11" t="s">
        <v>28554</v>
      </c>
      <c r="L11" t="s">
        <v>568</v>
      </c>
      <c r="M11" t="s">
        <v>28555</v>
      </c>
      <c r="N11" t="s">
        <v>28556</v>
      </c>
      <c r="O11" t="s">
        <v>28557</v>
      </c>
      <c r="P11" t="s">
        <v>28558</v>
      </c>
      <c r="Q11" t="s">
        <v>28559</v>
      </c>
      <c r="R11" t="s">
        <v>28560</v>
      </c>
      <c r="S11" t="s">
        <v>28561</v>
      </c>
      <c r="T11" t="s">
        <v>28562</v>
      </c>
      <c r="U11" t="s">
        <v>568</v>
      </c>
      <c r="V11" t="s">
        <v>28563</v>
      </c>
      <c r="W11" t="s">
        <v>28564</v>
      </c>
      <c r="X11" t="s">
        <v>28565</v>
      </c>
      <c r="Y11" t="s">
        <v>28566</v>
      </c>
      <c r="Z11" t="s">
        <v>28567</v>
      </c>
      <c r="AA11" t="s">
        <v>28568</v>
      </c>
      <c r="AB11" t="s">
        <v>28569</v>
      </c>
      <c r="AC11" t="s">
        <v>28570</v>
      </c>
      <c r="AD11" t="s">
        <v>568</v>
      </c>
      <c r="AE11" t="s">
        <v>28571</v>
      </c>
      <c r="AF11" t="s">
        <v>28572</v>
      </c>
      <c r="AG11" t="s">
        <v>28573</v>
      </c>
      <c r="AH11" t="s">
        <v>28574</v>
      </c>
      <c r="AI11" t="s">
        <v>28575</v>
      </c>
      <c r="AJ11" t="s">
        <v>28576</v>
      </c>
      <c r="AK11" t="s">
        <v>28577</v>
      </c>
      <c r="AL11" t="s">
        <v>28578</v>
      </c>
    </row>
    <row r="12" spans="2:38" x14ac:dyDescent="0.25">
      <c r="B12" t="s">
        <v>1859</v>
      </c>
      <c r="C12" t="s">
        <v>1904</v>
      </c>
      <c r="D12" t="s">
        <v>28579</v>
      </c>
      <c r="E12" t="s">
        <v>28580</v>
      </c>
      <c r="F12" t="s">
        <v>28581</v>
      </c>
      <c r="G12" t="s">
        <v>28582</v>
      </c>
      <c r="H12" t="s">
        <v>28583</v>
      </c>
      <c r="I12" t="s">
        <v>28584</v>
      </c>
      <c r="J12" t="s">
        <v>28585</v>
      </c>
      <c r="K12" t="s">
        <v>28586</v>
      </c>
      <c r="L12" t="s">
        <v>28587</v>
      </c>
      <c r="M12" t="s">
        <v>28588</v>
      </c>
      <c r="N12" t="s">
        <v>28589</v>
      </c>
      <c r="O12" t="s">
        <v>28590</v>
      </c>
      <c r="P12" t="s">
        <v>28591</v>
      </c>
      <c r="Q12" t="s">
        <v>28592</v>
      </c>
      <c r="R12" t="s">
        <v>28593</v>
      </c>
      <c r="S12" t="s">
        <v>28594</v>
      </c>
      <c r="T12" t="s">
        <v>28595</v>
      </c>
      <c r="U12" t="s">
        <v>28587</v>
      </c>
      <c r="V12" t="s">
        <v>28596</v>
      </c>
      <c r="W12" t="s">
        <v>28597</v>
      </c>
      <c r="X12" t="s">
        <v>28598</v>
      </c>
      <c r="Y12" t="s">
        <v>28599</v>
      </c>
      <c r="Z12" t="s">
        <v>28600</v>
      </c>
      <c r="AA12" t="s">
        <v>28601</v>
      </c>
      <c r="AB12" t="s">
        <v>28602</v>
      </c>
      <c r="AC12" t="s">
        <v>28603</v>
      </c>
      <c r="AD12" t="s">
        <v>1904</v>
      </c>
      <c r="AE12" t="s">
        <v>1927</v>
      </c>
      <c r="AF12" t="s">
        <v>28604</v>
      </c>
      <c r="AG12" t="s">
        <v>28605</v>
      </c>
      <c r="AH12" t="s">
        <v>28606</v>
      </c>
      <c r="AI12" t="s">
        <v>28607</v>
      </c>
      <c r="AJ12" t="s">
        <v>28608</v>
      </c>
      <c r="AK12" t="s">
        <v>28609</v>
      </c>
      <c r="AL12" t="s">
        <v>1888</v>
      </c>
    </row>
    <row r="13" spans="2:38" x14ac:dyDescent="0.25">
      <c r="B13" t="s">
        <v>1962</v>
      </c>
      <c r="C13" t="s">
        <v>28610</v>
      </c>
      <c r="D13" t="s">
        <v>28611</v>
      </c>
      <c r="E13" t="s">
        <v>28612</v>
      </c>
      <c r="F13" t="s">
        <v>28613</v>
      </c>
      <c r="G13" t="s">
        <v>28614</v>
      </c>
      <c r="H13" t="s">
        <v>28615</v>
      </c>
      <c r="I13" t="s">
        <v>28616</v>
      </c>
      <c r="J13" t="s">
        <v>28617</v>
      </c>
      <c r="K13" t="s">
        <v>568</v>
      </c>
      <c r="L13" t="s">
        <v>28618</v>
      </c>
      <c r="M13" t="s">
        <v>28619</v>
      </c>
      <c r="N13" t="s">
        <v>28620</v>
      </c>
      <c r="O13" t="s">
        <v>28621</v>
      </c>
      <c r="P13" t="s">
        <v>28622</v>
      </c>
      <c r="Q13" t="s">
        <v>28623</v>
      </c>
      <c r="R13" t="s">
        <v>28624</v>
      </c>
      <c r="S13" t="s">
        <v>28625</v>
      </c>
      <c r="T13" t="s">
        <v>568</v>
      </c>
      <c r="U13" t="s">
        <v>28618</v>
      </c>
      <c r="V13" t="s">
        <v>28626</v>
      </c>
      <c r="W13" t="s">
        <v>28627</v>
      </c>
      <c r="X13" t="s">
        <v>28628</v>
      </c>
      <c r="Y13" t="s">
        <v>28629</v>
      </c>
      <c r="Z13" t="s">
        <v>28630</v>
      </c>
      <c r="AA13" t="s">
        <v>28631</v>
      </c>
      <c r="AB13" t="s">
        <v>28632</v>
      </c>
      <c r="AC13" t="s">
        <v>568</v>
      </c>
      <c r="AD13" t="s">
        <v>28610</v>
      </c>
      <c r="AE13" t="s">
        <v>28633</v>
      </c>
      <c r="AF13" t="s">
        <v>28634</v>
      </c>
      <c r="AG13" t="s">
        <v>28635</v>
      </c>
      <c r="AH13" t="s">
        <v>28636</v>
      </c>
      <c r="AI13" t="s">
        <v>28637</v>
      </c>
      <c r="AJ13" t="s">
        <v>28638</v>
      </c>
      <c r="AK13" t="s">
        <v>28639</v>
      </c>
      <c r="AL13" t="s">
        <v>568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NZAu</vt:lpstr>
      <vt:lpstr>TOC</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lpstr>79</vt:lpstr>
      <vt:lpstr>80</vt:lpstr>
      <vt:lpstr>81</vt:lpstr>
      <vt:lpstr>82</vt:lpstr>
      <vt:lpstr>83</vt:lpstr>
      <vt:lpstr>84</vt:lpstr>
      <vt:lpstr>85</vt:lpstr>
      <vt:lpstr>86</vt:lpstr>
      <vt:lpstr>87</vt:lpstr>
      <vt:lpstr>88</vt:lpstr>
      <vt:lpstr>89</vt:lpstr>
      <vt:lpstr>90</vt:lpstr>
      <vt:lpstr>91</vt:lpstr>
      <vt:lpstr>92</vt:lpstr>
      <vt:lpstr>93</vt:lpstr>
      <vt:lpstr>94</vt:lpstr>
      <vt:lpstr>95</vt:lpstr>
      <vt:lpstr>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dc:creator>
  <cp:lastModifiedBy>Andrea Vecchi</cp:lastModifiedBy>
  <dcterms:created xsi:type="dcterms:W3CDTF">2023-04-18T09:50:19Z</dcterms:created>
  <dcterms:modified xsi:type="dcterms:W3CDTF">2024-03-14T06:47:27Z</dcterms:modified>
</cp:coreProperties>
</file>