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G\Desktop\"/>
    </mc:Choice>
  </mc:AlternateContent>
  <xr:revisionPtr revIDLastSave="0" documentId="13_ncr:1_{08B4F579-14BA-45D4-B382-9B39577DF30A}" xr6:coauthVersionLast="47" xr6:coauthVersionMax="47" xr10:uidLastSave="{00000000-0000-0000-0000-000000000000}"/>
  <bookViews>
    <workbookView xWindow="-120" yWindow="-120" windowWidth="20730" windowHeight="11160" tabRatio="716" firstSheet="1" activeTab="10" xr2:uid="{5338AA1D-DD79-4AE6-A27A-06F470A68FE7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" sheetId="9" r:id="rId9"/>
    <sheet name="October" sheetId="10" r:id="rId10"/>
    <sheet name="November" sheetId="11" r:id="rId11"/>
    <sheet name="December" sheetId="12" r:id="rId12"/>
    <sheet name="Issue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11" l="1"/>
  <c r="O5" i="11" s="1"/>
  <c r="N5" i="11"/>
  <c r="O3" i="11"/>
  <c r="M3" i="11"/>
  <c r="N3" i="11" s="1"/>
  <c r="M4" i="11"/>
  <c r="O4" i="11" s="1"/>
  <c r="N4" i="11"/>
  <c r="M2" i="9"/>
  <c r="N2" i="9" s="1"/>
  <c r="M7" i="12"/>
  <c r="N7" i="12" s="1"/>
  <c r="O7" i="12" s="1"/>
  <c r="M6" i="12"/>
  <c r="M5" i="8"/>
  <c r="N5" i="8"/>
  <c r="M5" i="12"/>
  <c r="M4" i="8"/>
  <c r="M4" i="1"/>
  <c r="N4" i="1" s="1"/>
  <c r="O4" i="1" s="1"/>
  <c r="M4" i="12"/>
  <c r="M3" i="12"/>
  <c r="N3" i="12" s="1"/>
  <c r="M2" i="12"/>
  <c r="N2" i="12" s="1"/>
  <c r="O2" i="12" s="1"/>
  <c r="M6" i="2"/>
  <c r="M5" i="2"/>
  <c r="M4" i="2"/>
  <c r="N4" i="2" s="1"/>
  <c r="O4" i="2" s="1"/>
  <c r="M3" i="2"/>
  <c r="M2" i="2"/>
  <c r="M3" i="6"/>
  <c r="N3" i="6" s="1"/>
  <c r="M2" i="10"/>
  <c r="M3" i="10"/>
  <c r="N3" i="10" s="1"/>
  <c r="O3" i="10" s="1"/>
  <c r="N2" i="10"/>
  <c r="M2" i="11"/>
  <c r="M2" i="6"/>
  <c r="N2" i="6" s="1"/>
  <c r="O2" i="6" s="1"/>
  <c r="M3" i="4"/>
  <c r="N3" i="4" s="1"/>
  <c r="O3" i="4" s="1"/>
  <c r="O2" i="4"/>
  <c r="N2" i="4"/>
  <c r="M2" i="4"/>
  <c r="M9" i="3"/>
  <c r="N9" i="3" s="1"/>
  <c r="O9" i="3" s="1"/>
  <c r="M4" i="10"/>
  <c r="N4" i="10" s="1"/>
  <c r="M8" i="3"/>
  <c r="N8" i="3" s="1"/>
  <c r="O8" i="3" s="1"/>
  <c r="M7" i="3"/>
  <c r="N6" i="3"/>
  <c r="M3" i="3"/>
  <c r="M6" i="3" s="1"/>
  <c r="M4" i="3"/>
  <c r="O4" i="3" s="1"/>
  <c r="M5" i="3"/>
  <c r="O5" i="3" s="1"/>
  <c r="N2" i="3"/>
  <c r="O2" i="3" s="1"/>
  <c r="M2" i="3"/>
  <c r="M3" i="8"/>
  <c r="M2" i="8"/>
  <c r="M2" i="7"/>
  <c r="N2" i="7" s="1"/>
  <c r="N3" i="1"/>
  <c r="N2" i="1"/>
  <c r="M2" i="5"/>
  <c r="O2" i="5" s="1"/>
  <c r="M3" i="1"/>
  <c r="O3" i="1"/>
  <c r="M2" i="1"/>
  <c r="O2" i="1" s="1"/>
  <c r="N2" i="5"/>
  <c r="M4" i="5"/>
  <c r="N4" i="5" s="1"/>
  <c r="M3" i="5"/>
  <c r="N3" i="5" s="1"/>
  <c r="O2" i="10"/>
  <c r="H6" i="3"/>
  <c r="N2" i="11" l="1"/>
  <c r="O2" i="11" s="1"/>
  <c r="O2" i="9"/>
  <c r="N6" i="12"/>
  <c r="O6" i="12" s="1"/>
  <c r="O5" i="8"/>
  <c r="N5" i="12"/>
  <c r="O5" i="12" s="1"/>
  <c r="N4" i="8"/>
  <c r="O4" i="8" s="1"/>
  <c r="N4" i="12"/>
  <c r="O4" i="12" s="1"/>
  <c r="O3" i="5"/>
  <c r="O4" i="5"/>
  <c r="O3" i="12"/>
  <c r="N6" i="2"/>
  <c r="O6" i="2" s="1"/>
  <c r="N5" i="2"/>
  <c r="O5" i="2" s="1"/>
  <c r="N3" i="2"/>
  <c r="O3" i="2" s="1"/>
  <c r="N2" i="2"/>
  <c r="O2" i="2" s="1"/>
  <c r="O3" i="6"/>
  <c r="O4" i="10"/>
  <c r="O3" i="3"/>
  <c r="O6" i="3" s="1"/>
  <c r="N7" i="3"/>
  <c r="O7" i="3" s="1"/>
  <c r="N3" i="8"/>
  <c r="O3" i="8" s="1"/>
  <c r="N2" i="8"/>
  <c r="O2" i="8" s="1"/>
  <c r="O2" i="7"/>
</calcChain>
</file>

<file path=xl/sharedStrings.xml><?xml version="1.0" encoding="utf-8"?>
<sst xmlns="http://schemas.openxmlformats.org/spreadsheetml/2006/main" count="424" uniqueCount="116">
  <si>
    <t>URL</t>
  </si>
  <si>
    <t>Renewal date</t>
  </si>
  <si>
    <t>Last Renewed</t>
  </si>
  <si>
    <t>Purchase date</t>
  </si>
  <si>
    <t>Price 1</t>
  </si>
  <si>
    <t>Price 2</t>
  </si>
  <si>
    <t>Price 3</t>
  </si>
  <si>
    <t>Price 4</t>
  </si>
  <si>
    <t>Price 5</t>
  </si>
  <si>
    <t>Final Price</t>
  </si>
  <si>
    <t>GST</t>
  </si>
  <si>
    <t>Commission</t>
  </si>
  <si>
    <t>Other expanses</t>
  </si>
  <si>
    <t>Project</t>
  </si>
  <si>
    <t>NRS</t>
  </si>
  <si>
    <t>Remarks</t>
  </si>
  <si>
    <t>Maintenance Charge</t>
  </si>
  <si>
    <t>Comments</t>
  </si>
  <si>
    <t>Per month 100 for 6 months</t>
  </si>
  <si>
    <t>16.01.2023</t>
  </si>
  <si>
    <t>Category</t>
  </si>
  <si>
    <t>Domain</t>
  </si>
  <si>
    <t>From 08-Oct-2022 to 7-Oct-2023</t>
  </si>
  <si>
    <t>No GST calculated. Should be merged with Maintenance</t>
  </si>
  <si>
    <t>23.03.2022</t>
  </si>
  <si>
    <t>Email Server</t>
  </si>
  <si>
    <t>Google Space</t>
  </si>
  <si>
    <t>Should not be renewd annually</t>
  </si>
  <si>
    <t>23.03.2023</t>
  </si>
  <si>
    <t>Hosting</t>
  </si>
  <si>
    <t>SSL</t>
  </si>
  <si>
    <t>Quotation amount must be corrected</t>
  </si>
  <si>
    <t>Globsyn</t>
  </si>
  <si>
    <t>Monthly Support</t>
  </si>
  <si>
    <t>SOPL</t>
  </si>
  <si>
    <t>Bratin Da (must check the amount)</t>
  </si>
  <si>
    <t>28.04.2023</t>
  </si>
  <si>
    <t>Dedicated</t>
  </si>
  <si>
    <t>Allied Pathlab</t>
  </si>
  <si>
    <t>11.04.2023</t>
  </si>
  <si>
    <t>First time renewal</t>
  </si>
  <si>
    <t>Purchase/Start date</t>
  </si>
  <si>
    <t>EKDG</t>
  </si>
  <si>
    <t>Tebnine Projects</t>
  </si>
  <si>
    <t>13.12.2022</t>
  </si>
  <si>
    <t>All</t>
  </si>
  <si>
    <t>Paul Roadways</t>
  </si>
  <si>
    <t>22.10.2022</t>
  </si>
  <si>
    <t>06.09.2018</t>
  </si>
  <si>
    <t>Joygururatna</t>
  </si>
  <si>
    <t>25.05.2022</t>
  </si>
  <si>
    <t>Net Total</t>
  </si>
  <si>
    <t>Anshuman</t>
  </si>
  <si>
    <t>07.05.2023</t>
  </si>
  <si>
    <t>No GST</t>
  </si>
  <si>
    <t>NM Cable</t>
  </si>
  <si>
    <t>Babalokenathagenecy</t>
  </si>
  <si>
    <t>Sudeshnaspeaks</t>
  </si>
  <si>
    <t>From Sayak</t>
  </si>
  <si>
    <t>G B Panth (nmhsportal)</t>
  </si>
  <si>
    <t>Ecoudyog</t>
  </si>
  <si>
    <t>12.03.2023</t>
  </si>
  <si>
    <t>KMB Poribar</t>
  </si>
  <si>
    <t>Science Eco</t>
  </si>
  <si>
    <t>For 2 years</t>
  </si>
  <si>
    <t>SFME</t>
  </si>
  <si>
    <t>03.11.2023</t>
  </si>
  <si>
    <t>Smfwb</t>
  </si>
  <si>
    <t>08.10.2022</t>
  </si>
  <si>
    <t>30.10.2022</t>
  </si>
  <si>
    <t>SMFWB</t>
  </si>
  <si>
    <t>31.03.2023</t>
  </si>
  <si>
    <t>Maintenance</t>
  </si>
  <si>
    <t>18.06.2020</t>
  </si>
  <si>
    <t>Multiple Commissions</t>
  </si>
  <si>
    <t>St Anthony</t>
  </si>
  <si>
    <t>25.11.2023</t>
  </si>
  <si>
    <t>Taken up to 2024</t>
  </si>
  <si>
    <t>Dedicated - Cloud Global Plan from Hostinger - 4 years</t>
  </si>
  <si>
    <t>Barasat</t>
  </si>
  <si>
    <t>Jhargram</t>
  </si>
  <si>
    <t>Quaterly visit</t>
  </si>
  <si>
    <t>Uluberia (SCC)</t>
  </si>
  <si>
    <t>Tamralipto</t>
  </si>
  <si>
    <t>Arambagh (PCS)</t>
  </si>
  <si>
    <t>Admiris</t>
  </si>
  <si>
    <t>Digital Marketing</t>
  </si>
  <si>
    <t>16.05.2023</t>
  </si>
  <si>
    <t>20.12.2023</t>
  </si>
  <si>
    <t>Website</t>
  </si>
  <si>
    <t>Full Web-cost</t>
  </si>
  <si>
    <t>Portal cost</t>
  </si>
  <si>
    <t>arenterpriseonline</t>
  </si>
  <si>
    <t>Company expense</t>
  </si>
  <si>
    <t>CPS</t>
  </si>
  <si>
    <t>27.08.2022</t>
  </si>
  <si>
    <t>DHGMCH</t>
  </si>
  <si>
    <t>26.08.2022</t>
  </si>
  <si>
    <t>No Bill Found for 22 - 23</t>
  </si>
  <si>
    <t>Radch (Dental)</t>
  </si>
  <si>
    <t>Ecoscience</t>
  </si>
  <si>
    <t>18.12.2021</t>
  </si>
  <si>
    <t>2 years</t>
  </si>
  <si>
    <t>MLM</t>
  </si>
  <si>
    <t>18.04.2023</t>
  </si>
  <si>
    <t>Smart Appliance</t>
  </si>
  <si>
    <t>25.12.2022</t>
  </si>
  <si>
    <t>03.12.2022</t>
  </si>
  <si>
    <t>SPB</t>
  </si>
  <si>
    <t>11.09.2023</t>
  </si>
  <si>
    <t>Ignatius</t>
  </si>
  <si>
    <t>15.11.2023</t>
  </si>
  <si>
    <t>Date / rate Not Sure</t>
  </si>
  <si>
    <t>31.10.2023</t>
  </si>
  <si>
    <t>6-months term</t>
  </si>
  <si>
    <t>advance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</si>
</sst>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vertical="center"/>
    </xf>
    <xf numFmtId="14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1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3" fillId="2" borderId="0" xfId="0" applyFont="1" applyFill="1" applyAlignment="1">
      <alignment vertical="center"/>
    </xf>
    <xf numFmtId="0" fontId="3" fillId="0" borderId="0" xfId="0" applyFont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50E0-726C-464F-B34D-8D12A271F244}">
  <dimension ref="A1:R8"/>
  <sheetViews>
    <sheetView workbookViewId="0">
      <selection activeCell="A4" sqref="A4"/>
    </sheetView>
  </sheetViews>
  <sheetFormatPr defaultRowHeight="15" x14ac:dyDescent="0.25"/>
  <cols>
    <col min="1" max="1" width="18" style="2" bestFit="1" customWidth="1"/>
    <col min="2" max="2" width="9.140625" style="2"/>
    <col min="3" max="3" width="13.7109375" style="2" bestFit="1" customWidth="1"/>
    <col min="4" max="4" width="13.28515625" style="2" bestFit="1" customWidth="1"/>
    <col min="5" max="5" width="13.42578125" style="2" bestFit="1" customWidth="1"/>
    <col min="6" max="6" width="19.42578125" style="2" bestFit="1" customWidth="1"/>
    <col min="7" max="7" width="8.5703125" style="2" bestFit="1" customWidth="1"/>
    <col min="8" max="13" width="9.140625" style="2"/>
    <col min="14" max="14" width="6" style="2" bestFit="1" customWidth="1"/>
    <col min="15" max="15" width="10.140625" style="2" bestFit="1" customWidth="1"/>
    <col min="16" max="16" width="11.85546875" style="2" bestFit="1" customWidth="1"/>
    <col min="17" max="17" width="15" style="2" bestFit="1" customWidth="1"/>
    <col min="18" max="18" width="17.42578125" style="2" customWidth="1"/>
    <col min="19" max="16384" width="9.140625" style="2"/>
  </cols>
  <sheetData>
    <row r="1" spans="1:18" x14ac:dyDescent="0.25">
      <c r="A1" s="1" t="s">
        <v>13</v>
      </c>
      <c r="B1" s="1" t="s">
        <v>0</v>
      </c>
      <c r="C1" s="1" t="s">
        <v>3</v>
      </c>
      <c r="D1" s="1" t="s">
        <v>1</v>
      </c>
      <c r="E1" s="1" t="s">
        <v>2</v>
      </c>
      <c r="F1" s="1" t="s">
        <v>20</v>
      </c>
      <c r="G1" s="1" t="s">
        <v>15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51</v>
      </c>
      <c r="N1" s="1" t="s">
        <v>10</v>
      </c>
      <c r="O1" s="1" t="s">
        <v>9</v>
      </c>
      <c r="P1" s="1" t="s">
        <v>11</v>
      </c>
      <c r="Q1" s="1" t="s">
        <v>12</v>
      </c>
      <c r="R1" s="1" t="s">
        <v>17</v>
      </c>
    </row>
    <row r="2" spans="1:18" ht="30" x14ac:dyDescent="0.25">
      <c r="A2" s="2" t="s">
        <v>14</v>
      </c>
      <c r="F2" s="2" t="s">
        <v>16</v>
      </c>
      <c r="H2" s="2">
        <v>21000</v>
      </c>
      <c r="I2" s="2">
        <v>0</v>
      </c>
      <c r="J2" s="2">
        <v>0</v>
      </c>
      <c r="K2" s="2">
        <v>0</v>
      </c>
      <c r="L2" s="2">
        <v>0</v>
      </c>
      <c r="M2" s="2">
        <f>SUM(H2:L2)</f>
        <v>21000</v>
      </c>
      <c r="N2" s="2">
        <f>M2*(18/100)</f>
        <v>3780</v>
      </c>
      <c r="O2" s="2">
        <f>SUM(M2,N2)</f>
        <v>24780</v>
      </c>
      <c r="P2" s="2">
        <v>0</v>
      </c>
      <c r="Q2" s="2">
        <v>600</v>
      </c>
      <c r="R2" s="3" t="s">
        <v>18</v>
      </c>
    </row>
    <row r="3" spans="1:18" x14ac:dyDescent="0.25">
      <c r="A3" s="2" t="s">
        <v>55</v>
      </c>
      <c r="E3" s="6">
        <v>44941</v>
      </c>
      <c r="F3" s="2" t="s">
        <v>45</v>
      </c>
      <c r="H3" s="2">
        <v>3000</v>
      </c>
      <c r="I3" s="2">
        <v>0</v>
      </c>
      <c r="J3" s="2">
        <v>0</v>
      </c>
      <c r="K3" s="2">
        <v>0</v>
      </c>
      <c r="L3" s="2">
        <v>0</v>
      </c>
      <c r="M3" s="2">
        <f>SUM(H3:L3)</f>
        <v>3000</v>
      </c>
      <c r="N3" s="2">
        <f>M3*(18/100)</f>
        <v>540</v>
      </c>
      <c r="O3" s="2">
        <f>SUM(M3,N3)</f>
        <v>3540</v>
      </c>
      <c r="P3" s="2">
        <v>0</v>
      </c>
      <c r="Q3" s="2">
        <v>0</v>
      </c>
      <c r="R3" s="3"/>
    </row>
    <row r="4" spans="1:18" ht="30" x14ac:dyDescent="0.25">
      <c r="A4" s="2" t="s">
        <v>92</v>
      </c>
      <c r="E4" s="6">
        <v>44935</v>
      </c>
      <c r="F4" s="2" t="s">
        <v>21</v>
      </c>
      <c r="H4" s="2">
        <v>679</v>
      </c>
      <c r="I4" s="2">
        <v>0</v>
      </c>
      <c r="J4" s="2">
        <v>0</v>
      </c>
      <c r="K4" s="2">
        <v>0</v>
      </c>
      <c r="L4" s="2">
        <v>0</v>
      </c>
      <c r="M4" s="2">
        <f>SUM(H4:L4)</f>
        <v>679</v>
      </c>
      <c r="N4" s="2">
        <f>M4*(18/100)</f>
        <v>122.22</v>
      </c>
      <c r="O4" s="2">
        <f>SUM(M4,N4)</f>
        <v>801.22</v>
      </c>
      <c r="P4" s="2">
        <v>0</v>
      </c>
      <c r="Q4" s="2">
        <v>0</v>
      </c>
      <c r="R4" s="3" t="s">
        <v>93</v>
      </c>
    </row>
    <row r="5" spans="1:18" x14ac:dyDescent="0.25">
      <c r="R5" s="3"/>
    </row>
    <row r="6" spans="1:18" x14ac:dyDescent="0.25">
      <c r="R6" s="3"/>
    </row>
    <row r="7" spans="1:18" x14ac:dyDescent="0.25">
      <c r="A7" s="2" t="s">
        <v>32</v>
      </c>
      <c r="F7" s="2" t="s">
        <v>33</v>
      </c>
    </row>
    <row r="8" spans="1:18" ht="45" x14ac:dyDescent="0.25">
      <c r="A8" s="2" t="s">
        <v>34</v>
      </c>
      <c r="F8" s="2" t="s">
        <v>33</v>
      </c>
      <c r="H8" s="2">
        <v>5200</v>
      </c>
      <c r="N8" s="2">
        <v>936</v>
      </c>
      <c r="P8" s="2">
        <v>1200</v>
      </c>
      <c r="Q8" s="2">
        <v>0</v>
      </c>
      <c r="R8" s="3" t="s">
        <v>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9FCB-32D9-4031-82E1-CF801D87CA4A}">
  <dimension ref="A1:S10"/>
  <sheetViews>
    <sheetView workbookViewId="0">
      <selection activeCell="A3" sqref="A3"/>
    </sheetView>
  </sheetViews>
  <sheetFormatPr defaultRowHeight="15" x14ac:dyDescent="0.25"/>
  <cols>
    <col min="1" max="1" width="14.28515625" style="2" bestFit="1" customWidth="1"/>
    <col min="2" max="2" width="9.140625" style="2"/>
    <col min="3" max="3" width="13.7109375" style="2" bestFit="1" customWidth="1"/>
    <col min="4" max="4" width="13.28515625" style="2" bestFit="1" customWidth="1"/>
    <col min="5" max="5" width="13.42578125" style="2" bestFit="1" customWidth="1"/>
    <col min="6" max="6" width="13.42578125" style="2" customWidth="1"/>
    <col min="7" max="7" width="18.85546875" style="2" customWidth="1"/>
    <col min="8" max="13" width="9.140625" style="2"/>
    <col min="14" max="14" width="5" style="2" bestFit="1" customWidth="1"/>
    <col min="15" max="15" width="10.140625" style="2" bestFit="1" customWidth="1"/>
    <col min="16" max="16" width="11.85546875" style="2" bestFit="1" customWidth="1"/>
    <col min="17" max="17" width="15" style="2" bestFit="1" customWidth="1"/>
    <col min="18" max="18" width="18" style="2" customWidth="1"/>
    <col min="19" max="16384" width="9.140625" style="2"/>
  </cols>
  <sheetData>
    <row r="1" spans="1:19" x14ac:dyDescent="0.25">
      <c r="A1" s="1" t="s">
        <v>13</v>
      </c>
      <c r="B1" s="1" t="s">
        <v>0</v>
      </c>
      <c r="C1" s="1" t="s">
        <v>3</v>
      </c>
      <c r="D1" s="1" t="s">
        <v>1</v>
      </c>
      <c r="E1" s="1" t="s">
        <v>2</v>
      </c>
      <c r="F1" s="1" t="s">
        <v>20</v>
      </c>
      <c r="G1" s="1" t="s">
        <v>15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51</v>
      </c>
      <c r="N1" s="1" t="s">
        <v>10</v>
      </c>
      <c r="O1" s="1" t="s">
        <v>9</v>
      </c>
      <c r="P1" s="1" t="s">
        <v>11</v>
      </c>
      <c r="Q1" s="1" t="s">
        <v>12</v>
      </c>
      <c r="R1" s="1" t="s">
        <v>17</v>
      </c>
    </row>
    <row r="2" spans="1:19" ht="45" x14ac:dyDescent="0.25">
      <c r="A2" s="5" t="s">
        <v>14</v>
      </c>
      <c r="E2" s="2" t="s">
        <v>19</v>
      </c>
      <c r="F2" s="2" t="s">
        <v>21</v>
      </c>
      <c r="G2" s="4" t="s">
        <v>22</v>
      </c>
      <c r="H2" s="2">
        <v>885</v>
      </c>
      <c r="I2" s="2">
        <v>500</v>
      </c>
      <c r="M2" s="2">
        <f t="shared" ref="M2:M3" si="0">SUM(H2:L2)</f>
        <v>1385</v>
      </c>
      <c r="N2" s="2">
        <f t="shared" ref="N2:N3" si="1">M2*(18/100)</f>
        <v>249.29999999999998</v>
      </c>
      <c r="O2" s="2">
        <f>SUM(H2,N2)</f>
        <v>1134.3</v>
      </c>
      <c r="P2" s="2">
        <v>0</v>
      </c>
      <c r="Q2" s="2">
        <v>100</v>
      </c>
      <c r="R2" s="3" t="s">
        <v>23</v>
      </c>
    </row>
    <row r="3" spans="1:19" x14ac:dyDescent="0.25">
      <c r="A3" s="2" t="s">
        <v>46</v>
      </c>
      <c r="C3" s="2" t="s">
        <v>48</v>
      </c>
      <c r="E3" s="2" t="s">
        <v>47</v>
      </c>
      <c r="F3" s="2" t="s">
        <v>72</v>
      </c>
      <c r="H3" s="2">
        <v>5500</v>
      </c>
      <c r="I3" s="2">
        <v>0</v>
      </c>
      <c r="J3" s="2">
        <v>0</v>
      </c>
      <c r="K3" s="2">
        <v>0</v>
      </c>
      <c r="L3" s="2">
        <v>0</v>
      </c>
      <c r="M3" s="2">
        <f t="shared" si="0"/>
        <v>5500</v>
      </c>
      <c r="N3" s="2">
        <f t="shared" si="1"/>
        <v>990</v>
      </c>
      <c r="O3" s="2">
        <f>SUM(H3,N3)</f>
        <v>6490</v>
      </c>
      <c r="P3" s="2">
        <v>0</v>
      </c>
      <c r="Q3" s="2">
        <v>0</v>
      </c>
      <c r="R3" s="3"/>
    </row>
    <row r="4" spans="1:19" x14ac:dyDescent="0.25">
      <c r="A4" s="2" t="s">
        <v>63</v>
      </c>
      <c r="E4" s="6" t="s">
        <v>68</v>
      </c>
      <c r="F4" s="2" t="s">
        <v>21</v>
      </c>
      <c r="G4" s="2" t="s">
        <v>64</v>
      </c>
      <c r="H4" s="2">
        <v>1992</v>
      </c>
      <c r="I4" s="2">
        <v>0</v>
      </c>
      <c r="J4" s="2">
        <v>0</v>
      </c>
      <c r="K4" s="2">
        <v>0</v>
      </c>
      <c r="L4" s="2">
        <v>0</v>
      </c>
      <c r="M4" s="2">
        <f>SUM(H4:L4)</f>
        <v>1992</v>
      </c>
      <c r="N4" s="2">
        <f>M4*(18/100)</f>
        <v>358.56</v>
      </c>
      <c r="O4" s="2">
        <f>SUM(M4,N4)</f>
        <v>2350.56</v>
      </c>
      <c r="P4" s="2">
        <v>0</v>
      </c>
      <c r="Q4" s="2">
        <v>0</v>
      </c>
      <c r="S4" s="3"/>
    </row>
    <row r="5" spans="1:19" x14ac:dyDescent="0.25">
      <c r="A5" s="2" t="s">
        <v>67</v>
      </c>
      <c r="E5" s="2" t="s">
        <v>69</v>
      </c>
      <c r="F5" s="2" t="s">
        <v>21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</row>
    <row r="9" spans="1:19" x14ac:dyDescent="0.25">
      <c r="A9" s="2" t="s">
        <v>32</v>
      </c>
      <c r="F9" s="2" t="s">
        <v>33</v>
      </c>
    </row>
    <row r="10" spans="1:19" ht="30" x14ac:dyDescent="0.25">
      <c r="A10" s="2" t="s">
        <v>34</v>
      </c>
      <c r="F10" s="2" t="s">
        <v>33</v>
      </c>
      <c r="H10" s="2">
        <v>5200</v>
      </c>
      <c r="N10" s="2">
        <v>936</v>
      </c>
      <c r="P10" s="2">
        <v>1200</v>
      </c>
      <c r="Q10" s="2">
        <v>0</v>
      </c>
      <c r="R10" s="3" t="s">
        <v>35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9EA3A-19D5-4444-98AB-CE332F90BF8D}">
  <dimension ref="A1:R12"/>
  <sheetViews>
    <sheetView tabSelected="1" topLeftCell="C1" workbookViewId="0">
      <selection activeCell="R5" sqref="R5"/>
    </sheetView>
  </sheetViews>
  <sheetFormatPr defaultRowHeight="15" x14ac:dyDescent="0.25"/>
  <cols>
    <col min="1" max="1" width="11.85546875" bestFit="1" customWidth="1"/>
    <col min="3" max="3" width="18.7109375" bestFit="1" customWidth="1"/>
    <col min="4" max="4" width="13.28515625" bestFit="1" customWidth="1"/>
    <col min="5" max="5" width="13.42578125" bestFit="1" customWidth="1"/>
    <col min="6" max="6" width="16" bestFit="1" customWidth="1"/>
    <col min="7" max="7" width="14.28515625" bestFit="1" customWidth="1"/>
    <col min="14" max="14" width="5" bestFit="1" customWidth="1"/>
    <col min="15" max="15" width="10.140625" bestFit="1" customWidth="1"/>
    <col min="16" max="16" width="11.85546875" bestFit="1" customWidth="1"/>
    <col min="17" max="17" width="15" bestFit="1" customWidth="1"/>
    <col min="18" max="18" width="10.5703125" bestFit="1" customWidth="1"/>
  </cols>
  <sheetData>
    <row r="1" spans="1:18" s="2" customFormat="1" x14ac:dyDescent="0.25">
      <c r="A1" s="1" t="s">
        <v>13</v>
      </c>
      <c r="B1" s="1" t="s">
        <v>0</v>
      </c>
      <c r="C1" s="1" t="s">
        <v>41</v>
      </c>
      <c r="D1" s="1" t="s">
        <v>1</v>
      </c>
      <c r="E1" s="1" t="s">
        <v>2</v>
      </c>
      <c r="F1" s="1" t="s">
        <v>20</v>
      </c>
      <c r="G1" s="1" t="s">
        <v>15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51</v>
      </c>
      <c r="N1" s="1" t="s">
        <v>10</v>
      </c>
      <c r="O1" s="1" t="s">
        <v>9</v>
      </c>
      <c r="P1" s="1" t="s">
        <v>11</v>
      </c>
      <c r="Q1" s="1" t="s">
        <v>12</v>
      </c>
      <c r="R1" s="1" t="s">
        <v>17</v>
      </c>
    </row>
    <row r="2" spans="1:18" s="2" customFormat="1" x14ac:dyDescent="0.25">
      <c r="A2" s="2" t="s">
        <v>62</v>
      </c>
      <c r="E2" s="2" t="s">
        <v>66</v>
      </c>
      <c r="F2" s="2" t="s">
        <v>45</v>
      </c>
      <c r="H2" s="2">
        <v>8100</v>
      </c>
      <c r="I2" s="2">
        <v>0</v>
      </c>
      <c r="J2" s="2">
        <v>0</v>
      </c>
      <c r="K2" s="2">
        <v>0</v>
      </c>
      <c r="L2" s="2">
        <v>0</v>
      </c>
      <c r="M2" s="2">
        <f>SUM(H2:L2)</f>
        <v>8100</v>
      </c>
      <c r="N2" s="2">
        <f>M2*(18/100)</f>
        <v>1458</v>
      </c>
      <c r="O2" s="2">
        <f>SUM(M2,N2)</f>
        <v>9558</v>
      </c>
      <c r="P2" s="2">
        <v>0</v>
      </c>
    </row>
    <row r="3" spans="1:18" s="2" customFormat="1" ht="30" x14ac:dyDescent="0.25">
      <c r="A3" s="2" t="s">
        <v>75</v>
      </c>
      <c r="E3" s="2" t="s">
        <v>76</v>
      </c>
      <c r="F3" s="2" t="s">
        <v>21</v>
      </c>
      <c r="G3" s="3" t="s">
        <v>77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f t="shared" ref="M3:M4" si="0">SUM(H3:L3)</f>
        <v>0</v>
      </c>
      <c r="N3" s="2">
        <f t="shared" ref="N3:N4" si="1">M3*(18/100)</f>
        <v>0</v>
      </c>
      <c r="O3" s="2">
        <f t="shared" ref="O3:O4" si="2">SUM(M3,N3)</f>
        <v>0</v>
      </c>
    </row>
    <row r="4" spans="1:18" s="2" customFormat="1" ht="30" x14ac:dyDescent="0.25">
      <c r="A4" s="2" t="s">
        <v>110</v>
      </c>
      <c r="E4" s="2" t="s">
        <v>111</v>
      </c>
      <c r="F4" s="2" t="s">
        <v>45</v>
      </c>
      <c r="G4" s="19" t="s">
        <v>112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f t="shared" si="0"/>
        <v>0</v>
      </c>
      <c r="N4" s="2">
        <f t="shared" si="1"/>
        <v>0</v>
      </c>
      <c r="O4" s="2">
        <f t="shared" si="2"/>
        <v>0</v>
      </c>
    </row>
    <row r="5" spans="1:18" s="2" customFormat="1" ht="30" x14ac:dyDescent="0.25">
      <c r="A5" s="2" t="s">
        <v>65</v>
      </c>
      <c r="D5" s="2" t="s">
        <v>113</v>
      </c>
      <c r="F5" s="2" t="s">
        <v>72</v>
      </c>
      <c r="G5" s="2" t="s">
        <v>114</v>
      </c>
      <c r="H5" s="2">
        <v>18000</v>
      </c>
      <c r="I5" s="2">
        <v>0</v>
      </c>
      <c r="J5" s="2">
        <v>0</v>
      </c>
      <c r="K5" s="2">
        <v>0</v>
      </c>
      <c r="L5" s="2">
        <v>0</v>
      </c>
      <c r="M5" s="2">
        <f t="shared" ref="M5" si="3">SUM(H5:L5)</f>
        <v>18000</v>
      </c>
      <c r="N5" s="2">
        <f t="shared" ref="N5" si="4">M5*(18/100)</f>
        <v>3240</v>
      </c>
      <c r="O5" s="2">
        <f t="shared" ref="O5" si="5">SUM(M5,N5)</f>
        <v>21240</v>
      </c>
      <c r="P5" s="2">
        <v>0</v>
      </c>
      <c r="R5" s="3" t="s">
        <v>115</v>
      </c>
    </row>
    <row r="11" spans="1:18" s="2" customFormat="1" x14ac:dyDescent="0.25">
      <c r="A11" s="2" t="s">
        <v>32</v>
      </c>
      <c r="F11" s="2" t="s">
        <v>33</v>
      </c>
    </row>
    <row r="12" spans="1:18" s="2" customFormat="1" ht="75" x14ac:dyDescent="0.25">
      <c r="A12" s="2" t="s">
        <v>34</v>
      </c>
      <c r="F12" s="2" t="s">
        <v>33</v>
      </c>
      <c r="H12" s="2">
        <v>5200</v>
      </c>
      <c r="N12" s="2">
        <v>936</v>
      </c>
      <c r="P12" s="2">
        <v>1200</v>
      </c>
      <c r="Q12" s="2">
        <v>0</v>
      </c>
      <c r="R12" s="3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F2AF8-255C-43F1-93CD-4ABCEABC1A2B}">
  <dimension ref="A1:R14"/>
  <sheetViews>
    <sheetView workbookViewId="0">
      <selection activeCell="A7" sqref="A7"/>
    </sheetView>
  </sheetViews>
  <sheetFormatPr defaultRowHeight="15" x14ac:dyDescent="0.25"/>
  <cols>
    <col min="1" max="1" width="16" bestFit="1" customWidth="1"/>
    <col min="3" max="3" width="18.7109375" bestFit="1" customWidth="1"/>
    <col min="4" max="4" width="13.28515625" bestFit="1" customWidth="1"/>
    <col min="5" max="5" width="13.42578125" bestFit="1" customWidth="1"/>
    <col min="6" max="6" width="16" bestFit="1" customWidth="1"/>
    <col min="7" max="7" width="14.140625" bestFit="1" customWidth="1"/>
    <col min="14" max="14" width="5" bestFit="1" customWidth="1"/>
    <col min="15" max="15" width="10.140625" bestFit="1" customWidth="1"/>
    <col min="16" max="16" width="11.85546875" bestFit="1" customWidth="1"/>
    <col min="17" max="17" width="15" bestFit="1" customWidth="1"/>
    <col min="18" max="18" width="17.5703125" customWidth="1"/>
  </cols>
  <sheetData>
    <row r="1" spans="1:18" s="2" customFormat="1" x14ac:dyDescent="0.25">
      <c r="A1" s="13" t="s">
        <v>13</v>
      </c>
      <c r="B1" s="13" t="s">
        <v>0</v>
      </c>
      <c r="C1" s="13" t="s">
        <v>41</v>
      </c>
      <c r="D1" s="13" t="s">
        <v>1</v>
      </c>
      <c r="E1" s="13" t="s">
        <v>2</v>
      </c>
      <c r="F1" s="13" t="s">
        <v>20</v>
      </c>
      <c r="G1" s="13" t="s">
        <v>15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3" t="s">
        <v>51</v>
      </c>
      <c r="N1" s="13" t="s">
        <v>10</v>
      </c>
      <c r="O1" s="13" t="s">
        <v>9</v>
      </c>
      <c r="P1" s="13" t="s">
        <v>11</v>
      </c>
      <c r="Q1" s="13" t="s">
        <v>12</v>
      </c>
      <c r="R1" s="13" t="s">
        <v>17</v>
      </c>
    </row>
    <row r="2" spans="1:18" x14ac:dyDescent="0.25">
      <c r="A2" t="s">
        <v>43</v>
      </c>
      <c r="E2" t="s">
        <v>44</v>
      </c>
      <c r="F2" t="s">
        <v>45</v>
      </c>
      <c r="H2">
        <v>3000</v>
      </c>
      <c r="I2">
        <v>0</v>
      </c>
      <c r="J2">
        <v>0</v>
      </c>
      <c r="K2">
        <v>0</v>
      </c>
      <c r="L2">
        <v>0</v>
      </c>
      <c r="M2">
        <f t="shared" ref="M2:M7" si="0">SUM(H2,L2)</f>
        <v>3000</v>
      </c>
      <c r="N2">
        <f t="shared" ref="N2:N7" si="1">M2*(18/100)</f>
        <v>540</v>
      </c>
      <c r="O2">
        <f t="shared" ref="O2:O7" si="2">SUM(M2,N2)</f>
        <v>3540</v>
      </c>
      <c r="P2">
        <v>0</v>
      </c>
      <c r="Q2">
        <v>0</v>
      </c>
    </row>
    <row r="3" spans="1:18" s="2" customFormat="1" x14ac:dyDescent="0.25">
      <c r="A3" s="2" t="s">
        <v>60</v>
      </c>
      <c r="E3" s="2" t="s">
        <v>107</v>
      </c>
      <c r="F3" s="2" t="s">
        <v>45</v>
      </c>
      <c r="H3" s="2">
        <v>7000</v>
      </c>
      <c r="I3" s="2">
        <v>0</v>
      </c>
      <c r="M3">
        <f t="shared" si="0"/>
        <v>7000</v>
      </c>
      <c r="N3">
        <f t="shared" si="1"/>
        <v>1260</v>
      </c>
      <c r="O3">
        <f t="shared" si="2"/>
        <v>8260</v>
      </c>
    </row>
    <row r="4" spans="1:18" s="2" customFormat="1" x14ac:dyDescent="0.25">
      <c r="A4" s="2" t="s">
        <v>85</v>
      </c>
      <c r="C4" s="2" t="s">
        <v>88</v>
      </c>
      <c r="F4" s="2" t="s">
        <v>89</v>
      </c>
      <c r="G4" s="2" t="s">
        <v>90</v>
      </c>
      <c r="H4" s="2">
        <v>7000</v>
      </c>
      <c r="I4" s="2">
        <v>0</v>
      </c>
      <c r="M4">
        <f t="shared" si="0"/>
        <v>7000</v>
      </c>
      <c r="N4">
        <f t="shared" si="1"/>
        <v>1260</v>
      </c>
      <c r="O4">
        <f t="shared" si="2"/>
        <v>8260</v>
      </c>
      <c r="R4" s="2" t="s">
        <v>54</v>
      </c>
    </row>
    <row r="5" spans="1:18" s="2" customFormat="1" x14ac:dyDescent="0.25">
      <c r="A5" s="2" t="s">
        <v>99</v>
      </c>
      <c r="D5" s="6">
        <v>45291</v>
      </c>
      <c r="F5" s="2" t="s">
        <v>72</v>
      </c>
      <c r="H5" s="2">
        <v>35000</v>
      </c>
      <c r="I5" s="2">
        <v>0</v>
      </c>
      <c r="J5" s="2">
        <v>0</v>
      </c>
      <c r="K5" s="2">
        <v>0</v>
      </c>
      <c r="L5" s="2">
        <v>0</v>
      </c>
      <c r="M5">
        <f t="shared" si="0"/>
        <v>35000</v>
      </c>
      <c r="N5">
        <f t="shared" si="1"/>
        <v>6300</v>
      </c>
      <c r="O5">
        <f t="shared" si="2"/>
        <v>41300</v>
      </c>
      <c r="P5" s="2">
        <v>0</v>
      </c>
      <c r="Q5" s="2">
        <v>0</v>
      </c>
    </row>
    <row r="6" spans="1:18" s="2" customFormat="1" x14ac:dyDescent="0.25">
      <c r="A6" s="2" t="s">
        <v>100</v>
      </c>
      <c r="D6" s="6" t="s">
        <v>101</v>
      </c>
      <c r="F6" s="2" t="s">
        <v>21</v>
      </c>
      <c r="G6" s="2" t="s">
        <v>102</v>
      </c>
      <c r="H6" s="2">
        <v>1992</v>
      </c>
      <c r="I6" s="2">
        <v>0</v>
      </c>
      <c r="J6" s="2">
        <v>0</v>
      </c>
      <c r="K6" s="2">
        <v>0</v>
      </c>
      <c r="L6" s="2">
        <v>0</v>
      </c>
      <c r="M6">
        <f t="shared" si="0"/>
        <v>1992</v>
      </c>
      <c r="N6">
        <f t="shared" si="1"/>
        <v>358.56</v>
      </c>
      <c r="O6">
        <f t="shared" si="2"/>
        <v>2350.56</v>
      </c>
      <c r="P6" s="2">
        <v>0</v>
      </c>
      <c r="Q6" s="2">
        <v>0</v>
      </c>
    </row>
    <row r="7" spans="1:18" s="2" customFormat="1" x14ac:dyDescent="0.25">
      <c r="A7" s="2" t="s">
        <v>105</v>
      </c>
      <c r="E7" s="2" t="s">
        <v>106</v>
      </c>
      <c r="F7" s="2" t="s">
        <v>45</v>
      </c>
      <c r="H7" s="2">
        <v>2000</v>
      </c>
      <c r="I7" s="2">
        <v>0</v>
      </c>
      <c r="J7" s="2">
        <v>0</v>
      </c>
      <c r="K7" s="2">
        <v>0</v>
      </c>
      <c r="L7" s="2">
        <v>0</v>
      </c>
      <c r="M7">
        <f t="shared" si="0"/>
        <v>2000</v>
      </c>
      <c r="N7">
        <f t="shared" si="1"/>
        <v>360</v>
      </c>
      <c r="O7">
        <f t="shared" si="2"/>
        <v>2360</v>
      </c>
      <c r="P7" s="2">
        <v>0</v>
      </c>
      <c r="Q7" s="2">
        <v>0</v>
      </c>
    </row>
    <row r="8" spans="1:18" s="2" customFormat="1" x14ac:dyDescent="0.25"/>
    <row r="9" spans="1:18" s="2" customFormat="1" x14ac:dyDescent="0.25"/>
    <row r="10" spans="1:18" s="2" customFormat="1" x14ac:dyDescent="0.25"/>
    <row r="11" spans="1:18" s="2" customFormat="1" x14ac:dyDescent="0.25"/>
    <row r="12" spans="1:18" s="2" customFormat="1" x14ac:dyDescent="0.25"/>
    <row r="13" spans="1:18" s="7" customFormat="1" x14ac:dyDescent="0.25">
      <c r="A13" s="14" t="s">
        <v>32</v>
      </c>
      <c r="F13" s="7" t="s">
        <v>33</v>
      </c>
    </row>
    <row r="14" spans="1:18" s="8" customFormat="1" ht="36" customHeight="1" x14ac:dyDescent="0.25">
      <c r="A14" s="15" t="s">
        <v>34</v>
      </c>
      <c r="F14" s="8" t="s">
        <v>33</v>
      </c>
      <c r="H14" s="8">
        <v>5200</v>
      </c>
      <c r="N14" s="8">
        <v>936</v>
      </c>
      <c r="P14" s="8">
        <v>1200</v>
      </c>
      <c r="Q14" s="8">
        <v>0</v>
      </c>
      <c r="R14" s="16" t="s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727EE-EF2C-4B79-8188-01956B40FDE6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50B3-BA4F-451D-9F7A-042E3649960B}">
  <dimension ref="A1:R13"/>
  <sheetViews>
    <sheetView workbookViewId="0">
      <selection activeCell="A7" sqref="A7"/>
    </sheetView>
  </sheetViews>
  <sheetFormatPr defaultRowHeight="15" x14ac:dyDescent="0.25"/>
  <cols>
    <col min="1" max="1" width="15.28515625" bestFit="1" customWidth="1"/>
    <col min="2" max="2" width="4.42578125" bestFit="1" customWidth="1"/>
    <col min="3" max="3" width="13.5703125" bestFit="1" customWidth="1"/>
    <col min="4" max="4" width="13.28515625" bestFit="1" customWidth="1"/>
    <col min="5" max="5" width="13.42578125" bestFit="1" customWidth="1"/>
    <col min="6" max="6" width="16" bestFit="1" customWidth="1"/>
    <col min="8" max="12" width="6.85546875" bestFit="1" customWidth="1"/>
    <col min="14" max="14" width="5" bestFit="1" customWidth="1"/>
    <col min="15" max="15" width="10.140625" bestFit="1" customWidth="1"/>
    <col min="16" max="16" width="11.85546875" bestFit="1" customWidth="1"/>
    <col min="17" max="17" width="19" customWidth="1"/>
    <col min="18" max="18" width="13.85546875" bestFit="1" customWidth="1"/>
  </cols>
  <sheetData>
    <row r="1" spans="1:18" s="2" customFormat="1" x14ac:dyDescent="0.25">
      <c r="A1" s="1" t="s">
        <v>13</v>
      </c>
      <c r="B1" s="1" t="s">
        <v>0</v>
      </c>
      <c r="C1" s="1" t="s">
        <v>3</v>
      </c>
      <c r="D1" s="1" t="s">
        <v>1</v>
      </c>
      <c r="E1" s="1" t="s">
        <v>2</v>
      </c>
      <c r="F1" s="1" t="s">
        <v>20</v>
      </c>
      <c r="G1" s="1" t="s">
        <v>15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51</v>
      </c>
      <c r="N1" s="1" t="s">
        <v>10</v>
      </c>
      <c r="O1" s="1" t="s">
        <v>9</v>
      </c>
      <c r="P1" s="1" t="s">
        <v>11</v>
      </c>
      <c r="Q1" s="1" t="s">
        <v>12</v>
      </c>
      <c r="R1" s="1" t="s">
        <v>17</v>
      </c>
    </row>
    <row r="2" spans="1:18" s="2" customFormat="1" x14ac:dyDescent="0.25">
      <c r="A2" s="2" t="s">
        <v>79</v>
      </c>
      <c r="E2" s="6">
        <v>44966</v>
      </c>
      <c r="F2" s="2" t="s">
        <v>45</v>
      </c>
      <c r="H2" s="2">
        <v>12000</v>
      </c>
      <c r="I2" s="2">
        <v>0</v>
      </c>
      <c r="J2" s="2">
        <v>0</v>
      </c>
      <c r="K2" s="2">
        <v>0</v>
      </c>
      <c r="L2" s="2">
        <v>0</v>
      </c>
      <c r="M2" s="2">
        <f>SUM(H2:L2)</f>
        <v>12000</v>
      </c>
      <c r="N2" s="2">
        <f>M2*(18/100)</f>
        <v>2160</v>
      </c>
      <c r="O2" s="2">
        <f>SUM(M2,N2)</f>
        <v>14160</v>
      </c>
      <c r="P2" s="2">
        <v>0</v>
      </c>
      <c r="Q2" s="2">
        <v>600</v>
      </c>
      <c r="R2" s="3"/>
    </row>
    <row r="3" spans="1:18" s="2" customFormat="1" x14ac:dyDescent="0.25">
      <c r="A3" s="2" t="s">
        <v>80</v>
      </c>
      <c r="E3" s="6">
        <v>44966</v>
      </c>
      <c r="F3" s="2" t="s">
        <v>45</v>
      </c>
      <c r="H3" s="2">
        <v>12000</v>
      </c>
      <c r="I3" s="2">
        <v>0</v>
      </c>
      <c r="J3" s="2">
        <v>0</v>
      </c>
      <c r="K3" s="2">
        <v>0</v>
      </c>
      <c r="L3" s="2">
        <v>0</v>
      </c>
      <c r="M3" s="2">
        <f>SUM(H3:L3)</f>
        <v>12000</v>
      </c>
      <c r="N3" s="2">
        <f>M3*(18/100)</f>
        <v>2160</v>
      </c>
      <c r="O3" s="2">
        <f>SUM(M3,N3)</f>
        <v>14160</v>
      </c>
      <c r="P3" s="2">
        <v>0</v>
      </c>
      <c r="Q3" s="2">
        <v>4000</v>
      </c>
      <c r="R3" s="3" t="s">
        <v>81</v>
      </c>
    </row>
    <row r="4" spans="1:18" s="2" customFormat="1" x14ac:dyDescent="0.25">
      <c r="A4" s="2" t="s">
        <v>82</v>
      </c>
      <c r="E4" s="6">
        <v>44973</v>
      </c>
      <c r="F4" s="2" t="s">
        <v>45</v>
      </c>
      <c r="H4" s="2">
        <v>12000</v>
      </c>
      <c r="I4" s="2">
        <v>0</v>
      </c>
      <c r="J4" s="2">
        <v>0</v>
      </c>
      <c r="K4" s="2">
        <v>0</v>
      </c>
      <c r="L4" s="2">
        <v>0</v>
      </c>
      <c r="M4" s="2">
        <f>SUM(H4:L4)</f>
        <v>12000</v>
      </c>
      <c r="N4" s="2">
        <f>M4*(18/100)</f>
        <v>2160</v>
      </c>
      <c r="O4" s="2">
        <f>SUM(M4,N4)</f>
        <v>14160</v>
      </c>
      <c r="P4" s="2">
        <v>0</v>
      </c>
      <c r="Q4" s="2">
        <v>600</v>
      </c>
      <c r="R4" s="3"/>
    </row>
    <row r="5" spans="1:18" s="2" customFormat="1" x14ac:dyDescent="0.25">
      <c r="A5" s="2" t="s">
        <v>83</v>
      </c>
      <c r="E5" s="6">
        <v>44965</v>
      </c>
      <c r="F5" s="2" t="s">
        <v>45</v>
      </c>
      <c r="H5" s="2">
        <v>12000</v>
      </c>
      <c r="I5" s="2">
        <v>0</v>
      </c>
      <c r="J5" s="2">
        <v>0</v>
      </c>
      <c r="K5" s="2">
        <v>0</v>
      </c>
      <c r="L5" s="2">
        <v>0</v>
      </c>
      <c r="M5" s="2">
        <f>SUM(H5:L5)</f>
        <v>12000</v>
      </c>
      <c r="N5" s="2">
        <f>M5*(18/100)</f>
        <v>2160</v>
      </c>
      <c r="O5" s="2">
        <f>SUM(M5,N5)</f>
        <v>14160</v>
      </c>
      <c r="P5" s="2">
        <v>0</v>
      </c>
      <c r="Q5" s="2">
        <v>4000</v>
      </c>
      <c r="R5" s="3" t="s">
        <v>81</v>
      </c>
    </row>
    <row r="6" spans="1:18" s="2" customFormat="1" x14ac:dyDescent="0.25">
      <c r="A6" s="2" t="s">
        <v>84</v>
      </c>
      <c r="E6" s="6">
        <v>44966</v>
      </c>
      <c r="F6" s="2" t="s">
        <v>45</v>
      </c>
      <c r="H6" s="2">
        <v>12000</v>
      </c>
      <c r="I6" s="2">
        <v>0</v>
      </c>
      <c r="J6" s="2">
        <v>0</v>
      </c>
      <c r="K6" s="2">
        <v>0</v>
      </c>
      <c r="L6" s="2">
        <v>0</v>
      </c>
      <c r="M6" s="2">
        <f>SUM(H6:L6)</f>
        <v>12000</v>
      </c>
      <c r="N6" s="2">
        <f>M6*(18/100)</f>
        <v>2160</v>
      </c>
      <c r="O6" s="2">
        <f>SUM(M6,N6)</f>
        <v>14160</v>
      </c>
      <c r="P6" s="2">
        <v>0</v>
      </c>
      <c r="Q6" s="2">
        <v>4000</v>
      </c>
      <c r="R6" s="3" t="s">
        <v>81</v>
      </c>
    </row>
    <row r="7" spans="1:18" s="2" customFormat="1" x14ac:dyDescent="0.25">
      <c r="E7" s="6"/>
      <c r="R7" s="3"/>
    </row>
    <row r="8" spans="1:18" s="2" customFormat="1" x14ac:dyDescent="0.25">
      <c r="E8" s="6"/>
      <c r="R8" s="3"/>
    </row>
    <row r="9" spans="1:18" s="2" customFormat="1" x14ac:dyDescent="0.25">
      <c r="E9" s="6"/>
      <c r="R9" s="3"/>
    </row>
    <row r="12" spans="1:18" s="2" customFormat="1" x14ac:dyDescent="0.25">
      <c r="A12" s="2" t="s">
        <v>32</v>
      </c>
      <c r="F12" s="2" t="s">
        <v>33</v>
      </c>
    </row>
    <row r="13" spans="1:18" s="2" customFormat="1" ht="30" x14ac:dyDescent="0.25">
      <c r="A13" s="2" t="s">
        <v>34</v>
      </c>
      <c r="F13" s="2" t="s">
        <v>33</v>
      </c>
      <c r="H13" s="2">
        <v>5200</v>
      </c>
      <c r="M13" s="2">
        <v>936</v>
      </c>
      <c r="O13" s="2">
        <v>1200</v>
      </c>
      <c r="P13" s="2">
        <v>0</v>
      </c>
      <c r="Q13" s="3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6925C-904B-43C3-9692-933F96A7A6B6}">
  <dimension ref="A1:R15"/>
  <sheetViews>
    <sheetView workbookViewId="0">
      <selection activeCell="N2" sqref="N2"/>
    </sheetView>
  </sheetViews>
  <sheetFormatPr defaultRowHeight="15" x14ac:dyDescent="0.25"/>
  <cols>
    <col min="1" max="1" width="15.5703125" style="2" customWidth="1"/>
    <col min="2" max="2" width="9.140625" style="2"/>
    <col min="3" max="3" width="13.7109375" style="2" bestFit="1" customWidth="1"/>
    <col min="4" max="4" width="13.28515625" style="2" bestFit="1" customWidth="1"/>
    <col min="5" max="5" width="13.42578125" style="2" bestFit="1" customWidth="1"/>
    <col min="6" max="6" width="16" style="2" bestFit="1" customWidth="1"/>
    <col min="7" max="7" width="12.85546875" style="2" bestFit="1" customWidth="1"/>
    <col min="8" max="13" width="9.140625" style="2"/>
    <col min="14" max="14" width="6" style="2" bestFit="1" customWidth="1"/>
    <col min="15" max="15" width="10.140625" style="2" bestFit="1" customWidth="1"/>
    <col min="16" max="16" width="11.85546875" style="2" bestFit="1" customWidth="1"/>
    <col min="17" max="17" width="15" style="2" bestFit="1" customWidth="1"/>
    <col min="18" max="18" width="16.42578125" style="2" customWidth="1"/>
    <col min="19" max="16384" width="9.140625" style="2"/>
  </cols>
  <sheetData>
    <row r="1" spans="1:18" x14ac:dyDescent="0.25">
      <c r="A1" s="1" t="s">
        <v>13</v>
      </c>
      <c r="B1" s="1" t="s">
        <v>0</v>
      </c>
      <c r="C1" s="1" t="s">
        <v>3</v>
      </c>
      <c r="D1" s="1" t="s">
        <v>1</v>
      </c>
      <c r="E1" s="1" t="s">
        <v>2</v>
      </c>
      <c r="F1" s="1" t="s">
        <v>20</v>
      </c>
      <c r="G1" s="1" t="s">
        <v>15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51</v>
      </c>
      <c r="N1" s="1" t="s">
        <v>10</v>
      </c>
      <c r="O1" s="1" t="s">
        <v>9</v>
      </c>
      <c r="P1" s="1" t="s">
        <v>11</v>
      </c>
      <c r="Q1" s="1" t="s">
        <v>12</v>
      </c>
      <c r="R1" s="1" t="s">
        <v>17</v>
      </c>
    </row>
    <row r="2" spans="1:18" ht="30" x14ac:dyDescent="0.25">
      <c r="A2" s="2" t="s">
        <v>14</v>
      </c>
      <c r="E2" s="2" t="s">
        <v>24</v>
      </c>
      <c r="F2" s="2" t="s">
        <v>25</v>
      </c>
      <c r="G2" s="2" t="s">
        <v>26</v>
      </c>
      <c r="H2" s="2">
        <v>1300</v>
      </c>
      <c r="M2" s="2">
        <f>SUM(H2:L2)</f>
        <v>1300</v>
      </c>
      <c r="N2" s="2">
        <f>M2*(18/100)</f>
        <v>234</v>
      </c>
      <c r="O2" s="2">
        <f>SUM(M2,N2)</f>
        <v>1534</v>
      </c>
      <c r="P2" s="2">
        <v>0</v>
      </c>
      <c r="Q2" s="2">
        <v>100</v>
      </c>
      <c r="R2" s="3" t="s">
        <v>27</v>
      </c>
    </row>
    <row r="3" spans="1:18" x14ac:dyDescent="0.25">
      <c r="A3" s="23" t="s">
        <v>59</v>
      </c>
      <c r="B3" s="7"/>
      <c r="C3" s="7"/>
      <c r="D3" s="7"/>
      <c r="E3" s="7" t="s">
        <v>28</v>
      </c>
      <c r="F3" s="7" t="s">
        <v>21</v>
      </c>
      <c r="G3" s="7"/>
      <c r="H3" s="7">
        <v>5000</v>
      </c>
      <c r="I3" s="7"/>
      <c r="J3" s="7"/>
      <c r="K3" s="7"/>
      <c r="L3" s="7"/>
      <c r="M3" s="7">
        <f t="shared" ref="M3:M5" si="0">SUM(H3:L3)</f>
        <v>5000</v>
      </c>
      <c r="N3" s="7">
        <v>900</v>
      </c>
      <c r="O3" s="7">
        <f t="shared" ref="O3:O5" si="1">SUM(M3,N3)</f>
        <v>5900</v>
      </c>
      <c r="P3" s="7"/>
      <c r="Q3" s="7">
        <v>60</v>
      </c>
      <c r="R3" s="20" t="s">
        <v>31</v>
      </c>
    </row>
    <row r="4" spans="1:18" x14ac:dyDescent="0.25">
      <c r="A4" s="24"/>
      <c r="F4" s="2" t="s">
        <v>29</v>
      </c>
      <c r="H4" s="2">
        <v>4500</v>
      </c>
      <c r="M4" s="2">
        <f t="shared" si="0"/>
        <v>4500</v>
      </c>
      <c r="N4" s="2">
        <v>810</v>
      </c>
      <c r="O4" s="2">
        <f t="shared" si="1"/>
        <v>5310</v>
      </c>
      <c r="R4" s="21"/>
    </row>
    <row r="5" spans="1:18" x14ac:dyDescent="0.25">
      <c r="A5" s="24"/>
      <c r="F5" s="2" t="s">
        <v>30</v>
      </c>
      <c r="H5" s="2">
        <v>8000</v>
      </c>
      <c r="M5" s="2">
        <f t="shared" si="0"/>
        <v>8000</v>
      </c>
      <c r="N5" s="2">
        <v>1440</v>
      </c>
      <c r="O5" s="2">
        <f t="shared" si="1"/>
        <v>9440</v>
      </c>
      <c r="R5" s="21"/>
    </row>
    <row r="6" spans="1:18" x14ac:dyDescent="0.25">
      <c r="A6" s="25"/>
      <c r="B6" s="8"/>
      <c r="C6" s="8"/>
      <c r="D6" s="8"/>
      <c r="E6" s="8"/>
      <c r="F6" s="8"/>
      <c r="G6" s="8"/>
      <c r="H6" s="9">
        <f>SUM(H3:H5)</f>
        <v>17500</v>
      </c>
      <c r="I6" s="8"/>
      <c r="J6" s="8"/>
      <c r="K6" s="8"/>
      <c r="L6" s="8"/>
      <c r="M6" s="8">
        <f>SUM(M3:M5)</f>
        <v>17500</v>
      </c>
      <c r="N6" s="8">
        <f>SUM(N3:N5)</f>
        <v>3150</v>
      </c>
      <c r="O6" s="9">
        <f>SUM(O3:O5)</f>
        <v>20650</v>
      </c>
      <c r="P6" s="8"/>
      <c r="Q6" s="8"/>
      <c r="R6" s="22"/>
    </row>
    <row r="7" spans="1:18" x14ac:dyDescent="0.25">
      <c r="A7" s="2" t="s">
        <v>60</v>
      </c>
      <c r="E7" s="2" t="s">
        <v>61</v>
      </c>
      <c r="F7" s="2" t="s">
        <v>45</v>
      </c>
      <c r="H7" s="2">
        <v>8000</v>
      </c>
      <c r="I7" s="2">
        <v>0</v>
      </c>
      <c r="M7" s="2">
        <f>SUM(H7:L7)</f>
        <v>8000</v>
      </c>
      <c r="N7" s="2">
        <f>M7*(18/100)</f>
        <v>1440</v>
      </c>
      <c r="O7" s="2">
        <f>SUM(M7,N7)</f>
        <v>9440</v>
      </c>
      <c r="R7" s="2" t="s">
        <v>54</v>
      </c>
    </row>
    <row r="8" spans="1:18" x14ac:dyDescent="0.25">
      <c r="A8" s="2" t="s">
        <v>62</v>
      </c>
      <c r="E8" s="2" t="s">
        <v>61</v>
      </c>
      <c r="F8" s="2" t="s">
        <v>45</v>
      </c>
      <c r="H8" s="2">
        <v>8100</v>
      </c>
      <c r="I8" s="2">
        <v>0</v>
      </c>
      <c r="J8" s="2">
        <v>0</v>
      </c>
      <c r="K8" s="2">
        <v>0</v>
      </c>
      <c r="L8" s="2">
        <v>0</v>
      </c>
      <c r="M8" s="2">
        <f>SUM(H8:L8)</f>
        <v>8100</v>
      </c>
      <c r="N8" s="2">
        <f>M8*(18/100)</f>
        <v>1458</v>
      </c>
      <c r="O8" s="2">
        <f>SUM(M8,N8)</f>
        <v>9558</v>
      </c>
    </row>
    <row r="9" spans="1:18" x14ac:dyDescent="0.25">
      <c r="A9" s="2" t="s">
        <v>70</v>
      </c>
      <c r="E9" s="2" t="s">
        <v>71</v>
      </c>
      <c r="F9" s="2" t="s">
        <v>72</v>
      </c>
      <c r="H9" s="2">
        <v>143000</v>
      </c>
      <c r="I9" s="2">
        <v>0</v>
      </c>
      <c r="J9" s="2">
        <v>0</v>
      </c>
      <c r="K9" s="2">
        <v>0</v>
      </c>
      <c r="L9" s="2">
        <v>0</v>
      </c>
      <c r="M9" s="2">
        <f>SUM(H9:L9)</f>
        <v>143000</v>
      </c>
      <c r="N9" s="2">
        <f>M9*(18/100)</f>
        <v>25740</v>
      </c>
      <c r="O9" s="2">
        <f>SUM(M9,N9)</f>
        <v>168740</v>
      </c>
    </row>
    <row r="14" spans="1:18" x14ac:dyDescent="0.25">
      <c r="A14" s="2" t="s">
        <v>32</v>
      </c>
      <c r="F14" s="2" t="s">
        <v>33</v>
      </c>
    </row>
    <row r="15" spans="1:18" ht="45" x14ac:dyDescent="0.25">
      <c r="A15" s="2" t="s">
        <v>34</v>
      </c>
      <c r="F15" s="2" t="s">
        <v>33</v>
      </c>
      <c r="H15" s="2">
        <v>5200</v>
      </c>
      <c r="N15" s="2">
        <v>936</v>
      </c>
      <c r="P15" s="2">
        <v>1200</v>
      </c>
      <c r="Q15" s="2">
        <v>0</v>
      </c>
      <c r="R15" s="3" t="s">
        <v>35</v>
      </c>
    </row>
  </sheetData>
  <mergeCells count="2">
    <mergeCell ref="R3:R6"/>
    <mergeCell ref="A3:A6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F1724-6007-439E-8C44-15938D6B17DF}">
  <dimension ref="A1:R9"/>
  <sheetViews>
    <sheetView workbookViewId="0">
      <selection activeCell="F4" sqref="F4"/>
    </sheetView>
  </sheetViews>
  <sheetFormatPr defaultRowHeight="15" x14ac:dyDescent="0.25"/>
  <cols>
    <col min="1" max="1" width="13.5703125" bestFit="1" customWidth="1"/>
    <col min="3" max="3" width="18.7109375" bestFit="1" customWidth="1"/>
    <col min="4" max="4" width="13.28515625" bestFit="1" customWidth="1"/>
    <col min="5" max="5" width="13.42578125" bestFit="1" customWidth="1"/>
    <col min="6" max="6" width="16" bestFit="1" customWidth="1"/>
    <col min="7" max="7" width="10" bestFit="1" customWidth="1"/>
    <col min="15" max="15" width="10.140625" bestFit="1" customWidth="1"/>
    <col min="16" max="16" width="11.85546875" bestFit="1" customWidth="1"/>
    <col min="17" max="17" width="15" bestFit="1" customWidth="1"/>
    <col min="18" max="18" width="15.42578125" customWidth="1"/>
  </cols>
  <sheetData>
    <row r="1" spans="1:18" s="2" customFormat="1" x14ac:dyDescent="0.25">
      <c r="A1" s="1" t="s">
        <v>13</v>
      </c>
      <c r="B1" s="1" t="s">
        <v>0</v>
      </c>
      <c r="C1" s="1" t="s">
        <v>41</v>
      </c>
      <c r="D1" s="1" t="s">
        <v>1</v>
      </c>
      <c r="E1" s="1" t="s">
        <v>2</v>
      </c>
      <c r="F1" s="1" t="s">
        <v>20</v>
      </c>
      <c r="G1" s="1" t="s">
        <v>15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51</v>
      </c>
      <c r="N1" s="1" t="s">
        <v>10</v>
      </c>
      <c r="O1" s="1" t="s">
        <v>9</v>
      </c>
      <c r="P1" s="1" t="s">
        <v>11</v>
      </c>
      <c r="Q1" s="1" t="s">
        <v>12</v>
      </c>
      <c r="R1" s="1" t="s">
        <v>17</v>
      </c>
    </row>
    <row r="2" spans="1:18" s="2" customFormat="1" x14ac:dyDescent="0.25">
      <c r="A2" s="2" t="s">
        <v>34</v>
      </c>
      <c r="E2" s="2" t="s">
        <v>36</v>
      </c>
      <c r="F2" s="2" t="s">
        <v>29</v>
      </c>
      <c r="G2" s="2" t="s">
        <v>37</v>
      </c>
      <c r="H2" s="2">
        <v>120000</v>
      </c>
      <c r="I2" s="2">
        <v>0</v>
      </c>
      <c r="J2" s="2">
        <v>0</v>
      </c>
      <c r="K2" s="2">
        <v>0</v>
      </c>
      <c r="L2" s="2">
        <v>0</v>
      </c>
      <c r="M2" s="2">
        <f>SUM(H2:L2)</f>
        <v>120000</v>
      </c>
      <c r="N2" s="2">
        <f>M2*(18/100)</f>
        <v>21600</v>
      </c>
      <c r="O2" s="2">
        <f>SUM(M2,N2)</f>
        <v>141600</v>
      </c>
      <c r="P2" s="2">
        <v>0</v>
      </c>
      <c r="Q2" s="2">
        <v>0</v>
      </c>
    </row>
    <row r="3" spans="1:18" s="2" customFormat="1" ht="30" x14ac:dyDescent="0.25">
      <c r="A3" s="2" t="s">
        <v>38</v>
      </c>
      <c r="C3" s="2" t="s">
        <v>39</v>
      </c>
      <c r="F3" s="2" t="s">
        <v>91</v>
      </c>
      <c r="H3" s="2">
        <v>19000</v>
      </c>
      <c r="I3" s="2">
        <v>0</v>
      </c>
      <c r="J3" s="2">
        <v>0</v>
      </c>
      <c r="K3" s="2">
        <v>0</v>
      </c>
      <c r="L3" s="2">
        <v>0</v>
      </c>
      <c r="M3" s="2">
        <f>SUM(H3:L3)</f>
        <v>19000</v>
      </c>
      <c r="N3" s="2">
        <f>M3*(18/100)</f>
        <v>3420</v>
      </c>
      <c r="O3" s="2">
        <f>SUM(M3,N3)</f>
        <v>22420</v>
      </c>
      <c r="P3" s="2">
        <v>4000</v>
      </c>
      <c r="R3" s="3" t="s">
        <v>40</v>
      </c>
    </row>
    <row r="4" spans="1:18" x14ac:dyDescent="0.25">
      <c r="A4" t="s">
        <v>103</v>
      </c>
      <c r="C4" t="s">
        <v>104</v>
      </c>
    </row>
    <row r="8" spans="1:18" s="2" customFormat="1" x14ac:dyDescent="0.25">
      <c r="A8" s="2" t="s">
        <v>32</v>
      </c>
      <c r="F8" s="2" t="s">
        <v>33</v>
      </c>
    </row>
    <row r="9" spans="1:18" s="2" customFormat="1" ht="45" x14ac:dyDescent="0.25">
      <c r="A9" s="2" t="s">
        <v>34</v>
      </c>
      <c r="F9" s="2" t="s">
        <v>33</v>
      </c>
      <c r="H9" s="2">
        <v>5200</v>
      </c>
      <c r="N9" s="2">
        <v>936</v>
      </c>
      <c r="P9" s="2">
        <v>1200</v>
      </c>
      <c r="Q9" s="2">
        <v>0</v>
      </c>
      <c r="R9" s="3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AF7F-A4FE-42F9-8B5C-2BEFD32528EA}">
  <dimension ref="A1:R11"/>
  <sheetViews>
    <sheetView workbookViewId="0">
      <selection activeCell="K10" sqref="K10"/>
    </sheetView>
  </sheetViews>
  <sheetFormatPr defaultRowHeight="15" x14ac:dyDescent="0.25"/>
  <cols>
    <col min="1" max="1" width="12.42578125" bestFit="1" customWidth="1"/>
    <col min="3" max="3" width="18.7109375" bestFit="1" customWidth="1"/>
    <col min="4" max="4" width="13.28515625" bestFit="1" customWidth="1"/>
    <col min="5" max="5" width="13.42578125" bestFit="1" customWidth="1"/>
    <col min="6" max="6" width="16" bestFit="1" customWidth="1"/>
    <col min="7" max="7" width="10" bestFit="1" customWidth="1"/>
    <col min="14" max="14" width="5" bestFit="1" customWidth="1"/>
    <col min="15" max="15" width="10.140625" bestFit="1" customWidth="1"/>
  </cols>
  <sheetData>
    <row r="1" spans="1:18" s="2" customFormat="1" x14ac:dyDescent="0.25">
      <c r="A1" s="1" t="s">
        <v>13</v>
      </c>
      <c r="B1" s="1" t="s">
        <v>0</v>
      </c>
      <c r="C1" s="1" t="s">
        <v>41</v>
      </c>
      <c r="D1" s="1" t="s">
        <v>1</v>
      </c>
      <c r="E1" s="1" t="s">
        <v>2</v>
      </c>
      <c r="F1" s="1" t="s">
        <v>20</v>
      </c>
      <c r="G1" s="1" t="s">
        <v>15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51</v>
      </c>
      <c r="N1" s="1" t="s">
        <v>10</v>
      </c>
      <c r="O1" s="1" t="s">
        <v>9</v>
      </c>
      <c r="P1" s="1" t="s">
        <v>11</v>
      </c>
      <c r="Q1" s="1" t="s">
        <v>12</v>
      </c>
      <c r="R1" s="1" t="s">
        <v>17</v>
      </c>
    </row>
    <row r="2" spans="1:18" x14ac:dyDescent="0.25">
      <c r="A2" t="s">
        <v>42</v>
      </c>
      <c r="E2" t="s">
        <v>36</v>
      </c>
      <c r="F2" t="s">
        <v>29</v>
      </c>
      <c r="H2">
        <v>22000</v>
      </c>
      <c r="I2">
        <v>0</v>
      </c>
      <c r="J2">
        <v>0</v>
      </c>
      <c r="K2">
        <v>0</v>
      </c>
      <c r="L2">
        <v>0</v>
      </c>
      <c r="M2">
        <f>SUM(H2,L2)</f>
        <v>22000</v>
      </c>
      <c r="N2">
        <f>M2*18/100</f>
        <v>3960</v>
      </c>
      <c r="O2">
        <f>SUM(M2,N2)</f>
        <v>25960</v>
      </c>
      <c r="P2">
        <v>0</v>
      </c>
      <c r="Q2">
        <v>0</v>
      </c>
    </row>
    <row r="3" spans="1:18" x14ac:dyDescent="0.25">
      <c r="A3" t="s">
        <v>49</v>
      </c>
      <c r="E3" t="s">
        <v>50</v>
      </c>
      <c r="F3" t="s">
        <v>45</v>
      </c>
      <c r="H3">
        <v>3000</v>
      </c>
      <c r="I3">
        <v>0</v>
      </c>
      <c r="J3">
        <v>0</v>
      </c>
      <c r="K3">
        <v>0</v>
      </c>
      <c r="L3">
        <v>0</v>
      </c>
      <c r="M3">
        <f>SUM(H3,L3)</f>
        <v>3000</v>
      </c>
      <c r="N3">
        <f>M3*18/100</f>
        <v>540</v>
      </c>
      <c r="O3">
        <f t="shared" ref="O3:O4" si="0">SUM(M3,N3)</f>
        <v>3540</v>
      </c>
      <c r="R3" t="s">
        <v>54</v>
      </c>
    </row>
    <row r="4" spans="1:18" x14ac:dyDescent="0.25">
      <c r="A4" t="s">
        <v>52</v>
      </c>
      <c r="E4" t="s">
        <v>53</v>
      </c>
      <c r="F4" t="s">
        <v>45</v>
      </c>
      <c r="H4">
        <v>3000</v>
      </c>
      <c r="I4">
        <v>0</v>
      </c>
      <c r="J4">
        <v>0</v>
      </c>
      <c r="K4">
        <v>0</v>
      </c>
      <c r="L4">
        <v>0</v>
      </c>
      <c r="M4">
        <f>SUM(H4,L4)</f>
        <v>3000</v>
      </c>
      <c r="N4">
        <f>M4*18/100</f>
        <v>540</v>
      </c>
      <c r="O4">
        <f t="shared" si="0"/>
        <v>3540</v>
      </c>
      <c r="P4">
        <v>0</v>
      </c>
      <c r="Q4">
        <v>0</v>
      </c>
      <c r="R4" t="s">
        <v>54</v>
      </c>
    </row>
    <row r="5" spans="1:18" x14ac:dyDescent="0.25">
      <c r="A5" t="s">
        <v>85</v>
      </c>
      <c r="C5" t="s">
        <v>87</v>
      </c>
      <c r="F5" t="s">
        <v>86</v>
      </c>
    </row>
    <row r="10" spans="1:18" s="2" customFormat="1" x14ac:dyDescent="0.25">
      <c r="A10" s="2" t="s">
        <v>32</v>
      </c>
      <c r="F10" s="2" t="s">
        <v>33</v>
      </c>
    </row>
    <row r="11" spans="1:18" s="2" customFormat="1" ht="75" x14ac:dyDescent="0.25">
      <c r="A11" s="2" t="s">
        <v>34</v>
      </c>
      <c r="F11" s="2" t="s">
        <v>33</v>
      </c>
      <c r="H11" s="2">
        <v>5200</v>
      </c>
      <c r="N11" s="2">
        <v>936</v>
      </c>
      <c r="P11" s="2">
        <v>1200</v>
      </c>
      <c r="Q11" s="2">
        <v>0</v>
      </c>
      <c r="R11" s="3" t="s">
        <v>35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0101-4D7E-4DD2-85E8-19465203AE38}">
  <dimension ref="A1:R8"/>
  <sheetViews>
    <sheetView workbookViewId="0">
      <selection activeCell="A3" sqref="A3"/>
    </sheetView>
  </sheetViews>
  <sheetFormatPr defaultRowHeight="15" x14ac:dyDescent="0.25"/>
  <cols>
    <col min="1" max="1" width="8.140625" bestFit="1" customWidth="1"/>
    <col min="3" max="3" width="18.7109375" bestFit="1" customWidth="1"/>
    <col min="4" max="4" width="13.28515625" bestFit="1" customWidth="1"/>
    <col min="5" max="5" width="13.42578125" bestFit="1" customWidth="1"/>
    <col min="6" max="6" width="16" bestFit="1" customWidth="1"/>
    <col min="7" max="7" width="17.42578125" customWidth="1"/>
    <col min="15" max="15" width="10.140625" bestFit="1" customWidth="1"/>
    <col min="16" max="16" width="11.85546875" bestFit="1" customWidth="1"/>
    <col min="17" max="17" width="15" bestFit="1" customWidth="1"/>
    <col min="18" max="18" width="12.7109375" bestFit="1" customWidth="1"/>
  </cols>
  <sheetData>
    <row r="1" spans="1:18" s="12" customFormat="1" x14ac:dyDescent="0.25">
      <c r="A1" s="10" t="s">
        <v>13</v>
      </c>
      <c r="B1" s="11" t="s">
        <v>0</v>
      </c>
      <c r="C1" s="11" t="s">
        <v>41</v>
      </c>
      <c r="D1" s="11" t="s">
        <v>1</v>
      </c>
      <c r="E1" s="11" t="s">
        <v>2</v>
      </c>
      <c r="F1" s="11" t="s">
        <v>20</v>
      </c>
      <c r="G1" s="11" t="s">
        <v>15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8</v>
      </c>
      <c r="M1" s="11" t="s">
        <v>51</v>
      </c>
      <c r="N1" s="11" t="s">
        <v>10</v>
      </c>
      <c r="O1" s="11" t="s">
        <v>9</v>
      </c>
      <c r="P1" s="11" t="s">
        <v>11</v>
      </c>
      <c r="Q1" s="11" t="s">
        <v>12</v>
      </c>
      <c r="R1" s="11" t="s">
        <v>17</v>
      </c>
    </row>
    <row r="2" spans="1:18" s="2" customFormat="1" ht="60" x14ac:dyDescent="0.25">
      <c r="A2" s="2" t="s">
        <v>70</v>
      </c>
      <c r="E2" s="2" t="s">
        <v>73</v>
      </c>
      <c r="F2" s="2" t="s">
        <v>29</v>
      </c>
      <c r="G2" s="3" t="s">
        <v>78</v>
      </c>
      <c r="H2" s="2">
        <v>129552</v>
      </c>
      <c r="I2" s="2">
        <v>0</v>
      </c>
      <c r="J2" s="2">
        <v>0</v>
      </c>
      <c r="K2" s="2">
        <v>0</v>
      </c>
      <c r="L2" s="2">
        <v>0</v>
      </c>
      <c r="M2" s="2">
        <f>SUM(H2:L2)</f>
        <v>129552</v>
      </c>
      <c r="N2" s="2">
        <f>M2*(18/100)</f>
        <v>23319.360000000001</v>
      </c>
      <c r="O2" s="2">
        <f>SUM(M2,N2)</f>
        <v>152871.35999999999</v>
      </c>
      <c r="P2" s="2">
        <v>0</v>
      </c>
      <c r="Q2" s="2">
        <v>0</v>
      </c>
      <c r="R2" s="3" t="s">
        <v>74</v>
      </c>
    </row>
    <row r="3" spans="1:18" s="2" customFormat="1" x14ac:dyDescent="0.25">
      <c r="A3" s="2" t="s">
        <v>14</v>
      </c>
      <c r="C3" s="6">
        <v>45078</v>
      </c>
      <c r="F3" s="2" t="s">
        <v>29</v>
      </c>
      <c r="G3" s="3" t="s">
        <v>37</v>
      </c>
      <c r="H3" s="2">
        <v>60000</v>
      </c>
      <c r="I3" s="2">
        <v>0</v>
      </c>
      <c r="J3" s="2">
        <v>0</v>
      </c>
      <c r="K3" s="2">
        <v>0</v>
      </c>
      <c r="L3" s="2">
        <v>0</v>
      </c>
      <c r="M3" s="2">
        <f>SUM(H3:L3)</f>
        <v>60000</v>
      </c>
      <c r="N3" s="2">
        <f>M3*(18/100)</f>
        <v>10800</v>
      </c>
      <c r="O3" s="2">
        <f>SUM(M3,N3)</f>
        <v>70800</v>
      </c>
      <c r="P3" s="2">
        <v>0</v>
      </c>
      <c r="Q3" s="2">
        <v>0</v>
      </c>
      <c r="R3" s="3"/>
    </row>
    <row r="4" spans="1:18" s="2" customFormat="1" x14ac:dyDescent="0.25"/>
    <row r="5" spans="1:18" s="2" customFormat="1" x14ac:dyDescent="0.25"/>
    <row r="6" spans="1:18" s="2" customFormat="1" x14ac:dyDescent="0.25"/>
    <row r="7" spans="1:18" s="2" customFormat="1" x14ac:dyDescent="0.25">
      <c r="A7" s="2" t="s">
        <v>32</v>
      </c>
      <c r="F7" s="2" t="s">
        <v>33</v>
      </c>
    </row>
    <row r="8" spans="1:18" s="2" customFormat="1" ht="45" x14ac:dyDescent="0.25">
      <c r="A8" s="2" t="s">
        <v>34</v>
      </c>
      <c r="F8" s="2" t="s">
        <v>33</v>
      </c>
      <c r="H8" s="2">
        <v>5200</v>
      </c>
      <c r="M8" s="2">
        <v>936</v>
      </c>
      <c r="O8" s="2">
        <v>1200</v>
      </c>
      <c r="P8" s="2">
        <v>0</v>
      </c>
      <c r="Q8" s="3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D3EB7-C0EF-4B1D-B417-6D8018834012}">
  <dimension ref="A1:R8"/>
  <sheetViews>
    <sheetView workbookViewId="0">
      <selection activeCell="A6" sqref="A6:XFD7"/>
    </sheetView>
  </sheetViews>
  <sheetFormatPr defaultRowHeight="15" x14ac:dyDescent="0.25"/>
  <cols>
    <col min="1" max="1" width="20.7109375" bestFit="1" customWidth="1"/>
    <col min="3" max="3" width="13.5703125" bestFit="1" customWidth="1"/>
    <col min="4" max="4" width="13.28515625" bestFit="1" customWidth="1"/>
    <col min="6" max="6" width="19.42578125" bestFit="1" customWidth="1"/>
    <col min="18" max="18" width="14.7109375" customWidth="1"/>
  </cols>
  <sheetData>
    <row r="1" spans="1:18" s="2" customFormat="1" x14ac:dyDescent="0.25">
      <c r="A1" s="1" t="s">
        <v>13</v>
      </c>
      <c r="B1" s="1" t="s">
        <v>0</v>
      </c>
      <c r="C1" s="1" t="s">
        <v>3</v>
      </c>
      <c r="D1" s="1" t="s">
        <v>1</v>
      </c>
      <c r="E1" s="1" t="s">
        <v>2</v>
      </c>
      <c r="F1" s="1" t="s">
        <v>20</v>
      </c>
      <c r="G1" s="1" t="s">
        <v>15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51</v>
      </c>
      <c r="N1" s="1" t="s">
        <v>10</v>
      </c>
      <c r="O1" s="1" t="s">
        <v>9</v>
      </c>
      <c r="P1" s="1" t="s">
        <v>11</v>
      </c>
      <c r="Q1" s="1" t="s">
        <v>12</v>
      </c>
      <c r="R1" s="1" t="s">
        <v>17</v>
      </c>
    </row>
    <row r="2" spans="1:18" s="2" customFormat="1" x14ac:dyDescent="0.25">
      <c r="F2" s="2" t="s">
        <v>45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f>SUM(H2:L2)</f>
        <v>0</v>
      </c>
      <c r="N2" s="2">
        <f>M2*(18/100)</f>
        <v>0</v>
      </c>
      <c r="O2" s="2">
        <f>SUM(M2,N2)</f>
        <v>0</v>
      </c>
      <c r="P2" s="2">
        <v>0</v>
      </c>
      <c r="Q2" s="2">
        <v>0</v>
      </c>
      <c r="R2" s="3" t="s">
        <v>54</v>
      </c>
    </row>
    <row r="3" spans="1:18" s="2" customFormat="1" x14ac:dyDescent="0.25">
      <c r="R3" s="3"/>
    </row>
    <row r="4" spans="1:18" s="2" customFormat="1" x14ac:dyDescent="0.25">
      <c r="R4" s="3"/>
    </row>
    <row r="5" spans="1:18" s="2" customFormat="1" x14ac:dyDescent="0.25">
      <c r="R5" s="3"/>
    </row>
    <row r="6" spans="1:18" s="2" customFormat="1" x14ac:dyDescent="0.25">
      <c r="A6" s="2" t="s">
        <v>32</v>
      </c>
      <c r="F6" s="2" t="s">
        <v>33</v>
      </c>
    </row>
    <row r="7" spans="1:18" s="2" customFormat="1" ht="45" x14ac:dyDescent="0.25">
      <c r="A7" s="2" t="s">
        <v>34</v>
      </c>
      <c r="F7" s="2" t="s">
        <v>33</v>
      </c>
      <c r="H7" s="2">
        <v>5200</v>
      </c>
      <c r="M7" s="2">
        <v>936</v>
      </c>
      <c r="O7" s="2">
        <v>1200</v>
      </c>
      <c r="P7" s="2">
        <v>0</v>
      </c>
      <c r="Q7" s="3" t="s">
        <v>35</v>
      </c>
    </row>
    <row r="8" spans="1:18" ht="13.5" customHeigh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67EC-84E7-4D5D-83D4-CE2634DAA778}">
  <dimension ref="A1:R10"/>
  <sheetViews>
    <sheetView workbookViewId="0">
      <selection activeCell="N2" sqref="N2"/>
    </sheetView>
  </sheetViews>
  <sheetFormatPr defaultRowHeight="15" x14ac:dyDescent="0.25"/>
  <cols>
    <col min="1" max="1" width="20.7109375" bestFit="1" customWidth="1"/>
    <col min="3" max="3" width="13.5703125" bestFit="1" customWidth="1"/>
    <col min="4" max="4" width="13.28515625" bestFit="1" customWidth="1"/>
    <col min="5" max="5" width="13.42578125" bestFit="1" customWidth="1"/>
    <col min="6" max="6" width="16" bestFit="1" customWidth="1"/>
    <col min="7" max="7" width="14.140625" customWidth="1"/>
    <col min="15" max="15" width="10.140625" bestFit="1" customWidth="1"/>
    <col min="16" max="16" width="11.85546875" bestFit="1" customWidth="1"/>
    <col min="17" max="17" width="18.85546875" customWidth="1"/>
  </cols>
  <sheetData>
    <row r="1" spans="1:18" s="2" customFormat="1" x14ac:dyDescent="0.25">
      <c r="A1" s="1" t="s">
        <v>13</v>
      </c>
      <c r="B1" s="1" t="s">
        <v>0</v>
      </c>
      <c r="C1" s="1" t="s">
        <v>3</v>
      </c>
      <c r="D1" s="1" t="s">
        <v>1</v>
      </c>
      <c r="E1" s="1" t="s">
        <v>2</v>
      </c>
      <c r="F1" s="1" t="s">
        <v>20</v>
      </c>
      <c r="G1" s="1" t="s">
        <v>15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51</v>
      </c>
      <c r="N1" s="1" t="s">
        <v>10</v>
      </c>
      <c r="O1" s="1" t="s">
        <v>9</v>
      </c>
      <c r="P1" s="1" t="s">
        <v>11</v>
      </c>
      <c r="Q1" s="1" t="s">
        <v>12</v>
      </c>
      <c r="R1" s="1" t="s">
        <v>17</v>
      </c>
    </row>
    <row r="2" spans="1:18" s="2" customFormat="1" x14ac:dyDescent="0.25">
      <c r="A2" s="2" t="s">
        <v>56</v>
      </c>
      <c r="D2" s="6">
        <v>45169</v>
      </c>
      <c r="F2" s="2" t="s">
        <v>45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f>SUM(H2:L2)</f>
        <v>0</v>
      </c>
      <c r="N2" s="2">
        <f>M2*(18/100)</f>
        <v>0</v>
      </c>
      <c r="O2" s="2">
        <f>SUM(M2,N2)</f>
        <v>0</v>
      </c>
      <c r="P2" s="2">
        <v>0</v>
      </c>
      <c r="Q2" s="2">
        <v>0</v>
      </c>
      <c r="R2" s="3" t="s">
        <v>54</v>
      </c>
    </row>
    <row r="3" spans="1:18" s="2" customFormat="1" x14ac:dyDescent="0.25">
      <c r="A3" s="2" t="s">
        <v>57</v>
      </c>
      <c r="D3" s="6">
        <v>45169</v>
      </c>
      <c r="F3" s="2" t="s">
        <v>45</v>
      </c>
      <c r="G3" s="2" t="s">
        <v>58</v>
      </c>
      <c r="H3" s="2">
        <v>1000</v>
      </c>
      <c r="I3" s="2">
        <v>0</v>
      </c>
      <c r="J3" s="2">
        <v>0</v>
      </c>
      <c r="K3" s="2">
        <v>0</v>
      </c>
      <c r="L3" s="2">
        <v>0</v>
      </c>
      <c r="M3" s="2">
        <f>SUM(H3:L3)</f>
        <v>1000</v>
      </c>
      <c r="N3" s="2">
        <f>M3*(18/100)</f>
        <v>180</v>
      </c>
      <c r="O3" s="2">
        <f>SUM(M3,N3)</f>
        <v>1180</v>
      </c>
      <c r="P3" s="2">
        <v>0</v>
      </c>
      <c r="Q3" s="2">
        <v>0</v>
      </c>
      <c r="R3" s="3" t="s">
        <v>54</v>
      </c>
    </row>
    <row r="4" spans="1:18" x14ac:dyDescent="0.25">
      <c r="A4" t="s">
        <v>94</v>
      </c>
      <c r="E4" t="s">
        <v>95</v>
      </c>
      <c r="F4" s="2" t="s">
        <v>29</v>
      </c>
      <c r="G4" s="2"/>
      <c r="H4" s="2">
        <v>31080</v>
      </c>
      <c r="I4" s="2">
        <v>0</v>
      </c>
      <c r="J4" s="2">
        <v>0</v>
      </c>
      <c r="K4" s="2">
        <v>0</v>
      </c>
      <c r="L4" s="2">
        <v>0</v>
      </c>
      <c r="M4" s="2">
        <f>SUM(H4:L4)</f>
        <v>31080</v>
      </c>
      <c r="N4" s="2">
        <f>M4*(18/100)</f>
        <v>5594.4</v>
      </c>
      <c r="O4" s="2">
        <f>SUM(M4,N4)</f>
        <v>36674.400000000001</v>
      </c>
      <c r="P4" s="2">
        <v>0</v>
      </c>
      <c r="Q4">
        <v>0</v>
      </c>
    </row>
    <row r="5" spans="1:18" s="2" customFormat="1" ht="30" x14ac:dyDescent="0.25">
      <c r="A5" s="17" t="s">
        <v>96</v>
      </c>
      <c r="E5" s="2" t="s">
        <v>97</v>
      </c>
      <c r="F5" s="2" t="s">
        <v>72</v>
      </c>
      <c r="G5" s="18" t="s">
        <v>98</v>
      </c>
      <c r="H5" s="2">
        <v>15000</v>
      </c>
      <c r="I5" s="2">
        <v>0</v>
      </c>
      <c r="J5" s="2">
        <v>0</v>
      </c>
      <c r="K5" s="2">
        <v>0</v>
      </c>
      <c r="L5" s="2">
        <v>0</v>
      </c>
      <c r="M5" s="2">
        <f>SUM(H5:L5)</f>
        <v>15000</v>
      </c>
      <c r="N5" s="2">
        <f>M5*(18/100)</f>
        <v>2700</v>
      </c>
      <c r="O5" s="2">
        <f>SUM(M5,N5)</f>
        <v>17700</v>
      </c>
      <c r="P5" s="2">
        <v>0</v>
      </c>
      <c r="Q5">
        <v>0</v>
      </c>
      <c r="R5"/>
    </row>
    <row r="6" spans="1:18" s="2" customFormat="1" x14ac:dyDescent="0.25">
      <c r="Q6" s="3"/>
    </row>
    <row r="7" spans="1:18" s="2" customFormat="1" x14ac:dyDescent="0.25">
      <c r="Q7" s="3"/>
    </row>
    <row r="9" spans="1:18" s="2" customFormat="1" x14ac:dyDescent="0.25">
      <c r="A9" s="2" t="s">
        <v>32</v>
      </c>
      <c r="F9" s="2" t="s">
        <v>33</v>
      </c>
    </row>
    <row r="10" spans="1:18" s="2" customFormat="1" ht="30" x14ac:dyDescent="0.25">
      <c r="A10" s="2" t="s">
        <v>34</v>
      </c>
      <c r="F10" s="2" t="s">
        <v>33</v>
      </c>
      <c r="H10" s="2">
        <v>5200</v>
      </c>
      <c r="M10" s="2">
        <v>936</v>
      </c>
      <c r="O10" s="2">
        <v>1200</v>
      </c>
      <c r="P10" s="2">
        <v>0</v>
      </c>
      <c r="Q10" s="3" t="s">
        <v>35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7486-25DC-482B-BF39-49C6E45994A4}">
  <dimension ref="A1:R10"/>
  <sheetViews>
    <sheetView workbookViewId="0">
      <selection activeCell="A3" sqref="A3"/>
    </sheetView>
  </sheetViews>
  <sheetFormatPr defaultRowHeight="15" x14ac:dyDescent="0.25"/>
  <cols>
    <col min="1" max="1" width="8.140625" bestFit="1" customWidth="1"/>
    <col min="2" max="2" width="4.42578125" bestFit="1" customWidth="1"/>
    <col min="3" max="3" width="13.5703125" bestFit="1" customWidth="1"/>
    <col min="4" max="4" width="13.28515625" bestFit="1" customWidth="1"/>
    <col min="5" max="5" width="13.42578125" bestFit="1" customWidth="1"/>
    <col min="6" max="6" width="16" bestFit="1" customWidth="1"/>
    <col min="7" max="7" width="8.5703125" bestFit="1" customWidth="1"/>
    <col min="8" max="12" width="6.85546875" bestFit="1" customWidth="1"/>
    <col min="14" max="14" width="4.42578125" bestFit="1" customWidth="1"/>
    <col min="15" max="15" width="10.140625" bestFit="1" customWidth="1"/>
    <col min="16" max="16" width="11.85546875" bestFit="1" customWidth="1"/>
    <col min="17" max="17" width="15" bestFit="1" customWidth="1"/>
    <col min="18" max="18" width="10.5703125" bestFit="1" customWidth="1"/>
  </cols>
  <sheetData>
    <row r="1" spans="1:18" s="2" customFormat="1" x14ac:dyDescent="0.25">
      <c r="A1" s="1" t="s">
        <v>13</v>
      </c>
      <c r="B1" s="1" t="s">
        <v>0</v>
      </c>
      <c r="C1" s="1" t="s">
        <v>3</v>
      </c>
      <c r="D1" s="1" t="s">
        <v>1</v>
      </c>
      <c r="E1" s="1" t="s">
        <v>2</v>
      </c>
      <c r="F1" s="1" t="s">
        <v>20</v>
      </c>
      <c r="G1" s="1" t="s">
        <v>15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51</v>
      </c>
      <c r="N1" s="1" t="s">
        <v>10</v>
      </c>
      <c r="O1" s="1" t="s">
        <v>9</v>
      </c>
      <c r="P1" s="1" t="s">
        <v>11</v>
      </c>
      <c r="Q1" s="1" t="s">
        <v>12</v>
      </c>
      <c r="R1" s="1" t="s">
        <v>17</v>
      </c>
    </row>
    <row r="2" spans="1:18" s="2" customFormat="1" x14ac:dyDescent="0.25">
      <c r="A2" s="2" t="s">
        <v>108</v>
      </c>
      <c r="D2" s="6"/>
      <c r="E2" s="2" t="s">
        <v>109</v>
      </c>
      <c r="F2" s="2" t="s">
        <v>45</v>
      </c>
      <c r="H2" s="2">
        <v>3000</v>
      </c>
      <c r="I2" s="2">
        <v>0</v>
      </c>
      <c r="J2" s="2">
        <v>0</v>
      </c>
      <c r="K2" s="2">
        <v>0</v>
      </c>
      <c r="L2" s="2">
        <v>0</v>
      </c>
      <c r="M2" s="2">
        <f>SUM(H2:L2)</f>
        <v>3000</v>
      </c>
      <c r="N2" s="2">
        <f>M2*(18/100)</f>
        <v>540</v>
      </c>
      <c r="O2" s="2">
        <f>SUM(M2,N2)</f>
        <v>3540</v>
      </c>
      <c r="P2" s="2">
        <v>0</v>
      </c>
      <c r="Q2" s="2">
        <v>0</v>
      </c>
      <c r="R2" s="3" t="s">
        <v>54</v>
      </c>
    </row>
    <row r="3" spans="1:18" s="2" customFormat="1" x14ac:dyDescent="0.25">
      <c r="A3" s="2" t="s">
        <v>110</v>
      </c>
      <c r="D3" s="6"/>
      <c r="R3" s="3"/>
    </row>
    <row r="4" spans="1:18" s="2" customFormat="1" x14ac:dyDescent="0.25">
      <c r="D4" s="6"/>
      <c r="R4" s="3"/>
    </row>
    <row r="5" spans="1:18" s="2" customFormat="1" x14ac:dyDescent="0.25">
      <c r="D5" s="6"/>
      <c r="R5" s="3"/>
    </row>
    <row r="6" spans="1:18" s="2" customFormat="1" x14ac:dyDescent="0.25">
      <c r="D6" s="6"/>
      <c r="R6" s="3"/>
    </row>
    <row r="7" spans="1:18" s="2" customFormat="1" x14ac:dyDescent="0.25">
      <c r="D7" s="6"/>
      <c r="R7" s="3"/>
    </row>
    <row r="8" spans="1:18" s="2" customFormat="1" x14ac:dyDescent="0.25">
      <c r="D8" s="6"/>
      <c r="R8" s="3"/>
    </row>
    <row r="9" spans="1:18" s="2" customFormat="1" x14ac:dyDescent="0.25">
      <c r="A9" s="2" t="s">
        <v>32</v>
      </c>
      <c r="F9" s="2" t="s">
        <v>33</v>
      </c>
    </row>
    <row r="10" spans="1:18" s="2" customFormat="1" ht="45" x14ac:dyDescent="0.25">
      <c r="A10" s="2" t="s">
        <v>34</v>
      </c>
      <c r="F10" s="2" t="s">
        <v>33</v>
      </c>
      <c r="H10" s="2">
        <v>5200</v>
      </c>
      <c r="M10" s="2">
        <v>936</v>
      </c>
      <c r="O10" s="2">
        <v>1200</v>
      </c>
      <c r="P10" s="2">
        <v>0</v>
      </c>
      <c r="Q10" s="3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SMG</dc:creator>
  <cp:lastModifiedBy>SMG</cp:lastModifiedBy>
  <dcterms:created xsi:type="dcterms:W3CDTF">2023-07-20T10:39:51Z</dcterms:created>
  <dcterms:modified xsi:type="dcterms:W3CDTF">2023-07-24T06:29:27Z</dcterms:modified>
</cp:coreProperties>
</file>