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ruon\Documents\Zalo Received Files\"/>
    </mc:Choice>
  </mc:AlternateContent>
  <xr:revisionPtr revIDLastSave="0" documentId="13_ncr:1_{4D39B70D-90E0-4FD7-B189-4EE623DD3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H28" i="2" s="1"/>
  <c r="H30" i="2" s="1"/>
  <c r="H31" i="2"/>
  <c r="H24" i="2"/>
  <c r="H32" i="2"/>
  <c r="H29" i="2"/>
  <c r="H23" i="2"/>
  <c r="H25" i="2" l="1"/>
  <c r="H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(60 / WorkingCycle) * NumberPerCycle</t>
        </r>
      </text>
    </comment>
    <comment ref="S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ActualOperatingTime / PlanProductionTime</t>
        </r>
      </text>
    </comment>
    <comment ref="T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(ActualQuantity / ActualOperatingTime) / IdealRunRate</t>
        </r>
      </text>
    </comment>
    <comment ref="U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((ActualOperatingTime * 60) / (ActualQuantity / NumberPerCycle))</t>
        </r>
      </text>
    </comment>
    <comment ref="V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(ActualQuantity - DefeactQuanity) / ActualQuantity</t>
        </r>
      </text>
    </comment>
    <comment ref="W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AvailabilityRate * PerformanceRate * QualityRate</t>
        </r>
      </text>
    </comment>
  </commentList>
</comments>
</file>

<file path=xl/sharedStrings.xml><?xml version="1.0" encoding="utf-8"?>
<sst xmlns="http://schemas.openxmlformats.org/spreadsheetml/2006/main" count="90" uniqueCount="71">
  <si>
    <t>Cột</t>
  </si>
  <si>
    <t>Công thức</t>
  </si>
  <si>
    <t>Giá trị</t>
  </si>
  <si>
    <t>Ngày:</t>
  </si>
  <si>
    <t>Number Per Cycle</t>
  </si>
  <si>
    <t>TG chu kỳ (s)</t>
  </si>
  <si>
    <t>Scrap Rate</t>
  </si>
  <si>
    <t>Scrap Parts</t>
  </si>
  <si>
    <t>Acceptable Parts</t>
  </si>
  <si>
    <t>Theoretical Output</t>
  </si>
  <si>
    <t>Plan Production Time</t>
  </si>
  <si>
    <t>Actual Operating Time</t>
  </si>
  <si>
    <t>Ideal Run Rate</t>
  </si>
  <si>
    <t>Availability Rate</t>
  </si>
  <si>
    <t>Performance Rate</t>
  </si>
  <si>
    <t>Avarial Cycle Time</t>
  </si>
  <si>
    <t>Quality Rate</t>
  </si>
  <si>
    <t>OEE Rate</t>
  </si>
  <si>
    <t>IMM-01</t>
  </si>
  <si>
    <t>1000378</t>
  </si>
  <si>
    <t>Ca:</t>
  </si>
  <si>
    <t>All</t>
  </si>
  <si>
    <t xml:space="preserve">Trưởng ca: </t>
  </si>
  <si>
    <t>Item code:</t>
  </si>
  <si>
    <t>Máy:</t>
  </si>
  <si>
    <t>ActualQuantity - ScrapParts</t>
  </si>
  <si>
    <t>PlanProductionTime * IdealRunRate</t>
  </si>
  <si>
    <t>ActualOperatingTime / PlanProductionTime</t>
  </si>
  <si>
    <t>(ActualQuantity / ActualOperatingTime) / IdealRunRate</t>
  </si>
  <si>
    <t>((ActualOperatingTime * 60) / (ActualQuantity / NumberPerCycle))</t>
  </si>
  <si>
    <t>(ActualQuantity - DefeactQuanity) / ActualQuantity</t>
  </si>
  <si>
    <t>AvailabilityRate * PerformanceRate * QualityRate</t>
  </si>
  <si>
    <t>PlanProductionTime - DownTime</t>
  </si>
  <si>
    <t>(EndTime - StartTime) - Breaks</t>
  </si>
  <si>
    <t>CÔNG TY TNHH WAHL VIỆT NAM</t>
  </si>
  <si>
    <t>Ngày in:05/04/2022</t>
  </si>
  <si>
    <t>Địa chỉ : Lô Q-3C, Đường số 6, khu công nghiệp Long Hậu mở rộng, Ấp 3, Xã Long Hậu, Huyện Cần Giuộc, Long An</t>
  </si>
  <si>
    <t>Điện thoại : 028 36206100  Fax : 028 37818922</t>
  </si>
  <si>
    <t>BÁO CÁO HIỆU SUẤT MÁY THEO NGÀY</t>
  </si>
  <si>
    <t>Mã thiết bị: IMM-01</t>
  </si>
  <si>
    <t xml:space="preserve">Ca: &lt; ALL &gt;     Trưởng ca:  &lt; ALL &gt; </t>
  </si>
  <si>
    <t>Ngày</t>
  </si>
  <si>
    <t>Ca</t>
  </si>
  <si>
    <t>Trưởng ca</t>
  </si>
  <si>
    <t>Người đứng máy</t>
  </si>
  <si>
    <t>Thiết bị</t>
  </si>
  <si>
    <t>Tên hàng</t>
  </si>
  <si>
    <t>Item Code</t>
  </si>
  <si>
    <t>Mold ID</t>
  </si>
  <si>
    <t>Material issue</t>
  </si>
  <si>
    <t>Other</t>
  </si>
  <si>
    <t>Short stop</t>
  </si>
  <si>
    <t>Simple issue</t>
  </si>
  <si>
    <t>Machine breakdown</t>
  </si>
  <si>
    <t>Quality issue</t>
  </si>
  <si>
    <t>Ca 1</t>
  </si>
  <si>
    <t>Nhan Thành Thái</t>
  </si>
  <si>
    <t>Phạm Minh Tâm</t>
  </si>
  <si>
    <t>Head Cap fo NT</t>
  </si>
  <si>
    <t/>
  </si>
  <si>
    <t>ActualQuantity</t>
  </si>
  <si>
    <t>WorkingCycle</t>
  </si>
  <si>
    <t>CheckQuantity</t>
  </si>
  <si>
    <t>StandardOutput</t>
  </si>
  <si>
    <t>StandardOutput / 60</t>
  </si>
  <si>
    <t>Scrap Parts / CheckQuantity</t>
  </si>
  <si>
    <t>Số lượng scrap/ tổng số lượng sản xuất</t>
  </si>
  <si>
    <t>WAHL</t>
  </si>
  <si>
    <t>Ok</t>
  </si>
  <si>
    <t>(EndTime - StartTime) - Breaks - No Work order</t>
  </si>
  <si>
    <t>(No Work order =mở máy trễ + thực tế không có đơn hàng)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</si>
</sst>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6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DB4E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right" vertical="center"/>
    </xf>
    <xf numFmtId="4" fontId="1" fillId="2" borderId="1" xfId="0" applyNumberFormat="1" applyFont="1" applyFill="1" applyBorder="1" applyAlignment="1" applyProtection="1">
      <alignment horizontal="center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2" fillId="3" borderId="1" xfId="0" applyNumberFormat="1" applyFont="1" applyFill="1" applyBorder="1" applyAlignment="1" applyProtection="1">
      <alignment horizontal="right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quotePrefix="1" applyFill="1"/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/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" fontId="4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1397000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70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A10" workbookViewId="0">
      <selection activeCell="H23" sqref="H23"/>
    </sheetView>
  </sheetViews>
  <sheetFormatPr defaultColWidth="9.140625" defaultRowHeight="12.75" x14ac:dyDescent="0.2"/>
  <cols>
    <col min="1" max="1" width="26.42578125" style="12" bestFit="1" customWidth="1"/>
    <col min="2" max="2" width="11.5703125" style="20" customWidth="1"/>
    <col min="3" max="6" width="10.7109375" style="20" customWidth="1"/>
    <col min="7" max="7" width="6.7109375" style="20" customWidth="1"/>
    <col min="8" max="8" width="10.7109375" style="20" customWidth="1"/>
    <col min="9" max="9" width="40.5703125" style="21" customWidth="1"/>
    <col min="10" max="10" width="49.28515625" style="22" customWidth="1"/>
    <col min="11" max="18" width="10.7109375" style="22" customWidth="1"/>
    <col min="19" max="20" width="10.7109375" style="23" customWidth="1"/>
    <col min="21" max="21" width="10.7109375" style="22" customWidth="1"/>
    <col min="22" max="23" width="10.7109375" style="23" customWidth="1"/>
    <col min="24" max="16384" width="9.140625" style="11"/>
  </cols>
  <sheetData>
    <row r="1" spans="1:23" x14ac:dyDescent="0.2">
      <c r="A1" s="10"/>
      <c r="B1" s="27" t="s">
        <v>34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 t="s">
        <v>35</v>
      </c>
      <c r="V1" s="28"/>
      <c r="W1" s="28"/>
    </row>
    <row r="2" spans="1:23" x14ac:dyDescent="0.2">
      <c r="B2" s="27" t="s">
        <v>36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">
      <c r="B3" s="27" t="s">
        <v>37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9.5" x14ac:dyDescent="0.2">
      <c r="A4" s="29" t="s">
        <v>38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</row>
    <row r="5" spans="1:23" x14ac:dyDescent="0.2">
      <c r="A5" s="26" t="s">
        <v>39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2">
      <c r="A6" s="26" t="s">
        <v>40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38.25" x14ac:dyDescent="0.2">
      <c r="A8" s="14" t="s">
        <v>41</v>
      </c>
      <c r="B8" s="14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14" t="s">
        <v>47</v>
      </c>
      <c r="H8" s="14" t="s">
        <v>48</v>
      </c>
      <c r="I8" s="14" t="s">
        <v>4</v>
      </c>
      <c r="J8" s="14" t="s">
        <v>5</v>
      </c>
      <c r="K8" s="14" t="s">
        <v>50</v>
      </c>
      <c r="L8" s="14" t="s">
        <v>51</v>
      </c>
      <c r="M8" s="14" t="s">
        <v>52</v>
      </c>
      <c r="N8" s="14" t="s">
        <v>53</v>
      </c>
      <c r="O8" s="14" t="s">
        <v>54</v>
      </c>
      <c r="P8" s="14" t="s">
        <v>49</v>
      </c>
      <c r="Q8" s="14" t="s">
        <v>50</v>
      </c>
      <c r="R8" s="14" t="s">
        <v>12</v>
      </c>
      <c r="S8" s="14" t="s">
        <v>13</v>
      </c>
      <c r="T8" s="14" t="s">
        <v>14</v>
      </c>
      <c r="U8" s="14" t="s">
        <v>15</v>
      </c>
      <c r="V8" s="14" t="s">
        <v>16</v>
      </c>
      <c r="W8" s="14" t="s">
        <v>17</v>
      </c>
    </row>
    <row r="9" spans="1:23" x14ac:dyDescent="0.2">
      <c r="A9" s="15">
        <v>44655</v>
      </c>
      <c r="B9" s="16" t="s">
        <v>55</v>
      </c>
      <c r="C9" s="16" t="s">
        <v>56</v>
      </c>
      <c r="D9" s="16" t="s">
        <v>57</v>
      </c>
      <c r="E9" s="16" t="s">
        <v>18</v>
      </c>
      <c r="F9" s="16" t="s">
        <v>58</v>
      </c>
      <c r="G9" s="16" t="s">
        <v>19</v>
      </c>
      <c r="H9" s="16" t="s">
        <v>59</v>
      </c>
      <c r="I9" s="17">
        <v>8</v>
      </c>
      <c r="J9" s="18">
        <v>16.899999999999999</v>
      </c>
      <c r="K9" s="18">
        <v>0</v>
      </c>
      <c r="L9" s="18">
        <v>64.949999000000005</v>
      </c>
      <c r="M9" s="18">
        <v>3.3333000000000002E-2</v>
      </c>
      <c r="N9" s="18">
        <v>0</v>
      </c>
      <c r="O9" s="18">
        <v>0</v>
      </c>
      <c r="P9" s="18">
        <v>0</v>
      </c>
      <c r="Q9" s="18">
        <v>0</v>
      </c>
      <c r="R9" s="18">
        <v>28.4</v>
      </c>
      <c r="S9" s="19">
        <v>0.72535608517839523</v>
      </c>
      <c r="T9" s="19">
        <v>0.82423186929489001</v>
      </c>
      <c r="U9" s="18">
        <v>20.505647</v>
      </c>
      <c r="V9" s="19">
        <v>1</v>
      </c>
      <c r="W9" s="19">
        <v>0.597862</v>
      </c>
    </row>
    <row r="13" spans="1:23" ht="15" x14ac:dyDescent="0.25">
      <c r="A13" s="7" t="s">
        <v>3</v>
      </c>
      <c r="B13" s="8">
        <v>44655</v>
      </c>
      <c r="C13" s="7" t="s">
        <v>20</v>
      </c>
      <c r="D13" s="7" t="s">
        <v>21</v>
      </c>
      <c r="E13" s="7" t="s">
        <v>22</v>
      </c>
      <c r="F13" s="7" t="s">
        <v>21</v>
      </c>
    </row>
    <row r="14" spans="1:23" ht="15" x14ac:dyDescent="0.25">
      <c r="A14" s="7" t="s">
        <v>24</v>
      </c>
      <c r="B14" s="7" t="s">
        <v>18</v>
      </c>
      <c r="C14" s="7" t="s">
        <v>23</v>
      </c>
      <c r="D14" s="9" t="s">
        <v>19</v>
      </c>
      <c r="E14" s="7"/>
      <c r="F14" s="7"/>
    </row>
    <row r="15" spans="1:23" ht="15" x14ac:dyDescent="0.25">
      <c r="A15"/>
      <c r="B15"/>
      <c r="C15"/>
      <c r="D15"/>
      <c r="E15"/>
      <c r="F15"/>
    </row>
    <row r="16" spans="1:23" ht="15" x14ac:dyDescent="0.2">
      <c r="A16" s="24" t="s">
        <v>0</v>
      </c>
      <c r="B16" s="32" t="s">
        <v>1</v>
      </c>
      <c r="C16" s="32"/>
      <c r="D16" s="32"/>
      <c r="E16" s="32"/>
      <c r="F16" s="32"/>
      <c r="G16" s="32"/>
      <c r="H16" s="24" t="s">
        <v>2</v>
      </c>
      <c r="I16" s="17" t="s">
        <v>67</v>
      </c>
      <c r="J16" s="18"/>
    </row>
    <row r="17" spans="1:10" ht="15" x14ac:dyDescent="0.25">
      <c r="A17" s="1" t="s">
        <v>4</v>
      </c>
      <c r="B17" s="31"/>
      <c r="C17" s="31"/>
      <c r="D17" s="31"/>
      <c r="E17" s="31"/>
      <c r="F17" s="31"/>
      <c r="G17" s="31"/>
      <c r="H17" s="2">
        <v>8</v>
      </c>
      <c r="I17" s="17"/>
      <c r="J17" s="18"/>
    </row>
    <row r="18" spans="1:10" ht="15" x14ac:dyDescent="0.25">
      <c r="A18" s="3" t="s">
        <v>61</v>
      </c>
      <c r="B18" s="31"/>
      <c r="C18" s="31"/>
      <c r="D18" s="31"/>
      <c r="E18" s="31"/>
      <c r="F18" s="31"/>
      <c r="G18" s="31"/>
      <c r="H18" s="4">
        <v>16.899999999999999</v>
      </c>
      <c r="I18" s="17"/>
      <c r="J18" s="18"/>
    </row>
    <row r="19" spans="1:10" ht="15" x14ac:dyDescent="0.25">
      <c r="A19" s="3" t="s">
        <v>63</v>
      </c>
      <c r="B19" s="33"/>
      <c r="C19" s="34"/>
      <c r="D19" s="34"/>
      <c r="E19" s="34"/>
      <c r="F19" s="34"/>
      <c r="G19" s="35"/>
      <c r="H19" s="16">
        <f>1704</f>
        <v>1704</v>
      </c>
      <c r="I19" s="18"/>
      <c r="J19" s="18"/>
    </row>
    <row r="20" spans="1:10" ht="15" x14ac:dyDescent="0.25">
      <c r="A20" s="3" t="s">
        <v>60</v>
      </c>
      <c r="B20" s="31"/>
      <c r="C20" s="31"/>
      <c r="D20" s="31"/>
      <c r="E20" s="31"/>
      <c r="F20" s="31"/>
      <c r="G20" s="31"/>
      <c r="H20" s="4">
        <v>4816</v>
      </c>
      <c r="I20" s="17"/>
      <c r="J20" s="18"/>
    </row>
    <row r="21" spans="1:10" ht="15" x14ac:dyDescent="0.25">
      <c r="A21" s="3" t="s">
        <v>7</v>
      </c>
      <c r="B21" s="33"/>
      <c r="C21" s="34"/>
      <c r="D21" s="34"/>
      <c r="E21" s="34"/>
      <c r="F21" s="34"/>
      <c r="G21" s="35"/>
      <c r="H21" s="4">
        <v>0</v>
      </c>
      <c r="I21" s="17"/>
      <c r="J21" s="18"/>
    </row>
    <row r="22" spans="1:10" ht="15" x14ac:dyDescent="0.25">
      <c r="A22" s="3" t="s">
        <v>62</v>
      </c>
      <c r="B22" s="33"/>
      <c r="C22" s="34"/>
      <c r="D22" s="34"/>
      <c r="E22" s="34"/>
      <c r="F22" s="34"/>
      <c r="G22" s="35"/>
      <c r="H22" s="4">
        <v>4816</v>
      </c>
      <c r="I22" s="17"/>
      <c r="J22" s="18"/>
    </row>
    <row r="23" spans="1:10" ht="15" x14ac:dyDescent="0.25">
      <c r="A23" s="3" t="s">
        <v>6</v>
      </c>
      <c r="B23" s="31" t="s">
        <v>65</v>
      </c>
      <c r="C23" s="31"/>
      <c r="D23" s="31"/>
      <c r="E23" s="31"/>
      <c r="F23" s="31"/>
      <c r="G23" s="31"/>
      <c r="H23" s="4">
        <f>H21/H22</f>
        <v>0</v>
      </c>
      <c r="I23" s="17" t="s">
        <v>66</v>
      </c>
      <c r="J23" s="18"/>
    </row>
    <row r="24" spans="1:10" ht="15" x14ac:dyDescent="0.25">
      <c r="A24" s="3" t="s">
        <v>8</v>
      </c>
      <c r="B24" s="31" t="s">
        <v>25</v>
      </c>
      <c r="C24" s="31"/>
      <c r="D24" s="31"/>
      <c r="E24" s="31"/>
      <c r="F24" s="31"/>
      <c r="G24" s="31"/>
      <c r="H24" s="4">
        <f>H20-H21</f>
        <v>4816</v>
      </c>
      <c r="I24" s="17" t="s">
        <v>68</v>
      </c>
      <c r="J24" s="18"/>
    </row>
    <row r="25" spans="1:10" ht="15" x14ac:dyDescent="0.25">
      <c r="A25" s="3" t="s">
        <v>9</v>
      </c>
      <c r="B25" s="31" t="s">
        <v>26</v>
      </c>
      <c r="C25" s="31"/>
      <c r="D25" s="31"/>
      <c r="E25" s="31"/>
      <c r="F25" s="31"/>
      <c r="G25" s="31"/>
      <c r="H25" s="4">
        <f>H26*H28</f>
        <v>8055.3759999999993</v>
      </c>
      <c r="I25" s="17" t="s">
        <v>68</v>
      </c>
      <c r="J25" s="18"/>
    </row>
    <row r="26" spans="1:10" ht="15" x14ac:dyDescent="0.25">
      <c r="A26" s="1" t="s">
        <v>10</v>
      </c>
      <c r="B26" s="31" t="s">
        <v>33</v>
      </c>
      <c r="C26" s="31"/>
      <c r="D26" s="31"/>
      <c r="E26" s="31"/>
      <c r="F26" s="31"/>
      <c r="G26" s="31"/>
      <c r="H26" s="4">
        <v>283.64</v>
      </c>
      <c r="I26" s="25" t="s">
        <v>69</v>
      </c>
      <c r="J26" s="25" t="s">
        <v>70</v>
      </c>
    </row>
    <row r="27" spans="1:10" ht="15" x14ac:dyDescent="0.25">
      <c r="A27" s="1" t="s">
        <v>11</v>
      </c>
      <c r="B27" s="31" t="s">
        <v>32</v>
      </c>
      <c r="C27" s="31"/>
      <c r="D27" s="31"/>
      <c r="E27" s="31"/>
      <c r="F27" s="31"/>
      <c r="G27" s="31"/>
      <c r="H27" s="4">
        <v>205.74</v>
      </c>
      <c r="I27" s="17" t="s">
        <v>68</v>
      </c>
      <c r="J27" s="18"/>
    </row>
    <row r="28" spans="1:10" ht="15" x14ac:dyDescent="0.25">
      <c r="A28" s="3" t="s">
        <v>12</v>
      </c>
      <c r="B28" s="31" t="s">
        <v>64</v>
      </c>
      <c r="C28" s="31"/>
      <c r="D28" s="31"/>
      <c r="E28" s="31"/>
      <c r="F28" s="31"/>
      <c r="G28" s="31"/>
      <c r="H28" s="4">
        <f>H19 / 60</f>
        <v>28.4</v>
      </c>
      <c r="I28" s="17" t="s">
        <v>68</v>
      </c>
      <c r="J28" s="18"/>
    </row>
    <row r="29" spans="1:10" ht="15" x14ac:dyDescent="0.25">
      <c r="A29" s="5" t="s">
        <v>13</v>
      </c>
      <c r="B29" s="31" t="s">
        <v>27</v>
      </c>
      <c r="C29" s="31"/>
      <c r="D29" s="31"/>
      <c r="E29" s="31"/>
      <c r="F29" s="31"/>
      <c r="G29" s="31"/>
      <c r="H29" s="6">
        <f xml:space="preserve"> H27 / H26</f>
        <v>0.72535608517839523</v>
      </c>
      <c r="I29" s="17" t="s">
        <v>68</v>
      </c>
      <c r="J29" s="18"/>
    </row>
    <row r="30" spans="1:10" ht="15" x14ac:dyDescent="0.25">
      <c r="A30" s="5" t="s">
        <v>14</v>
      </c>
      <c r="B30" s="31" t="s">
        <v>28</v>
      </c>
      <c r="C30" s="31"/>
      <c r="D30" s="31"/>
      <c r="E30" s="31"/>
      <c r="F30" s="31"/>
      <c r="G30" s="31"/>
      <c r="H30" s="6">
        <f>(H20/H27)/H28</f>
        <v>0.82423186929489833</v>
      </c>
      <c r="I30" s="17" t="s">
        <v>68</v>
      </c>
      <c r="J30" s="18"/>
    </row>
    <row r="31" spans="1:10" ht="15" x14ac:dyDescent="0.25">
      <c r="A31" s="3" t="s">
        <v>15</v>
      </c>
      <c r="B31" s="31" t="s">
        <v>29</v>
      </c>
      <c r="C31" s="31"/>
      <c r="D31" s="31"/>
      <c r="E31" s="31"/>
      <c r="F31" s="31"/>
      <c r="G31" s="31"/>
      <c r="H31" s="4">
        <f>(H27 * 60) / (H20/H17)</f>
        <v>20.505647840531562</v>
      </c>
      <c r="I31" s="17" t="s">
        <v>68</v>
      </c>
      <c r="J31" s="18"/>
    </row>
    <row r="32" spans="1:10" ht="15" x14ac:dyDescent="0.25">
      <c r="A32" s="5" t="s">
        <v>16</v>
      </c>
      <c r="B32" s="31" t="s">
        <v>30</v>
      </c>
      <c r="C32" s="31"/>
      <c r="D32" s="31"/>
      <c r="E32" s="31"/>
      <c r="F32" s="31"/>
      <c r="G32" s="31"/>
      <c r="H32" s="6">
        <f xml:space="preserve"> (H20-H21) / H20</f>
        <v>1</v>
      </c>
      <c r="I32" s="17" t="s">
        <v>68</v>
      </c>
      <c r="J32" s="18"/>
    </row>
    <row r="33" spans="1:10" ht="15" x14ac:dyDescent="0.25">
      <c r="A33" s="5" t="s">
        <v>17</v>
      </c>
      <c r="B33" s="31" t="s">
        <v>31</v>
      </c>
      <c r="C33" s="31"/>
      <c r="D33" s="31"/>
      <c r="E33" s="31"/>
      <c r="F33" s="31"/>
      <c r="G33" s="31"/>
      <c r="H33" s="6">
        <f xml:space="preserve"> H29*H30*H32</f>
        <v>0.59786160199101823</v>
      </c>
      <c r="I33" s="17" t="s">
        <v>68</v>
      </c>
      <c r="J33" s="18"/>
    </row>
  </sheetData>
  <mergeCells count="25">
    <mergeCell ref="B29:G29"/>
    <mergeCell ref="B30:G30"/>
    <mergeCell ref="B31:G31"/>
    <mergeCell ref="B32:G32"/>
    <mergeCell ref="B33:G33"/>
    <mergeCell ref="B27:G27"/>
    <mergeCell ref="B28:G28"/>
    <mergeCell ref="A6:W6"/>
    <mergeCell ref="B16:G16"/>
    <mergeCell ref="B17:G17"/>
    <mergeCell ref="B18:G18"/>
    <mergeCell ref="B20:G20"/>
    <mergeCell ref="B23:G23"/>
    <mergeCell ref="B19:G19"/>
    <mergeCell ref="B21:G21"/>
    <mergeCell ref="B22:G22"/>
    <mergeCell ref="B24:G24"/>
    <mergeCell ref="B25:G25"/>
    <mergeCell ref="B26:G26"/>
    <mergeCell ref="A5:W5"/>
    <mergeCell ref="B1:T1"/>
    <mergeCell ref="U1:W1"/>
    <mergeCell ref="B2:W2"/>
    <mergeCell ref="B3:W3"/>
    <mergeCell ref="A4:W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2022-04-15T04:58:49Z</dcterms:modified>
</cp:coreProperties>
</file>