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7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CompleteCode" sheetId="7" r:id="rId6"/>
    <sheet name="C_D" sheetId="6" r:id="rId7"/>
    <sheet name="STATE_BREAKS" sheetId="8" r:id="rId8"/>
    <sheet name="STATES" sheetId="2" r:id="rId9"/>
    <sheet name="Audio" sheetId="9" r:id="rId10"/>
  </sheets>
  <calcPr calcId="162913"/>
</workbook>
</file>

<file path=xl/calcChain.xml><?xml version="1.0" encoding="utf-8"?>
<calcChain xmlns="http://schemas.openxmlformats.org/spreadsheetml/2006/main">
  <c r="B4" i="8" l="1"/>
  <c r="B3" i="8"/>
  <c r="D3" i="8" s="1"/>
  <c r="D2" i="8"/>
  <c r="N3" i="10" l="1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2" i="11"/>
  <c r="H6" i="11"/>
  <c r="AQ4" i="2" l="1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3" i="2"/>
  <c r="F2" i="8"/>
  <c r="J17" i="11"/>
  <c r="J3" i="11"/>
  <c r="J4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D9" i="9"/>
  <c r="R24" i="10" l="1"/>
  <c r="S24" i="10"/>
  <c r="R25" i="10"/>
  <c r="S25" i="10"/>
  <c r="F6" i="11"/>
  <c r="I6" i="11" s="1"/>
  <c r="J6" i="11" s="1"/>
  <c r="E6" i="11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I2" i="11"/>
  <c r="J2" i="11" s="1"/>
  <c r="B4" i="7" s="1"/>
  <c r="G2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E2" i="11"/>
  <c r="J2" i="9"/>
  <c r="J3" i="9" s="1"/>
  <c r="J4" i="9" s="1"/>
  <c r="J5" i="9" s="1"/>
  <c r="J6" i="9" s="1"/>
  <c r="J7" i="9" s="1"/>
  <c r="J8" i="9" s="1"/>
  <c r="J9" i="9" s="1"/>
  <c r="J10" i="9" s="1"/>
  <c r="H10" i="9"/>
  <c r="H2" i="9"/>
  <c r="H3" i="9" s="1"/>
  <c r="H4" i="9" s="1"/>
  <c r="H5" i="9" s="1"/>
  <c r="H6" i="9" s="1"/>
  <c r="H7" i="9" s="1"/>
  <c r="H8" i="9" s="1"/>
  <c r="H9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H27" i="9" s="1"/>
  <c r="H28" i="9" s="1"/>
  <c r="H29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H51" i="9" s="1"/>
  <c r="H52" i="9" s="1"/>
  <c r="H53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H67" i="9" s="1"/>
  <c r="G67" i="9"/>
  <c r="G68" i="9"/>
  <c r="G69" i="9"/>
  <c r="G70" i="9"/>
  <c r="G71" i="9"/>
  <c r="G72" i="9"/>
  <c r="G73" i="9"/>
  <c r="G74" i="9"/>
  <c r="H74" i="9" s="1"/>
  <c r="H75" i="9" s="1"/>
  <c r="H76" i="9" s="1"/>
  <c r="H77" i="9" s="1"/>
  <c r="G75" i="9"/>
  <c r="G76" i="9"/>
  <c r="G77" i="9"/>
  <c r="G78" i="9"/>
  <c r="G79" i="9"/>
  <c r="G80" i="9"/>
  <c r="G81" i="9"/>
  <c r="G82" i="9"/>
  <c r="H82" i="9" s="1"/>
  <c r="H83" i="9" s="1"/>
  <c r="H84" i="9" s="1"/>
  <c r="H85" i="9" s="1"/>
  <c r="G83" i="9"/>
  <c r="G84" i="9"/>
  <c r="G85" i="9"/>
  <c r="G86" i="9"/>
  <c r="G87" i="9"/>
  <c r="G88" i="9"/>
  <c r="G89" i="9"/>
  <c r="G90" i="9"/>
  <c r="H90" i="9" s="1"/>
  <c r="H91" i="9" s="1"/>
  <c r="G91" i="9"/>
  <c r="G92" i="9"/>
  <c r="G93" i="9"/>
  <c r="G94" i="9"/>
  <c r="G95" i="9"/>
  <c r="G96" i="9"/>
  <c r="G97" i="9"/>
  <c r="G98" i="9"/>
  <c r="H98" i="9" s="1"/>
  <c r="H99" i="9" s="1"/>
  <c r="H100" i="9" s="1"/>
  <c r="H101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H115" i="9" s="1"/>
  <c r="G115" i="9"/>
  <c r="G116" i="9"/>
  <c r="G117" i="9"/>
  <c r="G118" i="9"/>
  <c r="G119" i="9"/>
  <c r="G120" i="9"/>
  <c r="G121" i="9"/>
  <c r="G122" i="9"/>
  <c r="H122" i="9" s="1"/>
  <c r="H123" i="9" s="1"/>
  <c r="H124" i="9" s="1"/>
  <c r="H125" i="9" s="1"/>
  <c r="G123" i="9"/>
  <c r="G124" i="9"/>
  <c r="G125" i="9"/>
  <c r="G126" i="9"/>
  <c r="G127" i="9"/>
  <c r="G128" i="9"/>
  <c r="G129" i="9"/>
  <c r="G130" i="9"/>
  <c r="H130" i="9" s="1"/>
  <c r="H131" i="9" s="1"/>
  <c r="H132" i="9" s="1"/>
  <c r="H133" i="9" s="1"/>
  <c r="G131" i="9"/>
  <c r="G132" i="9"/>
  <c r="G133" i="9"/>
  <c r="G134" i="9"/>
  <c r="G135" i="9"/>
  <c r="G136" i="9"/>
  <c r="G137" i="9"/>
  <c r="G138" i="9"/>
  <c r="H138" i="9" s="1"/>
  <c r="H139" i="9" s="1"/>
  <c r="G139" i="9"/>
  <c r="G140" i="9"/>
  <c r="G141" i="9"/>
  <c r="G142" i="9"/>
  <c r="G143" i="9"/>
  <c r="G144" i="9"/>
  <c r="G145" i="9"/>
  <c r="G146" i="9"/>
  <c r="H146" i="9" s="1"/>
  <c r="H147" i="9" s="1"/>
  <c r="H148" i="9" s="1"/>
  <c r="H149" i="9" s="1"/>
  <c r="G147" i="9"/>
  <c r="G148" i="9"/>
  <c r="G149" i="9"/>
  <c r="G150" i="9"/>
  <c r="G151" i="9"/>
  <c r="G152" i="9"/>
  <c r="G153" i="9"/>
  <c r="G154" i="9"/>
  <c r="H154" i="9" s="1"/>
  <c r="H155" i="9" s="1"/>
  <c r="H156" i="9" s="1"/>
  <c r="H157" i="9" s="1"/>
  <c r="G155" i="9"/>
  <c r="G156" i="9"/>
  <c r="G157" i="9"/>
  <c r="G158" i="9"/>
  <c r="G159" i="9"/>
  <c r="G160" i="9"/>
  <c r="G161" i="9"/>
  <c r="G2" i="9"/>
  <c r="G3" i="9"/>
  <c r="G4" i="9"/>
  <c r="G5" i="9"/>
  <c r="G6" i="9"/>
  <c r="G7" i="9"/>
  <c r="G8" i="9"/>
  <c r="G9" i="9"/>
  <c r="G10" i="9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6" i="1"/>
  <c r="C13" i="1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T2" i="10" l="1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H140" i="9"/>
  <c r="H141" i="9" s="1"/>
  <c r="H116" i="9"/>
  <c r="H117" i="9" s="1"/>
  <c r="H92" i="9"/>
  <c r="H93" i="9" s="1"/>
  <c r="H94" i="9" s="1"/>
  <c r="H95" i="9" s="1"/>
  <c r="H96" i="9" s="1"/>
  <c r="H97" i="9" s="1"/>
  <c r="H68" i="9"/>
  <c r="H69" i="9" s="1"/>
  <c r="H70" i="9" s="1"/>
  <c r="H71" i="9" s="1"/>
  <c r="H72" i="9" s="1"/>
  <c r="H73" i="9" s="1"/>
  <c r="AN44" i="2"/>
  <c r="H158" i="9"/>
  <c r="H159" i="9" s="1"/>
  <c r="H160" i="9" s="1"/>
  <c r="H161" i="9" s="1"/>
  <c r="H134" i="9"/>
  <c r="H135" i="9" s="1"/>
  <c r="H136" i="9" s="1"/>
  <c r="H137" i="9" s="1"/>
  <c r="H86" i="9"/>
  <c r="H87" i="9" s="1"/>
  <c r="H88" i="9" s="1"/>
  <c r="H89" i="9" s="1"/>
  <c r="H60" i="9"/>
  <c r="H61" i="9" s="1"/>
  <c r="H62" i="9" s="1"/>
  <c r="H63" i="9" s="1"/>
  <c r="H64" i="9" s="1"/>
  <c r="H65" i="9" s="1"/>
  <c r="H36" i="9"/>
  <c r="H37" i="9" s="1"/>
  <c r="H142" i="9"/>
  <c r="H143" i="9" s="1"/>
  <c r="H144" i="9" s="1"/>
  <c r="H145" i="9" s="1"/>
  <c r="H118" i="9"/>
  <c r="H119" i="9" s="1"/>
  <c r="H120" i="9" s="1"/>
  <c r="H121" i="9" s="1"/>
  <c r="AL89" i="2"/>
  <c r="AK51" i="2"/>
  <c r="AO123" i="2"/>
  <c r="AO159" i="2"/>
  <c r="AL155" i="2"/>
  <c r="AO135" i="2"/>
  <c r="AO45" i="2"/>
  <c r="AL161" i="2"/>
  <c r="H38" i="9"/>
  <c r="H39" i="9" s="1"/>
  <c r="H40" i="9" s="1"/>
  <c r="H41" i="9" s="1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C115" i="9"/>
  <c r="C116" i="9" s="1"/>
  <c r="C117" i="9" s="1"/>
  <c r="C118" i="9" s="1"/>
  <c r="C119" i="9" s="1"/>
  <c r="C120" i="9" s="1"/>
  <c r="C121" i="9" s="1"/>
  <c r="C91" i="9"/>
  <c r="C92" i="9" s="1"/>
  <c r="C93" i="9" s="1"/>
  <c r="C94" i="9" s="1"/>
  <c r="C95" i="9" s="1"/>
  <c r="C96" i="9" s="1"/>
  <c r="C97" i="9" s="1"/>
  <c r="C67" i="9"/>
  <c r="C68" i="9" s="1"/>
  <c r="C69" i="9" s="1"/>
  <c r="C70" i="9" s="1"/>
  <c r="C71" i="9" s="1"/>
  <c r="C72" i="9" s="1"/>
  <c r="C73" i="9" s="1"/>
  <c r="C43" i="9"/>
  <c r="C44" i="9" s="1"/>
  <c r="C45" i="9" s="1"/>
  <c r="C46" i="9" s="1"/>
  <c r="C47" i="9" s="1"/>
  <c r="C48" i="9" s="1"/>
  <c r="C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H150" i="9"/>
  <c r="H151" i="9" s="1"/>
  <c r="H152" i="9" s="1"/>
  <c r="H153" i="9" s="1"/>
  <c r="H126" i="9"/>
  <c r="H127" i="9" s="1"/>
  <c r="H128" i="9" s="1"/>
  <c r="H129" i="9" s="1"/>
  <c r="H102" i="9"/>
  <c r="H103" i="9" s="1"/>
  <c r="H104" i="9" s="1"/>
  <c r="H105" i="9" s="1"/>
  <c r="H78" i="9"/>
  <c r="H79" i="9" s="1"/>
  <c r="H80" i="9" s="1"/>
  <c r="H81" i="9" s="1"/>
  <c r="H54" i="9"/>
  <c r="H55" i="9" s="1"/>
  <c r="H56" i="9" s="1"/>
  <c r="H57" i="9" s="1"/>
  <c r="H30" i="9"/>
  <c r="H31" i="9" s="1"/>
  <c r="H32" i="9" s="1"/>
  <c r="H33" i="9" s="1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C123" i="9"/>
  <c r="C124" i="9" s="1"/>
  <c r="C125" i="9" s="1"/>
  <c r="C126" i="9" s="1"/>
  <c r="C127" i="9" s="1"/>
  <c r="C128" i="9" s="1"/>
  <c r="C129" i="9" s="1"/>
  <c r="C99" i="9"/>
  <c r="C100" i="9" s="1"/>
  <c r="C101" i="9" s="1"/>
  <c r="C102" i="9" s="1"/>
  <c r="C103" i="9" s="1"/>
  <c r="C104" i="9" s="1"/>
  <c r="C105" i="9" s="1"/>
  <c r="C75" i="9"/>
  <c r="C76" i="9" s="1"/>
  <c r="C77" i="9" s="1"/>
  <c r="C78" i="9" s="1"/>
  <c r="C79" i="9" s="1"/>
  <c r="C80" i="9" s="1"/>
  <c r="C81" i="9" s="1"/>
  <c r="C51" i="9"/>
  <c r="C52" i="9" s="1"/>
  <c r="C53" i="9" s="1"/>
  <c r="C54" i="9" s="1"/>
  <c r="C55" i="9" s="1"/>
  <c r="C56" i="9" s="1"/>
  <c r="C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C131" i="9"/>
  <c r="C132" i="9" s="1"/>
  <c r="C133" i="9" s="1"/>
  <c r="C134" i="9" s="1"/>
  <c r="C135" i="9" s="1"/>
  <c r="C136" i="9" s="1"/>
  <c r="C137" i="9" s="1"/>
  <c r="C107" i="9"/>
  <c r="C108" i="9" s="1"/>
  <c r="C109" i="9" s="1"/>
  <c r="C110" i="9" s="1"/>
  <c r="C111" i="9" s="1"/>
  <c r="C112" i="9" s="1"/>
  <c r="C113" i="9" s="1"/>
  <c r="C83" i="9"/>
  <c r="C84" i="9" s="1"/>
  <c r="C85" i="9" s="1"/>
  <c r="C86" i="9" s="1"/>
  <c r="C87" i="9" s="1"/>
  <c r="C88" i="9" s="1"/>
  <c r="C89" i="9" s="1"/>
  <c r="C59" i="9"/>
  <c r="C60" i="9" s="1"/>
  <c r="C61" i="9" s="1"/>
  <c r="C62" i="9" s="1"/>
  <c r="C63" i="9" s="1"/>
  <c r="C64" i="9" s="1"/>
  <c r="C65" i="9" s="1"/>
  <c r="C35" i="9"/>
  <c r="C36" i="9" s="1"/>
  <c r="C37" i="9" s="1"/>
  <c r="C38" i="9" s="1"/>
  <c r="C39" i="9" s="1"/>
  <c r="C40" i="9" s="1"/>
  <c r="C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H107" i="9"/>
  <c r="H108" i="9" s="1"/>
  <c r="H109" i="9" s="1"/>
  <c r="H110" i="9" s="1"/>
  <c r="H111" i="9" s="1"/>
  <c r="H112" i="9" s="1"/>
  <c r="H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J11" i="9"/>
  <c r="J12" i="9" s="1"/>
  <c r="J13" i="9" s="1"/>
  <c r="J14" i="9" s="1"/>
  <c r="J15" i="9" s="1"/>
  <c r="J16" i="9" s="1"/>
  <c r="H11" i="9"/>
  <c r="H12" i="9" s="1"/>
  <c r="H13" i="9" s="1"/>
  <c r="H14" i="9" s="1"/>
  <c r="H15" i="9" s="1"/>
  <c r="H16" i="9" s="1"/>
  <c r="H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E8" i="7" l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G2" i="8" s="1"/>
  <c r="D5" i="1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2" i="9"/>
  <c r="C3" i="9"/>
  <c r="C4" i="9" s="1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E6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AO3" i="2" s="1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AK3" i="2" s="1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AL3" i="2" s="1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AL6" i="2" s="1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N3" i="2"/>
  <c r="AN28" i="2"/>
  <c r="A7" i="8" l="1"/>
  <c r="C6" i="8"/>
  <c r="C19" i="9"/>
  <c r="C20" i="9" s="1"/>
  <c r="C11" i="9"/>
  <c r="AO17" i="2"/>
  <c r="C21" i="9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C5" i="9"/>
  <c r="C6" i="9" s="1"/>
  <c r="C7" i="9" s="1"/>
  <c r="C8" i="9" s="1"/>
  <c r="C9" i="9" s="1"/>
  <c r="AL14" i="2"/>
  <c r="AN14" i="2"/>
  <c r="AK30" i="2"/>
  <c r="AL5" i="2"/>
  <c r="AL4" i="2"/>
  <c r="AO4" i="2"/>
  <c r="AO6" i="2"/>
  <c r="AK14" i="2"/>
  <c r="AN31" i="2"/>
  <c r="C7" i="1"/>
  <c r="E7" i="1" s="1"/>
  <c r="AN16" i="2"/>
  <c r="AR3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C12" i="9"/>
  <c r="C13" i="9" s="1"/>
  <c r="C14" i="9" s="1"/>
  <c r="C15" i="9" s="1"/>
  <c r="C16" i="9" s="1"/>
  <c r="C17" i="9" s="1"/>
  <c r="AO19" i="2"/>
  <c r="AK28" i="2"/>
  <c r="AL16" i="2"/>
  <c r="AK8" i="2"/>
  <c r="AN26" i="2"/>
  <c r="AO9" i="2"/>
  <c r="C22" i="9"/>
  <c r="C23" i="9" s="1"/>
  <c r="C24" i="9" s="1"/>
  <c r="C25" i="9" s="1"/>
  <c r="E5" i="9"/>
  <c r="E6" i="9" s="1"/>
  <c r="E7" i="9" s="1"/>
  <c r="E8" i="9" s="1"/>
  <c r="A8" i="8" l="1"/>
  <c r="C7" i="8"/>
  <c r="F3" i="8"/>
  <c r="G3" i="8" s="1"/>
  <c r="AR4" i="2"/>
  <c r="AR5" i="2" s="1"/>
  <c r="AR6" i="2" s="1"/>
  <c r="AR7" i="2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D4" i="8" l="1"/>
  <c r="C20" i="7"/>
  <c r="E20" i="7"/>
  <c r="E21" i="7" s="1"/>
  <c r="A9" i="8"/>
  <c r="C8" i="8"/>
  <c r="AR8" i="2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C9" i="1"/>
  <c r="E9" i="1" s="1"/>
  <c r="F4" i="8" l="1"/>
  <c r="G4" i="8" s="1"/>
  <c r="B5" i="8"/>
  <c r="D5" i="8" s="1"/>
  <c r="A10" i="8"/>
  <c r="C9" i="8"/>
  <c r="C10" i="1"/>
  <c r="E10" i="1" s="1"/>
  <c r="B6" i="8" l="1"/>
  <c r="D6" i="8" s="1"/>
  <c r="F5" i="8"/>
  <c r="G5" i="8" s="1"/>
  <c r="A11" i="8"/>
  <c r="C10" i="8"/>
  <c r="C11" i="1"/>
  <c r="E11" i="1" s="1"/>
  <c r="B7" i="8" l="1"/>
  <c r="D7" i="8" s="1"/>
  <c r="B8" i="8" s="1"/>
  <c r="F6" i="8"/>
  <c r="G6" i="8" s="1"/>
  <c r="A12" i="8"/>
  <c r="C11" i="8"/>
  <c r="D8" i="8"/>
  <c r="B9" i="8" s="1"/>
  <c r="F7" i="8"/>
  <c r="C12" i="1"/>
  <c r="E12" i="1" s="1"/>
  <c r="E13" i="1" s="1"/>
  <c r="G7" i="8" l="1"/>
  <c r="A13" i="8"/>
  <c r="C12" i="8"/>
  <c r="D9" i="8"/>
  <c r="B10" i="8" s="1"/>
  <c r="F8" i="8"/>
  <c r="G8" i="8" s="1"/>
  <c r="C14" i="1"/>
  <c r="E14" i="1" s="1"/>
  <c r="A14" i="8" l="1"/>
  <c r="C13" i="8"/>
  <c r="D10" i="8"/>
  <c r="B11" i="8" s="1"/>
  <c r="F9" i="8"/>
  <c r="G9" i="8" s="1"/>
  <c r="C15" i="1"/>
  <c r="E15" i="1" s="1"/>
  <c r="A15" i="8" l="1"/>
  <c r="C14" i="8"/>
  <c r="D11" i="8"/>
  <c r="B12" i="8" s="1"/>
  <c r="F10" i="8"/>
  <c r="G10" i="8" s="1"/>
  <c r="C16" i="1"/>
  <c r="E16" i="1" s="1"/>
  <c r="A16" i="8" l="1"/>
  <c r="C15" i="8"/>
  <c r="D12" i="8"/>
  <c r="B13" i="8" s="1"/>
  <c r="F11" i="8"/>
  <c r="G11" i="8" s="1"/>
  <c r="C17" i="1"/>
  <c r="E17" i="1" s="1"/>
  <c r="A17" i="8" l="1"/>
  <c r="C16" i="8"/>
  <c r="D13" i="8"/>
  <c r="B14" i="8" s="1"/>
  <c r="F12" i="8"/>
  <c r="G12" i="8" s="1"/>
  <c r="C18" i="1"/>
  <c r="E18" i="1" s="1"/>
  <c r="A18" i="8" l="1"/>
  <c r="C18" i="8" s="1"/>
  <c r="C17" i="8"/>
  <c r="D14" i="8"/>
  <c r="B15" i="8" s="1"/>
  <c r="F13" i="8"/>
  <c r="G13" i="8" s="1"/>
  <c r="C19" i="1"/>
  <c r="E19" i="1" s="1"/>
  <c r="D15" i="8" l="1"/>
  <c r="B16" i="8" s="1"/>
  <c r="F14" i="8"/>
  <c r="G14" i="8" s="1"/>
  <c r="C20" i="1"/>
  <c r="E20" i="1" s="1"/>
  <c r="F15" i="8" l="1"/>
  <c r="G15" i="8" s="1"/>
  <c r="D16" i="8"/>
  <c r="B17" i="8" s="1"/>
  <c r="C21" i="1"/>
  <c r="E21" i="1" s="1"/>
  <c r="F16" i="8" l="1"/>
  <c r="D17" i="8"/>
  <c r="B18" i="8" s="1"/>
  <c r="G16" i="8"/>
  <c r="C22" i="1"/>
  <c r="E22" i="1" s="1"/>
  <c r="F17" i="8" l="1"/>
  <c r="G17" i="8" s="1"/>
  <c r="D18" i="8"/>
  <c r="C23" i="1"/>
  <c r="E23" i="1" s="1"/>
  <c r="F18" i="8" l="1"/>
  <c r="G18" i="8" s="1"/>
  <c r="B22" i="7" s="1"/>
  <c r="E22" i="7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s="1"/>
</calcChain>
</file>

<file path=xl/sharedStrings.xml><?xml version="1.0" encoding="utf-8"?>
<sst xmlns="http://schemas.openxmlformats.org/spreadsheetml/2006/main" count="174" uniqueCount="102">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</sst>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7" sqref="A7: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3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6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2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1"/>
        <v>10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1"/>
        <v>100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1"/>
        <v>1000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1"/>
        <v>10000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1"/>
        <v>100000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1"/>
        <v>1000000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1"/>
        <v>10000000</v>
      </c>
      <c r="D17" t="str">
        <f t="shared" si="6"/>
        <v xml:space="preserve">0x80, </v>
      </c>
      <c r="E17" t="str">
        <f t="shared" si="4"/>
        <v xml:space="preserve">0xC5, 0x80, 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 xml:space="preserve">0x00, </v>
      </c>
      <c r="J17" t="str">
        <f t="shared" si="5"/>
        <v xml:space="preserve">0x20, 0x00, 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0x80, 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 xml:space="preserve">0x20, 0x00, 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1"/>
        <v>00</v>
      </c>
      <c r="D19" t="str">
        <f t="shared" si="6"/>
        <v/>
      </c>
      <c r="E19" t="str">
        <f t="shared" si="4"/>
        <v xml:space="preserve">0xC5, 0x80, 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 xml:space="preserve">0x20, 0x00, 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1"/>
        <v>000</v>
      </c>
      <c r="D20" t="str">
        <f t="shared" si="6"/>
        <v/>
      </c>
      <c r="E20" t="str">
        <f t="shared" si="4"/>
        <v xml:space="preserve">0xC5, 0x80, 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 xml:space="preserve">0x20, 0x00, 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1"/>
        <v>0000</v>
      </c>
      <c r="D21" t="str">
        <f t="shared" si="6"/>
        <v/>
      </c>
      <c r="E21" t="str">
        <f t="shared" si="4"/>
        <v xml:space="preserve">0xC5, 0x80, 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 xml:space="preserve">0x20, 0x00, 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1"/>
        <v>00000</v>
      </c>
      <c r="D22" t="str">
        <f t="shared" si="6"/>
        <v/>
      </c>
      <c r="E22" t="str">
        <f t="shared" si="4"/>
        <v xml:space="preserve">0xC5, 0x80, 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 xml:space="preserve">0x20, 0x00, 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1"/>
        <v>000000</v>
      </c>
      <c r="D23" t="str">
        <f t="shared" si="6"/>
        <v/>
      </c>
      <c r="E23" t="str">
        <f t="shared" si="4"/>
        <v xml:space="preserve">0xC5, 0x80, 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 xml:space="preserve">0x20, 0x00, 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1"/>
        <v>0000000</v>
      </c>
      <c r="D24" t="str">
        <f t="shared" si="6"/>
        <v/>
      </c>
      <c r="E24" t="str">
        <f t="shared" si="4"/>
        <v xml:space="preserve">0xC5, 0x80, 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 xml:space="preserve">0x20, 0x00, 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1"/>
        <v>00000000</v>
      </c>
      <c r="D25" t="str">
        <f t="shared" si="6"/>
        <v xml:space="preserve">0x00, </v>
      </c>
      <c r="E25" t="str">
        <f t="shared" si="4"/>
        <v xml:space="preserve">0xC5, 0x80, 0x00, 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 xml:space="preserve">0x00, </v>
      </c>
      <c r="J25" t="str">
        <f t="shared" si="5"/>
        <v xml:space="preserve">0x20, 0x00, 0x00, 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0x80, 0x00, 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 xml:space="preserve">0x20, 0x00, 0x00, 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1"/>
        <v>00</v>
      </c>
      <c r="D27" t="str">
        <f t="shared" si="6"/>
        <v/>
      </c>
      <c r="E27" t="str">
        <f t="shared" si="4"/>
        <v xml:space="preserve">0xC5, 0x80, 0x00, 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 xml:space="preserve">0x20, 0x00, 0x00, 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1"/>
        <v>000</v>
      </c>
      <c r="D28" t="str">
        <f t="shared" si="6"/>
        <v/>
      </c>
      <c r="E28" t="str">
        <f t="shared" si="4"/>
        <v xml:space="preserve">0xC5, 0x80, 0x00, 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 xml:space="preserve">0x20, 0x00, 0x00, 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1"/>
        <v>0000</v>
      </c>
      <c r="D29" t="str">
        <f t="shared" si="6"/>
        <v/>
      </c>
      <c r="E29" t="str">
        <f t="shared" si="4"/>
        <v xml:space="preserve">0xC5, 0x80, 0x00, 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 xml:space="preserve">0x20, 0x00, 0x00, 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1"/>
        <v>00000</v>
      </c>
      <c r="D30" t="str">
        <f t="shared" si="6"/>
        <v/>
      </c>
      <c r="E30" t="str">
        <f t="shared" si="4"/>
        <v xml:space="preserve">0xC5, 0x80, 0x00, 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 xml:space="preserve">0x20, 0x00, 0x00, 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1"/>
        <v>000000</v>
      </c>
      <c r="D31" t="str">
        <f t="shared" si="6"/>
        <v/>
      </c>
      <c r="E31" t="str">
        <f t="shared" si="4"/>
        <v xml:space="preserve">0xC5, 0x80, 0x00, 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 xml:space="preserve">0x20, 0x00, 0x00, 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0000000</v>
      </c>
      <c r="D32" t="str">
        <f t="shared" si="6"/>
        <v/>
      </c>
      <c r="E32" t="str">
        <f t="shared" si="4"/>
        <v xml:space="preserve">0xC5, 0x80, 0x00, 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 xml:space="preserve">0x20, 0x00, 0x00, 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7"/>
        <v>00000000</v>
      </c>
      <c r="D33" t="str">
        <f t="shared" si="6"/>
        <v xml:space="preserve">0x00, </v>
      </c>
      <c r="E33" t="str">
        <f t="shared" si="4"/>
        <v xml:space="preserve">0xC5, 0x80, 0x00, 0x00, 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 xml:space="preserve">0x00, </v>
      </c>
      <c r="J33" t="str">
        <f t="shared" si="5"/>
        <v xml:space="preserve">0x20, 0x00, 0x00, 0x00, 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0x80, 0x00, 0x00, 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 xml:space="preserve">0x20, 0x00, 0x00, 0x00, 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8"/>
        <v>00</v>
      </c>
      <c r="D35" t="str">
        <f t="shared" si="6"/>
        <v/>
      </c>
      <c r="E35" t="str">
        <f t="shared" si="9"/>
        <v xml:space="preserve">0xC5, 0x80, 0x00, 0x00, 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 xml:space="preserve">0x20, 0x00, 0x00, 0x00, 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8"/>
        <v>000</v>
      </c>
      <c r="D36" t="str">
        <f t="shared" si="6"/>
        <v/>
      </c>
      <c r="E36" t="str">
        <f t="shared" si="9"/>
        <v xml:space="preserve">0xC5, 0x80, 0x00, 0x00, 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 xml:space="preserve">0x20, 0x00, 0x00, 0x00, 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8"/>
        <v>0000</v>
      </c>
      <c r="D37" t="str">
        <f t="shared" si="6"/>
        <v/>
      </c>
      <c r="E37" t="str">
        <f t="shared" si="9"/>
        <v xml:space="preserve">0xC5, 0x80, 0x00, 0x00, 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 xml:space="preserve">0x20, 0x00, 0x00, 0x00, 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8"/>
        <v>00000</v>
      </c>
      <c r="D38" t="str">
        <f t="shared" si="6"/>
        <v/>
      </c>
      <c r="E38" t="str">
        <f t="shared" si="9"/>
        <v xml:space="preserve">0xC5, 0x80, 0x00, 0x00, 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 xml:space="preserve">0x20, 0x00, 0x00, 0x00, 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8"/>
        <v>000000</v>
      </c>
      <c r="D39" t="str">
        <f t="shared" si="6"/>
        <v/>
      </c>
      <c r="E39" t="str">
        <f t="shared" si="9"/>
        <v xml:space="preserve">0xC5, 0x80, 0x00, 0x00, 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 xml:space="preserve">0x20, 0x00, 0x00, 0x00, 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8"/>
        <v>0000000</v>
      </c>
      <c r="D40" t="str">
        <f t="shared" si="6"/>
        <v/>
      </c>
      <c r="E40" t="str">
        <f t="shared" si="9"/>
        <v xml:space="preserve">0xC5, 0x80, 0x00, 0x00, 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 xml:space="preserve">0x20, 0x00, 0x00, 0x00, 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8"/>
        <v>00000000</v>
      </c>
      <c r="D41" t="str">
        <f t="shared" si="6"/>
        <v xml:space="preserve">0x00, </v>
      </c>
      <c r="E41" t="str">
        <f t="shared" si="9"/>
        <v xml:space="preserve">0xC5, 0x80, 0x00, 0x00, 0x00, 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 xml:space="preserve">0x00, </v>
      </c>
      <c r="J41" t="str">
        <f t="shared" si="5"/>
        <v xml:space="preserve">0x20, 0x00, 0x00, 0x00, 0x00, 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0x80, 0x00, 0x00, 0x00, 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 xml:space="preserve">0x20, 0x00, 0x00, 0x00, 0x00,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0x80, 0x00, 0x00, 0x00, 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 xml:space="preserve">0x20, 0x00, 0x00, 0x00, 0x00,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0x80, 0x00, 0x00, 0x00, 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 xml:space="preserve">0x20, 0x00, 0x00, 0x00, 0x00,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0x80, 0x00, 0x00, 0x00, 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 xml:space="preserve">0x20, 0x00, 0x00, 0x00, 0x00,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0x80, 0x00, 0x00, 0x00, 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 xml:space="preserve">0x20, 0x00, 0x00, 0x00, 0x00,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0x80, 0x00, 0x00, 0x00, 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 xml:space="preserve">0x20, 0x00, 0x00, 0x00, 0x00,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0x80, 0x00, 0x00, 0x00, 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 xml:space="preserve">0x20, 0x00, 0x00, 0x00, 0x00,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0x80, 0x00, 0x00, 0x00, 0x00, 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 xml:space="preserve">0x00, </v>
      </c>
      <c r="J49" t="str">
        <f t="shared" si="5"/>
        <v xml:space="preserve">0x20, 0x00, 0x00, 0x00, 0x00, 0x00,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0x80, 0x00, 0x00, 0x00,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0x00, 0x00, 0x00, 0x00, 0x00,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0x80, 0x00, 0x00, 0x00,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0x00, 0x00, 0x00, 0x00, 0x00,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0x80, 0x00, 0x00, 0x00,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0x00, 0x00, 0x00, 0x00, 0x00,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0x80, 0x00, 0x00, 0x00,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0x00, 0x00, 0x00, 0x00, 0x00,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0x80, 0x00, 0x00, 0x00,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0x00, 0x00, 0x00, 0x00, 0x00,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0x80, 0x00, 0x00, 0x00,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0x00, 0x00, 0x00, 0x00, 0x00,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0x80, 0x00, 0x00, 0x00,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0x00, 0x00, 0x00, 0x00, 0x00,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0x80, 0x00, 0x00, 0x00,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0x00, 0x00, 0x00, 0x00, 0x00,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0x80, 0x00, 0x00, 0x00,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0x00, 0x00, 0x00, 0x00, 0x00,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0x80, 0x00, 0x00, 0x00,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0x00, 0x00, 0x00, 0x00, 0x00,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0x80, 0x00, 0x00, 0x00,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0x00, 0x00, 0x00, 0x00, 0x00,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0x80, 0x00, 0x00, 0x00,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0x00, 0x00, 0x00, 0x00, 0x00,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0x80, 0x00, 0x00, 0x00,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0x00, 0x00, 0x00, 0x00, 0x00,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0x80, 0x00, 0x00, 0x00,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0x00, 0x00, 0x00, 0x00, 0x00,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0x80, 0x00, 0x00, 0x00,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0x00, 0x00, 0x00, 0x00, 0x00,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0x80, 0x00, 0x00, 0x00,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0x00, 0x00, 0x00, 0x00, 0x00,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0x80, 0x00, 0x00, 0x00,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0x00, 0x00, 0x00, 0x00, 0x00,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0x80, 0x00, 0x00, 0x00,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0x00, 0x00, 0x00, 0x00, 0x00,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0x80, 0x00, 0x00, 0x00,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0x00, 0x00, 0x00, 0x00, 0x00,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0x80, 0x00, 0x00, 0x00,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0x00, 0x00, 0x00, 0x00, 0x00,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0x80, 0x00, 0x00, 0x00,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0x00, 0x00, 0x00, 0x00, 0x00,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0x80, 0x00, 0x00, 0x00,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0x00, 0x00, 0x00, 0x00, 0x00,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0x80, 0x00, 0x00, 0x00,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0x00, 0x00, 0x00, 0x00, 0x00,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0x80, 0x00, 0x00, 0x00,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0x00, 0x00, 0x00, 0x00, 0x00,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0x80, 0x00, 0x00, 0x00,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0x00, 0x00, 0x00, 0x00, 0x00,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0x80, 0x00, 0x00, 0x00,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0x00, 0x00, 0x00, 0x00, 0x00,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0x80, 0x00, 0x00, 0x00,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0x00, 0x00, 0x00, 0x00, 0x00,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0x80, 0x00, 0x00, 0x00,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0x00, 0x00, 0x00, 0x00, 0x00,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0x80, 0x00, 0x00, 0x00,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0x00, 0x00, 0x00, 0x00, 0x00,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0x80, 0x00, 0x00, 0x00,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0x00, 0x00, 0x00, 0x00, 0x00,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0x80, 0x00, 0x00, 0x00,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0x00, 0x00, 0x00, 0x00, 0x00,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0x80, 0x00, 0x00, 0x00,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0x00, 0x00, 0x00, 0x00, 0x00,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0x80, 0x00, 0x00, 0x00,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0x00, 0x00, 0x00, 0x00, 0x00,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0x80, 0x00, 0x00, 0x00,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0x00, 0x00, 0x00, 0x00, 0x00,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0x80, 0x00, 0x00, 0x00,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0x00, 0x00, 0x00, 0x00, 0x00,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0x80, 0x00, 0x00, 0x00,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0x00, 0x00, 0x00, 0x00, 0x00,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0x80, 0x00, 0x00, 0x00,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0x00, 0x00, 0x00, 0x00, 0x00,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0x80, 0x00, 0x00, 0x00,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0x00, 0x00, 0x00, 0x00, 0x00,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0x80, 0x00, 0x00, 0x00,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0x00, 0x00, 0x00, 0x00, 0x00,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0x80, 0x00, 0x00, 0x00,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0x00, 0x00, 0x00, 0x00, 0x00,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0x80, 0x00, 0x00, 0x00,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0x00, 0x00, 0x00, 0x00, 0x00,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0x80, 0x00, 0x00, 0x00,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0x00, 0x00, 0x00, 0x00, 0x00,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0x80, 0x00, 0x00, 0x00,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0x00, 0x00, 0x00, 0x00, 0x00,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0x80, 0x00, 0x00, 0x00,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0x00, 0x00, 0x00, 0x00, 0x00,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0x80, 0x00, 0x00, 0x00,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0x00, 0x00, 0x00, 0x00, 0x00,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0x80, 0x00, 0x00, 0x00,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0x00, 0x00, 0x00, 0x00, 0x00,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0x80, 0x00, 0x00, 0x00,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0x00, 0x00, 0x00, 0x00, 0x00,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0x80, 0x00, 0x00, 0x00,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0x00, 0x00, 0x00, 0x00, 0x00,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0x80, 0x00, 0x00, 0x00,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0x00, 0x00, 0x00, 0x00, 0x00,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0x80, 0x00, 0x00, 0x00,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0x00, 0x00, 0x00, 0x00, 0x00,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0x80, 0x00, 0x00, 0x00,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0x00, 0x00, 0x00, 0x00, 0x00,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0x80, 0x00, 0x00, 0x00,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0x00, 0x00, 0x00, 0x00, 0x00,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0x80, 0x00, 0x00, 0x00,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0x00, 0x00, 0x00, 0x00, 0x00,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0x80, 0x00, 0x00, 0x00,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0x00, 0x00, 0x00, 0x00, 0x00,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0x80, 0x00, 0x00, 0x00,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0x00, 0x00, 0x00, 0x00, 0x00,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0x80, 0x00, 0x00, 0x00,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0x00, 0x00, 0x00, 0x00, 0x00,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0x80, 0x00, 0x00, 0x00,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0x00, 0x00, 0x00, 0x00, 0x00,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0x80, 0x00, 0x00, 0x00,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0x00, 0x00, 0x00, 0x00, 0x00,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0x80, 0x00, 0x00, 0x00,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0x00, 0x00, 0x00, 0x00, 0x00,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0x80, 0x00, 0x00, 0x00,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0x00, 0x00, 0x00, 0x00, 0x00,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0x80, 0x00, 0x00, 0x00,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0x00, 0x00, 0x00, 0x00, 0x00,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0x80, 0x00, 0x00, 0x00,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0x00, 0x00, 0x00, 0x00, 0x00,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0x80, 0x00, 0x00, 0x00,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0x00, 0x00, 0x00, 0x00, 0x00,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0x80, 0x00, 0x00, 0x00,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0x00, 0x00, 0x00, 0x00, 0x00,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0x80, 0x00, 0x00, 0x00,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0x00, 0x00, 0x00, 0x00, 0x00,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0x80, 0x00, 0x00, 0x00,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0x00, 0x00, 0x00, 0x00, 0x00,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0x80, 0x00, 0x00, 0x00,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0x00, 0x00, 0x00, 0x00, 0x00,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0x80, 0x00, 0x00, 0x00,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0x00, 0x00, 0x00, 0x00, 0x00,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0x80, 0x00, 0x00, 0x00,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0x00, 0x00, 0x00, 0x00, 0x00,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0x80, 0x00, 0x00, 0x00,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0x00, 0x00, 0x00, 0x00, 0x00,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0x80, 0x00, 0x00, 0x00,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0x00, 0x00, 0x00, 0x00, 0x00,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0x80, 0x00, 0x00, 0x00,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0x00, 0x00, 0x00, 0x00, 0x00,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0x80, 0x00, 0x00, 0x00,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0x00, 0x00, 0x00, 0x00, 0x00,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0x80, 0x00, 0x00, 0x00,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0x00, 0x00, 0x00, 0x00, 0x00,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0x80, 0x00, 0x00, 0x00,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0x00, 0x00, 0x00, 0x00, 0x00,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0x80, 0x00, 0x00, 0x00,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0x00, 0x00, 0x00, 0x00, 0x00,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0x80, 0x00, 0x00, 0x00,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0x00, 0x00, 0x00, 0x00, 0x00,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0x80, 0x00, 0x00, 0x00,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0x00, 0x00, 0x00, 0x00, 0x00,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0x80, 0x00, 0x00, 0x00,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0x00, 0x00, 0x00, 0x00, 0x00,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0x80, 0x00, 0x00, 0x00,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0x00, 0x00, 0x00, 0x00, 0x00,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0x80, 0x00, 0x00, 0x00,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0x00, 0x00, 0x00, 0x00, 0x00,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0x80, 0x00, 0x00, 0x00,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0x00, 0x00, 0x00, 0x00, 0x00,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0x80, 0x00, 0x00, 0x00,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0x00, 0x00, 0x00, 0x00, 0x00,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0x80, 0x00, 0x00, 0x00,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0x00, 0x00, 0x00, 0x00, 0x00,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0x80, 0x00, 0x00, 0x00,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0x00, 0x00, 0x00, 0x00, 0x00,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0x80, 0x00, 0x00, 0x00,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0x00, 0x00, 0x00, 0x00, 0x00,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0x80, 0x00, 0x00, 0x00,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0x00, 0x00, 0x00, 0x00, 0x00,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0x80, 0x00, 0x00, 0x00,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0x00, 0x00, 0x00, 0x00, 0x00,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0x80, 0x00, 0x00, 0x00,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0x00, 0x00, 0x00, 0x00, 0x00,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0x80, 0x00, 0x00, 0x00,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0x00, 0x00, 0x00, 0x00, 0x00,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0x80, 0x00, 0x00, 0x00,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0x00, 0x00, 0x00, 0x00, 0x00,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0x80, 0x00, 0x00, 0x00,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0x00, 0x00, 0x00, 0x00, 0x00,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0x80, 0x00, 0x00, 0x00,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0x00, 0x00, 0x00, 0x00, 0x00,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0x80, 0x00, 0x00, 0x00,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0x00, 0x00, 0x00, 0x00, 0x00,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0x80, 0x00, 0x00, 0x00,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0x00, 0x00, 0x00, 0x00, 0x00,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0x80, 0x00, 0x00, 0x00,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0x00, 0x00, 0x00, 0x00, 0x00,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0x80, 0x00, 0x00, 0x00,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0x00, 0x00, 0x00, 0x00, 0x00,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0x80, 0x00, 0x00, 0x00,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0x00, 0x00, 0x00, 0x00, 0x00,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0x80, 0x00, 0x00, 0x00,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0x00, 0x00, 0x00, 0x00, 0x00,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0x80, 0x00, 0x00, 0x00,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0x00, 0x00, 0x00, 0x00, 0x00,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0x80, 0x00, 0x00, 0x00,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0x00, 0x00, 0x00, 0x00, 0x00,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0x80, 0x00, 0x00, 0x00,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0x00, 0x00, 0x00, 0x00, 0x00,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0x80, 0x00, 0x00, 0x00,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0x00, 0x00, 0x00, 0x00, 0x00,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0x80, 0x00, 0x00, 0x00,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0x00, 0x00, 0x00, 0x00, 0x00,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0x80, 0x00, 0x00, 0x00,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0x00, 0x00, 0x00, 0x00, 0x00,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0x80, 0x00, 0x00, 0x00,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0x00, 0x00, 0x00, 0x00, 0x00,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0x80, 0x00, 0x00, 0x00,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0x00, 0x00, 0x00, 0x00, 0x00,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0x80, 0x00, 0x00, 0x00,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0x00, 0x00, 0x00, 0x00, 0x00,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0x80, 0x00, 0x00, 0x00,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0x00, 0x00, 0x00, 0x00, 0x00,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0x80, 0x00, 0x00, 0x00,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0x00, 0x00, 0x00, 0x00, 0x00,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0x80, 0x00, 0x00, 0x00,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0x00, 0x00, 0x00, 0x00, 0x00,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0x80, 0x00, 0x00, 0x00,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0x00, 0x00, 0x00, 0x00, 0x00,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workbookViewId="0">
      <selection activeCell="D5" sqref="D5:D12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2</v>
      </c>
    </row>
    <row r="8" spans="1:18" x14ac:dyDescent="0.25">
      <c r="A8">
        <v>0</v>
      </c>
      <c r="B8">
        <f t="shared" si="2"/>
        <v>3</v>
      </c>
      <c r="C8" s="3">
        <f t="shared" si="0"/>
        <v>91</v>
      </c>
      <c r="D8" s="3">
        <v>2</v>
      </c>
      <c r="E8" s="3">
        <f t="shared" ref="E8" si="3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0</v>
      </c>
      <c r="B9">
        <f t="shared" si="2"/>
        <v>4</v>
      </c>
      <c r="C9" s="3">
        <f t="shared" si="0"/>
        <v>93</v>
      </c>
      <c r="D9" s="3">
        <v>2</v>
      </c>
      <c r="E9" s="3">
        <f t="shared" ref="E9" si="4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0</v>
      </c>
      <c r="B10">
        <f t="shared" si="2"/>
        <v>5</v>
      </c>
      <c r="C10" s="3">
        <f t="shared" si="0"/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0</v>
      </c>
      <c r="B11">
        <f t="shared" si="2"/>
        <v>6</v>
      </c>
      <c r="C11" s="3">
        <f t="shared" si="0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0</v>
      </c>
      <c r="B12">
        <f t="shared" si="2"/>
        <v>7</v>
      </c>
      <c r="C12" s="3">
        <f t="shared" si="0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0</v>
      </c>
      <c r="D13" s="3">
        <v>1</v>
      </c>
      <c r="E13" s="3">
        <f t="shared" ref="E13:E14" si="6">C13+D13</f>
        <v>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workbookViewId="0">
      <selection activeCell="A18" sqref="A18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68</v>
      </c>
      <c r="O1" t="s">
        <v>67</v>
      </c>
      <c r="P1" t="s">
        <v>70</v>
      </c>
      <c r="Q1" t="s">
        <v>69</v>
      </c>
      <c r="R1" t="s">
        <v>58</v>
      </c>
      <c r="S1" t="s">
        <v>71</v>
      </c>
      <c r="T1" t="str">
        <f>U25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" spans="1:21" x14ac:dyDescent="0.25">
      <c r="A2">
        <v>0</v>
      </c>
      <c r="B2" s="17">
        <v>4.1666666666666664E-2</v>
      </c>
      <c r="C2" s="17">
        <v>0.20833333333333334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0</v>
      </c>
      <c r="O2">
        <f>IFERROR(HOUR(B2),-1)</f>
        <v>1</v>
      </c>
      <c r="P2">
        <f>IFERROR(MINUTE(C2),-1)</f>
        <v>0</v>
      </c>
      <c r="Q2">
        <f>IFERROR(HOUR(C2),-1)</f>
        <v>5</v>
      </c>
      <c r="R2">
        <f>D2</f>
        <v>1</v>
      </c>
      <c r="S2">
        <f>BIN2DEC(CONCATENATE(E2,F2,G2,H2,I2,J2,K2))</f>
        <v>127</v>
      </c>
      <c r="T2" t="str">
        <f>CONCATENATE(N2,", ",O2,", ",P2,", ",Q2,", ",R2,", ",S2,", ")</f>
        <v xml:space="preserve">0, 1, 0, 5, 1, 127, </v>
      </c>
      <c r="U2" t="str">
        <f>CONCATENATE(U1,T2)</f>
        <v xml:space="preserve">0, 1, 0, 5, 1, 127, 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1, 127, </v>
      </c>
      <c r="U3" t="str">
        <f t="shared" ref="U3:U23" si="7">CONCATENATE(U2,T3)</f>
        <v xml:space="preserve">0, 1, 0, 5, 1, 127, -1, -1, -1, -1, 1, 127, 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 xml:space="preserve">-1, -1, -1, -1, 1, 127, </v>
      </c>
      <c r="U4" t="str">
        <f t="shared" si="7"/>
        <v xml:space="preserve">0, 1, 0, 5, 1, 127, -1, -1, -1, -1, 1, 127, -1, -1, -1, -1, 1, 127, 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 xml:space="preserve">-1, -1, -1, -1, 1, 127, </v>
      </c>
      <c r="U5" t="str">
        <f t="shared" si="7"/>
        <v xml:space="preserve">0, 1, 0, 5, 1, 127, -1, -1, -1, -1, 1, 127, -1, -1, -1, -1, 1, 127, -1, -1, -1, -1, 1, 127, 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 xml:space="preserve">-1, -1, -1, -1, 1, 127, </v>
      </c>
      <c r="U6" t="str">
        <f t="shared" si="7"/>
        <v xml:space="preserve">0, 1, 0, 5, 1, 127, -1, -1, -1, -1, 1, 127, -1, -1, -1, -1, 1, 127, -1, -1, -1, -1, 1, 127, -1, -1, -1, -1, 1, 127, 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 xml:space="preserve">-1, -1, -1, -1, 1, 127, </v>
      </c>
      <c r="U7" t="str">
        <f t="shared" si="7"/>
        <v xml:space="preserve">0, 1, 0, 5, 1, 127, -1, -1, -1, -1, 1, 127, -1, -1, -1, -1, 1, 127, -1, -1, -1, -1, 1, 127, -1, -1, -1, -1, 1, 127, -1, -1, -1, -1, 1, 127, 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 xml:space="preserve">-1, -1, -1, -1, 1, 127, </v>
      </c>
      <c r="U8" t="str">
        <f t="shared" si="7"/>
        <v xml:space="preserve">0, 1, 0, 5, 1, 127, -1, -1, -1, -1, 1, 127, -1, -1, -1, -1, 1, 127, -1, -1, -1, -1, 1, 127, -1, -1, -1, -1, 1, 127, -1, -1, -1, -1, 1, 127, -1, -1, -1, -1, 1, 127, 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 xml:space="preserve">-1, -1, -1, -1, 1, 127, </v>
      </c>
      <c r="U9" t="str">
        <f t="shared" si="7"/>
        <v xml:space="preserve">0, 1, 0, 5, 1, 127, -1, -1, -1, -1, 1, 127, -1, -1, -1, -1, 1, 127, -1, -1, -1, -1, 1, 127, -1, -1, -1, -1, 1, 127, -1, -1, -1, -1, 1, 127, -1, -1, -1, -1, 1, 127, -1, -1, -1, -1, 1, 127, 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 xml:space="preserve">-1, -1, -1, -1, 1, 127, </v>
      </c>
      <c r="U1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 xml:space="preserve">-1, -1, -1, -1, 1, 127, </v>
      </c>
      <c r="U1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 xml:space="preserve">-1, -1, -1, -1, 1, 127, </v>
      </c>
      <c r="U1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 xml:space="preserve">-1, -1, -1, -1, 1, 127, </v>
      </c>
      <c r="U1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 xml:space="preserve">-1, -1, -1, -1, 1, 127, </v>
      </c>
      <c r="U14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 xml:space="preserve">-1, -1, -1, -1, 1, 127, </v>
      </c>
      <c r="U15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 xml:space="preserve">-1, -1, -1, -1, 1, 127, </v>
      </c>
      <c r="U16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 xml:space="preserve">-1, -1, -1, -1, 1, 127, </v>
      </c>
      <c r="U18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 xml:space="preserve">-1, -1, -1, -1, 1, 127, </v>
      </c>
      <c r="U19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 xml:space="preserve">-1, -1, -1, -1, 1, 127, </v>
      </c>
      <c r="U2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 xml:space="preserve">-1, -1, -1, -1, 1, 127, </v>
      </c>
      <c r="U2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 xml:space="preserve">-1, -1, -1, -1, 1, 127, </v>
      </c>
      <c r="U2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 xml:space="preserve">-1, -1, -1, -1, 1, 127, </v>
      </c>
      <c r="U2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21" x14ac:dyDescent="0.25">
      <c r="A24">
        <v>21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</v>
      </c>
      <c r="S24">
        <f t="shared" ref="S24:S25" si="9">BIN2DEC(CONCATENATE(E24,F24,G24,H24,I24,J24,K24))</f>
        <v>127</v>
      </c>
      <c r="T24" t="str">
        <f t="shared" si="6"/>
        <v xml:space="preserve">-1, -1, -1, -1, 1, 127, </v>
      </c>
      <c r="U24" t="str">
        <f t="shared" ref="U24:U25" si="10">CONCATENATE(U23,T24)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5" spans="1:21" x14ac:dyDescent="0.25">
      <c r="A25">
        <v>21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</v>
      </c>
      <c r="S25">
        <f t="shared" si="9"/>
        <v>127</v>
      </c>
      <c r="T25" t="str">
        <f t="shared" si="6"/>
        <v xml:space="preserve">-1, -1, -1, -1, 1, 127, </v>
      </c>
      <c r="U25" t="str">
        <f t="shared" si="10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workbookViewId="0">
      <selection activeCell="A6" sqref="A6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93</v>
      </c>
      <c r="C1" t="s">
        <v>92</v>
      </c>
    </row>
    <row r="2" spans="1:10" x14ac:dyDescent="0.25">
      <c r="A2" t="s">
        <v>74</v>
      </c>
      <c r="B2">
        <v>-1</v>
      </c>
      <c r="C2" s="20">
        <v>0.27083333333333331</v>
      </c>
      <c r="E2">
        <f>HOUR(C2)</f>
        <v>6</v>
      </c>
      <c r="F2">
        <f>MINUTE(C2)</f>
        <v>30</v>
      </c>
      <c r="G2">
        <f>(F2+E2*60)*B2</f>
        <v>-390</v>
      </c>
      <c r="H2" t="str">
        <f>DEC2HEX(G2,4)</f>
        <v>FFFFFFFE7A</v>
      </c>
      <c r="I2" t="str">
        <f>RIGHT(H2,4)</f>
        <v>FE7A</v>
      </c>
      <c r="J2" t="str">
        <f>CONCATENATE("0x",RIGHT(I2,2),", 0x",LEFT(I2,2),", ")</f>
        <v xml:space="preserve">0x7A, 0xFE, </v>
      </c>
    </row>
    <row r="3" spans="1:10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</row>
    <row r="4" spans="1:10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</row>
    <row r="5" spans="1:10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</row>
    <row r="7" spans="1:10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CONCATENATE(G16,", ",F16,", ",E16,", ")</f>
        <v xml:space="preserve">128, 81, 1, </v>
      </c>
    </row>
    <row r="17" spans="1:10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workbookViewId="0">
      <selection activeCell="C1" sqref="C1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C1" t="str">
        <f>CONCATENATE("int EE_Settings[]={",E24,"};")</f>
        <v>int EE_Settings[]={0x7A,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7,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0x7A, 0xFE, </v>
      </c>
      <c r="C4">
        <f>LEN(B4)-LEN(SUBSTITUTE(B4,",",""))</f>
        <v>2</v>
      </c>
      <c r="E4" t="str">
        <f>CONCATENATE(E3,B4)</f>
        <v xml:space="preserve">0x7A,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0x7A,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0x7A,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0x7A, 0xFE, 1, 4, 1, 10, 20, </v>
      </c>
    </row>
    <row r="8" spans="1:5" x14ac:dyDescent="0.25">
      <c r="A8" t="s">
        <v>78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0x7A, 0xFE, 1, 4, 1, 10, 20, 0xF6, 0xFF,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0x7A, 0xFE, 1, 4, 1, 10, 20, 0xF6, 0xFF,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0x7A, 0xFE, 1, 4, 1, 10, 20, 0xF6, 0xFF,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0x7A, 0xFE, 1, 4, 1, 10, 20, 0xF6, 0xFF,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0x7A, 0xFE, 1, 4, 1, 10, 20, 0xF6, 0xFF,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0x7A, 0xFE, 1, 4, 1, 10, 20, 0xF6, 0xFF,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0x7A, 0xFE, 1, 4, 1, 10, 20, 0xF6, 0xFF,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0x7A, 0xFE, 1, 4, 1, 10, 20, 0xF6, 0xFF,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0x7A, 0xFE, 1, 4, 1, 10, 20, 0xF6, 0xFF,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0x7A, 0xFE, 1, 4, 1, 10, 20, 0xF6, 0xFF, 60, 40, 4, 8, 192, 8, 42, 5, 1, </v>
      </c>
    </row>
    <row r="18" spans="1:5" x14ac:dyDescent="0.25">
      <c r="A18" t="s">
        <v>90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0x7A, 0xFE, 1, 4, 1, 10, 20, 0xF6, 0xFF, 60, 40, 4, 8, 192, 8, 42, 5, 1, 128, 81, 1,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0x7A, 0xFE, 1, 4, 1, 10, 20, 0xF6, 0xFF, 60, 40, 4, 8, 192, 8, 42, 5, 1, 128, 81, 1, 0, 5, </v>
      </c>
    </row>
    <row r="20" spans="1:5" x14ac:dyDescent="0.25">
      <c r="A20" t="s">
        <v>79</v>
      </c>
      <c r="B20" t="str">
        <f>Audio!E161</f>
        <v xml:space="preserve">0xC5, 0x80, 0x00, 0x00, 0x00, 0x00, 0x00, 0x00, 0x00, 0x00, 0x00, 0x00, 0x00, 0x00, 0x00, 0x00, 0x00, 0x00, 0x00, 0x00, </v>
      </c>
      <c r="C20">
        <f t="shared" si="0"/>
        <v>20</v>
      </c>
      <c r="E20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0x00, 0x00, 0x00, 0x00, 0x00, 0x00, 0x00, 0x00, 0x00, 0x00, 0x00, 0x00, 0x00, 0x00, 0x00, 0x00, 0x00, 0x00, 0x00, </v>
      </c>
      <c r="C21">
        <f t="shared" si="0"/>
        <v>20</v>
      </c>
      <c r="E21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7, 8, 8, 8, 8, 8, 8, 8, 8, 8, 8, 8, 8, 8, 8, 8, 160, </v>
      </c>
      <c r="C22">
        <f t="shared" si="0"/>
        <v>17</v>
      </c>
      <c r="E22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7, 8, 8, 8, 8, 8, 8, 8, 8, 8, 8, 8, 8, 8, 8, 8, 160, </v>
      </c>
    </row>
    <row r="23" spans="1:5" x14ac:dyDescent="0.25">
      <c r="A23" t="s">
        <v>98</v>
      </c>
      <c r="B23" t="str">
        <f>EVENTS!T1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  <c r="C23">
        <f t="shared" si="0"/>
        <v>144</v>
      </c>
      <c r="E23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7,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5" x14ac:dyDescent="0.25">
      <c r="A24" t="s">
        <v>99</v>
      </c>
      <c r="B24" t="str">
        <f>STATES!AR162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7,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tabSelected="1"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8</v>
      </c>
      <c r="D2">
        <f>B2+C2-1</f>
        <v>7</v>
      </c>
      <c r="F2" t="str">
        <f>CONCATENATE(D2,", ")</f>
        <v xml:space="preserve">7, </v>
      </c>
      <c r="G2" t="str">
        <f>CONCATENATE(G1,F2)</f>
        <v xml:space="preserve">7, </v>
      </c>
    </row>
    <row r="3" spans="1:7" x14ac:dyDescent="0.25">
      <c r="A3">
        <f>+A2+1</f>
        <v>1</v>
      </c>
      <c r="B3">
        <f>D2+1</f>
        <v>8</v>
      </c>
      <c r="C3">
        <f>COUNTIF(States_Design!A:A,A3)</f>
        <v>1</v>
      </c>
      <c r="D3">
        <f t="shared" ref="D3:D17" si="0">B3+C3-1</f>
        <v>8</v>
      </c>
      <c r="F3" t="str">
        <f t="shared" ref="F3:F14" si="1">CONCATENATE(D3,", ")</f>
        <v xml:space="preserve">8, </v>
      </c>
      <c r="G3" t="str">
        <f t="shared" ref="G3:G14" si="2">CONCATENATE(G2,F3)</f>
        <v xml:space="preserve">7, 8, </v>
      </c>
    </row>
    <row r="4" spans="1:7" x14ac:dyDescent="0.25">
      <c r="A4">
        <f t="shared" ref="A4:A18" si="3">+A3+1</f>
        <v>2</v>
      </c>
      <c r="B4">
        <f t="shared" ref="B4:B18" si="4">D3+1</f>
        <v>9</v>
      </c>
      <c r="C4">
        <f>COUNTIF(States_Design!A:A,A4)</f>
        <v>0</v>
      </c>
      <c r="D4">
        <f t="shared" si="0"/>
        <v>8</v>
      </c>
      <c r="F4" t="str">
        <f t="shared" si="1"/>
        <v xml:space="preserve">8, </v>
      </c>
      <c r="G4" t="str">
        <f t="shared" si="2"/>
        <v xml:space="preserve">7, 8, 8,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8</v>
      </c>
      <c r="F5" t="str">
        <f t="shared" si="1"/>
        <v xml:space="preserve">8, </v>
      </c>
      <c r="G5" t="str">
        <f t="shared" si="2"/>
        <v xml:space="preserve">7, 8, 8, 8,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8</v>
      </c>
      <c r="F6" t="str">
        <f t="shared" si="1"/>
        <v xml:space="preserve">8, </v>
      </c>
      <c r="G6" t="str">
        <f t="shared" si="2"/>
        <v xml:space="preserve">7, 8, 8, 8, 8,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8</v>
      </c>
      <c r="F7" t="str">
        <f t="shared" si="1"/>
        <v xml:space="preserve">8, </v>
      </c>
      <c r="G7" t="str">
        <f t="shared" si="2"/>
        <v xml:space="preserve">7, 8, 8, 8, 8, 8,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8</v>
      </c>
      <c r="F8" t="str">
        <f t="shared" si="1"/>
        <v xml:space="preserve">8, </v>
      </c>
      <c r="G8" t="str">
        <f t="shared" si="2"/>
        <v xml:space="preserve">7, 8, 8, 8, 8, 8, 8,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8</v>
      </c>
      <c r="F9" t="str">
        <f t="shared" si="1"/>
        <v xml:space="preserve">8, </v>
      </c>
      <c r="G9" t="str">
        <f t="shared" si="2"/>
        <v xml:space="preserve">7, 8, 8, 8, 8, 8, 8, 8,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8</v>
      </c>
      <c r="F10" t="str">
        <f t="shared" si="1"/>
        <v xml:space="preserve">8, </v>
      </c>
      <c r="G10" t="str">
        <f t="shared" si="2"/>
        <v xml:space="preserve">7, 8, 8, 8, 8, 8, 8, 8, 8,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8</v>
      </c>
      <c r="F11" t="str">
        <f t="shared" si="1"/>
        <v xml:space="preserve">8, </v>
      </c>
      <c r="G11" t="str">
        <f t="shared" si="2"/>
        <v xml:space="preserve">7, 8, 8, 8, 8, 8, 8, 8, 8, 8,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8</v>
      </c>
      <c r="F12" t="str">
        <f t="shared" si="1"/>
        <v xml:space="preserve">8, </v>
      </c>
      <c r="G12" t="str">
        <f t="shared" si="2"/>
        <v xml:space="preserve">7, 8, 8, 8, 8, 8, 8, 8, 8, 8, 8,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8</v>
      </c>
      <c r="F13" t="str">
        <f t="shared" si="1"/>
        <v xml:space="preserve">8, </v>
      </c>
      <c r="G13" t="str">
        <f t="shared" si="2"/>
        <v xml:space="preserve">7, 8, 8, 8, 8, 8, 8, 8, 8, 8, 8, 8,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8</v>
      </c>
      <c r="F14" t="str">
        <f t="shared" si="1"/>
        <v xml:space="preserve">8, </v>
      </c>
      <c r="G14" t="str">
        <f t="shared" si="2"/>
        <v xml:space="preserve">7, 8, 8, 8, 8, 8, 8, 8, 8, 8, 8, 8, 8, </v>
      </c>
    </row>
    <row r="15" spans="1:7" x14ac:dyDescent="0.25">
      <c r="A15">
        <f t="shared" si="3"/>
        <v>13</v>
      </c>
      <c r="B15">
        <f t="shared" si="4"/>
        <v>9</v>
      </c>
      <c r="C15">
        <f>COUNTIF(States_Design!A:A,A15)</f>
        <v>0</v>
      </c>
      <c r="D15">
        <f t="shared" si="0"/>
        <v>8</v>
      </c>
      <c r="F15" t="str">
        <f t="shared" ref="F15:F18" si="5">CONCATENATE(D15,", ")</f>
        <v xml:space="preserve">8, </v>
      </c>
      <c r="G15" t="str">
        <f t="shared" ref="G15:G18" si="6">CONCATENATE(G14,F15)</f>
        <v xml:space="preserve">7, 8, 8, 8, 8, 8, 8, 8, 8, 8, 8, 8, 8, 8, </v>
      </c>
    </row>
    <row r="16" spans="1:7" x14ac:dyDescent="0.25">
      <c r="A16">
        <f t="shared" si="3"/>
        <v>14</v>
      </c>
      <c r="B16">
        <f t="shared" si="4"/>
        <v>9</v>
      </c>
      <c r="C16">
        <f>COUNTIF(States_Design!A:A,A16)</f>
        <v>0</v>
      </c>
      <c r="D16">
        <f t="shared" si="0"/>
        <v>8</v>
      </c>
      <c r="F16" t="str">
        <f t="shared" si="5"/>
        <v xml:space="preserve">8, </v>
      </c>
      <c r="G16" t="str">
        <f t="shared" si="6"/>
        <v xml:space="preserve">7, 8, 8, 8, 8, 8, 8, 8, 8, 8, 8, 8, 8, 8, 8, </v>
      </c>
    </row>
    <row r="17" spans="1:7" x14ac:dyDescent="0.25">
      <c r="A17">
        <f t="shared" si="3"/>
        <v>15</v>
      </c>
      <c r="B17">
        <f t="shared" si="4"/>
        <v>9</v>
      </c>
      <c r="C17">
        <f>COUNTIF(States_Design!A:A,A17)</f>
        <v>0</v>
      </c>
      <c r="D17">
        <f t="shared" si="0"/>
        <v>8</v>
      </c>
      <c r="F17" t="str">
        <f t="shared" si="5"/>
        <v xml:space="preserve">8, </v>
      </c>
      <c r="G17" t="str">
        <f t="shared" si="6"/>
        <v xml:space="preserve">7, 8, 8, 8, 8, 8, 8, 8, 8, 8, 8, 8, 8, 8, 8, 8, </v>
      </c>
    </row>
    <row r="18" spans="1:7" x14ac:dyDescent="0.25">
      <c r="A18">
        <f t="shared" si="3"/>
        <v>16</v>
      </c>
      <c r="B18">
        <f t="shared" si="4"/>
        <v>9</v>
      </c>
      <c r="C18">
        <f>COUNTIF(States_Design!A:A,A18)</f>
        <v>151</v>
      </c>
      <c r="D18">
        <f t="shared" ref="D15:D18" si="7">B18+C18</f>
        <v>160</v>
      </c>
      <c r="F18" t="str">
        <f t="shared" si="5"/>
        <v xml:space="preserve">160, </v>
      </c>
      <c r="G18" t="str">
        <f t="shared" si="6"/>
        <v xml:space="preserve">7, 8, 8, 8, 8, 8, 8, 8, 8, 8, 8, 8, 8, 8, 8, 8, 160,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AB1" workbookViewId="0">
      <selection activeCell="AQ1" sqref="AQ1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1" t="str">
        <f>CONCATENATE(A3,", ",AK3,", ",AL3,", ",AN3,", ",AO3,", ")</f>
        <v xml:space="preserve">82, 0x20, 0x90, 0x01, 0x00, </v>
      </c>
      <c r="AR3" s="11" t="str">
        <f>CONCATENATE(AT2,AQ3)</f>
        <v xml:space="preserve">82, 0x20, 0x90, 0x01, 0x00, </v>
      </c>
    </row>
    <row r="4" spans="1:44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1" t="str">
        <f t="shared" ref="AQ4:AQ67" si="20">CONCATENATE(A4,", ",AK4,", ",AL4,", ",AN4,", ",AO4,", ")</f>
        <v xml:space="preserve">3, 0x22, 0x90, 0x00, 0x00, </v>
      </c>
      <c r="AR4" s="11" t="str">
        <f t="shared" ref="AR4:AR32" si="21">CONCATENATE(AR3,AQ4)</f>
        <v xml:space="preserve">82, 0x20, 0x90, 0x01, 0x00, 3, 0x22, 0x90, 0x00, 0x00, </v>
      </c>
    </row>
    <row r="5" spans="1:44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1" t="str">
        <f t="shared" si="20"/>
        <v xml:space="preserve">6, 0x0C, 0x90, 0x00, 0x00, </v>
      </c>
      <c r="AR5" s="11" t="str">
        <f t="shared" si="21"/>
        <v xml:space="preserve">82, 0x20, 0x90, 0x01, 0x00, 3, 0x22, 0x90, 0x00, 0x00, 6, 0x0C, 0x90, 0x00, 0x00, </v>
      </c>
    </row>
    <row r="6" spans="1:44" x14ac:dyDescent="0.25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2, 0x04, 0x90, 0x08, 0x00, </v>
      </c>
      <c r="AR6" s="11" t="str">
        <f t="shared" si="21"/>
        <v xml:space="preserve">82, 0x20, 0x90, 0x01, 0x00, 3, 0x22, 0x90, 0x00, 0x00, 6, 0x0C, 0x90, 0x00, 0x00, 2,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82, 0x20, 0x90, 0x01, 0x00, 3, 0x22, 0x90, 0x00, 0x00, 6, 0x0C, 0x90, 0x00, 0x00, 2,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0x28, 0x00, 0x00, </v>
      </c>
      <c r="AR8" s="11" t="str">
        <f t="shared" si="21"/>
        <v xml:space="preserve">82, 0x20, 0x90, 0x01, 0x00, 3, 0x22, 0x90, 0x00, 0x00, 6, 0x0C, 0x90, 0x00, 0x00, 2, 0x04, 0x90, 0x08, 0x00, 2, 0x14, 0x90, 0x00, 0x00, 21, 0x24, 0x28,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82, 0x20, 0x90, 0x01, 0x00, 3, 0x22, 0x90, 0x00, 0x00, 6, 0x0C, 0x90, 0x00, 0x00, 2, 0x04, 0x90, 0x08, 0x00, 2, 0x14, 0x90, 0x00, 0x00, 21, 0x24, 0x28,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0, 0x00, 0x00, 0x00, 0x00, </v>
      </c>
      <c r="AR1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0, 0x00, 0x00, 0x00, 0x00, </v>
      </c>
      <c r="AR1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0, 0x00, 0x00, 0x00, 0x00, </v>
      </c>
      <c r="AR1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0, 0x00, 0x00, 0x00, 0x00, </v>
      </c>
      <c r="AR1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0, 0x00, 0x00, 0x00, 0x00, </v>
      </c>
      <c r="AR1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0, 0x00, 0x00, 0x00, 0x00, </v>
      </c>
      <c r="AR1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0, 0x00, 0x00, 0x00, 0x00, </v>
      </c>
      <c r="AR1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0, 0x00, 0x00, 0x00, 0x00, </v>
      </c>
      <c r="AR1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0, 0x00, 0x00, 0x00, 0x00, </v>
      </c>
      <c r="AR2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0, 0x00, 0x00, 0x00, 0x00, </v>
      </c>
      <c r="AR2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0, 0x00, 0x00, 0x00, 0x00, </v>
      </c>
      <c r="AR2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0, 0x00, 0x00, 0x00, 0x00, </v>
      </c>
      <c r="AR2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0, 0x00, 0x00, 0x00, 0x00, </v>
      </c>
      <c r="AR2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0, 0x00, 0x00, 0x00, 0x00, </v>
      </c>
      <c r="AR2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0, 0x00, 0x00, 0x00, 0x00, </v>
      </c>
      <c r="AR2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0, 0x00, 0x00, 0x00, 0x00, </v>
      </c>
      <c r="AR2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0, 0x00, 0x00, 0x00, 0x00, </v>
      </c>
      <c r="AR2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0, 0x00, 0x00, 0x00, 0x00, </v>
      </c>
      <c r="AR2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0, 0x00, 0x00, 0x00, 0x00, </v>
      </c>
      <c r="AR3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0, 0x00, 0x00, 0x00, 0x00, </v>
      </c>
      <c r="AR3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0, 0x00, 0x00, 0x00, 0x00, </v>
      </c>
      <c r="AR3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0x00</v>
      </c>
      <c r="AL33" s="11" t="str">
        <f t="shared" ref="AL33:AL96" si="23">CONCATENATE("0x",BIN2HEX(CONCATENATE(K33,L33,M33,N33,O33,P33,Q33,R33),2))</f>
        <v>0x00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0, 0x00, 0x00, 0x00, 0x00, </v>
      </c>
      <c r="AR33" s="11" t="str">
        <f t="shared" ref="AR33:AR96" si="26">CONCATENATE(AR32,AQ33)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0x00</v>
      </c>
      <c r="AL34" s="11" t="str">
        <f t="shared" si="23"/>
        <v>0x00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0, 0x00, 0x00, 0x00, 0x00, </v>
      </c>
      <c r="AR3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0x00</v>
      </c>
      <c r="AL35" s="11" t="str">
        <f t="shared" si="23"/>
        <v>0x00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0, 0x00, 0x00, 0x00, 0x00, </v>
      </c>
      <c r="AR3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0x00</v>
      </c>
      <c r="AL36" s="11" t="str">
        <f t="shared" si="23"/>
        <v>0x00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0, 0x00, 0x00, 0x00, 0x00, </v>
      </c>
      <c r="AR3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0x00</v>
      </c>
      <c r="AL37" s="11" t="str">
        <f t="shared" si="23"/>
        <v>0x00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0, 0x00, 0x00, 0x00, 0x00, </v>
      </c>
      <c r="AR3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0x00</v>
      </c>
      <c r="AL38" s="11" t="str">
        <f t="shared" si="23"/>
        <v>0x00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0, 0x00, 0x00, 0x00, 0x00, </v>
      </c>
      <c r="AR3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0x00</v>
      </c>
      <c r="AL39" s="11" t="str">
        <f t="shared" si="23"/>
        <v>0x00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0, 0x00, 0x00, 0x00, 0x00, </v>
      </c>
      <c r="AR3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0x00</v>
      </c>
      <c r="AL40" s="11" t="str">
        <f t="shared" si="23"/>
        <v>0x00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0, 0x00, 0x00, 0x00, 0x00, </v>
      </c>
      <c r="AR4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0x00</v>
      </c>
      <c r="AL41" s="11" t="str">
        <f t="shared" si="23"/>
        <v>0x00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0, 0x00, 0x00, 0x00, 0x00, </v>
      </c>
      <c r="AR4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0x00</v>
      </c>
      <c r="AL42" s="11" t="str">
        <f t="shared" si="23"/>
        <v>0x00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0, 0x00, 0x00, 0x00, 0x00, </v>
      </c>
      <c r="AR4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0x00</v>
      </c>
      <c r="AL43" s="11" t="str">
        <f t="shared" si="23"/>
        <v>0x00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0, 0x00, 0x00, 0x00, 0x00, </v>
      </c>
      <c r="AR4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SystemDesign</vt:lpstr>
      <vt:lpstr>States_Design</vt:lpstr>
      <vt:lpstr>C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2017-07-10T22:33:35Z</dcterms:modified>
  <cp:category/>
  <cp:contentStatus/>
</cp:coreProperties>
</file>