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5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6" i="11"/>
  <c r="J17" i="11" l="1"/>
  <c r="J3" i="11"/>
  <c r="J4" i="11"/>
  <c r="I3" i="9"/>
  <c r="I4" i="9"/>
  <c r="I5" i="9"/>
  <c r="I6" i="9"/>
  <c r="I7" i="9"/>
  <c r="I8" i="9"/>
  <c r="I10" i="9"/>
  <c r="I11" i="9"/>
  <c r="I12" i="9"/>
  <c r="I13" i="9"/>
  <c r="I14" i="9"/>
  <c r="I15" i="9"/>
  <c r="I16" i="9"/>
  <c r="I18" i="9"/>
  <c r="I19" i="9"/>
  <c r="I20" i="9"/>
  <c r="I21" i="9"/>
  <c r="I22" i="9"/>
  <c r="I23" i="9"/>
  <c r="I24" i="9"/>
  <c r="I26" i="9"/>
  <c r="I27" i="9"/>
  <c r="I28" i="9"/>
  <c r="I29" i="9"/>
  <c r="I30" i="9"/>
  <c r="I31" i="9"/>
  <c r="I32" i="9"/>
  <c r="I34" i="9"/>
  <c r="I35" i="9"/>
  <c r="I36" i="9"/>
  <c r="I37" i="9"/>
  <c r="I38" i="9"/>
  <c r="I39" i="9"/>
  <c r="I40" i="9"/>
  <c r="I42" i="9"/>
  <c r="I43" i="9"/>
  <c r="I44" i="9"/>
  <c r="I45" i="9"/>
  <c r="I46" i="9"/>
  <c r="I47" i="9"/>
  <c r="I48" i="9"/>
  <c r="I50" i="9"/>
  <c r="I51" i="9"/>
  <c r="I52" i="9"/>
  <c r="I53" i="9"/>
  <c r="I54" i="9"/>
  <c r="I55" i="9"/>
  <c r="I56" i="9"/>
  <c r="I58" i="9"/>
  <c r="I59" i="9"/>
  <c r="I60" i="9"/>
  <c r="I61" i="9"/>
  <c r="I62" i="9"/>
  <c r="I63" i="9"/>
  <c r="I64" i="9"/>
  <c r="I66" i="9"/>
  <c r="I67" i="9"/>
  <c r="I68" i="9"/>
  <c r="I69" i="9"/>
  <c r="I70" i="9"/>
  <c r="I71" i="9"/>
  <c r="I72" i="9"/>
  <c r="I74" i="9"/>
  <c r="I75" i="9"/>
  <c r="I76" i="9"/>
  <c r="I77" i="9"/>
  <c r="I78" i="9"/>
  <c r="I79" i="9"/>
  <c r="I80" i="9"/>
  <c r="I82" i="9"/>
  <c r="I83" i="9"/>
  <c r="I84" i="9"/>
  <c r="I85" i="9"/>
  <c r="I86" i="9"/>
  <c r="I87" i="9"/>
  <c r="I88" i="9"/>
  <c r="I90" i="9"/>
  <c r="I91" i="9"/>
  <c r="I92" i="9"/>
  <c r="I93" i="9"/>
  <c r="I94" i="9"/>
  <c r="I95" i="9"/>
  <c r="I96" i="9"/>
  <c r="I98" i="9"/>
  <c r="I99" i="9"/>
  <c r="I100" i="9"/>
  <c r="I101" i="9"/>
  <c r="I102" i="9"/>
  <c r="I103" i="9"/>
  <c r="I104" i="9"/>
  <c r="I106" i="9"/>
  <c r="I107" i="9"/>
  <c r="I108" i="9"/>
  <c r="I109" i="9"/>
  <c r="I110" i="9"/>
  <c r="I111" i="9"/>
  <c r="I112" i="9"/>
  <c r="I114" i="9"/>
  <c r="I115" i="9"/>
  <c r="I116" i="9"/>
  <c r="I117" i="9"/>
  <c r="I118" i="9"/>
  <c r="I119" i="9"/>
  <c r="I120" i="9"/>
  <c r="I122" i="9"/>
  <c r="I123" i="9"/>
  <c r="I124" i="9"/>
  <c r="I125" i="9"/>
  <c r="I126" i="9"/>
  <c r="I127" i="9"/>
  <c r="I128" i="9"/>
  <c r="I130" i="9"/>
  <c r="I131" i="9"/>
  <c r="I132" i="9"/>
  <c r="I133" i="9"/>
  <c r="I134" i="9"/>
  <c r="I135" i="9"/>
  <c r="I136" i="9"/>
  <c r="I138" i="9"/>
  <c r="I139" i="9"/>
  <c r="I140" i="9"/>
  <c r="I141" i="9"/>
  <c r="I142" i="9"/>
  <c r="I143" i="9"/>
  <c r="I144" i="9"/>
  <c r="I146" i="9"/>
  <c r="I147" i="9"/>
  <c r="I148" i="9"/>
  <c r="I149" i="9"/>
  <c r="I150" i="9"/>
  <c r="I151" i="9"/>
  <c r="I152" i="9"/>
  <c r="I154" i="9"/>
  <c r="I155" i="9"/>
  <c r="I156" i="9"/>
  <c r="I157" i="9"/>
  <c r="I158" i="9"/>
  <c r="I159" i="9"/>
  <c r="I160" i="9"/>
  <c r="I2" i="9"/>
  <c r="D160" i="9"/>
  <c r="D159" i="9"/>
  <c r="D158" i="9"/>
  <c r="D157" i="9"/>
  <c r="D156" i="9"/>
  <c r="D155" i="9"/>
  <c r="D154" i="9"/>
  <c r="D152" i="9"/>
  <c r="D151" i="9"/>
  <c r="D150" i="9"/>
  <c r="D149" i="9"/>
  <c r="D148" i="9"/>
  <c r="D147" i="9"/>
  <c r="D146" i="9"/>
  <c r="D144" i="9"/>
  <c r="D143" i="9"/>
  <c r="D142" i="9"/>
  <c r="D141" i="9"/>
  <c r="D140" i="9"/>
  <c r="D139" i="9"/>
  <c r="D138" i="9"/>
  <c r="D136" i="9"/>
  <c r="D135" i="9"/>
  <c r="D134" i="9"/>
  <c r="D133" i="9"/>
  <c r="D132" i="9"/>
  <c r="D131" i="9"/>
  <c r="D130" i="9"/>
  <c r="D128" i="9"/>
  <c r="D127" i="9"/>
  <c r="D126" i="9"/>
  <c r="D125" i="9"/>
  <c r="D124" i="9"/>
  <c r="D123" i="9"/>
  <c r="D122" i="9"/>
  <c r="D120" i="9"/>
  <c r="D119" i="9"/>
  <c r="D118" i="9"/>
  <c r="D117" i="9"/>
  <c r="D116" i="9"/>
  <c r="D115" i="9"/>
  <c r="D114" i="9"/>
  <c r="D112" i="9"/>
  <c r="D111" i="9"/>
  <c r="D110" i="9"/>
  <c r="D109" i="9"/>
  <c r="D108" i="9"/>
  <c r="D107" i="9"/>
  <c r="D106" i="9"/>
  <c r="D104" i="9"/>
  <c r="D103" i="9"/>
  <c r="D102" i="9"/>
  <c r="D101" i="9"/>
  <c r="D100" i="9"/>
  <c r="D99" i="9"/>
  <c r="D98" i="9"/>
  <c r="D96" i="9"/>
  <c r="D95" i="9"/>
  <c r="D94" i="9"/>
  <c r="D93" i="9"/>
  <c r="D92" i="9"/>
  <c r="D91" i="9"/>
  <c r="D90" i="9"/>
  <c r="D88" i="9"/>
  <c r="D87" i="9"/>
  <c r="D86" i="9"/>
  <c r="D85" i="9"/>
  <c r="D84" i="9"/>
  <c r="D83" i="9"/>
  <c r="D82" i="9"/>
  <c r="D80" i="9"/>
  <c r="D79" i="9"/>
  <c r="D78" i="9"/>
  <c r="D77" i="9"/>
  <c r="D76" i="9"/>
  <c r="D75" i="9"/>
  <c r="D74" i="9"/>
  <c r="D72" i="9"/>
  <c r="D71" i="9"/>
  <c r="D70" i="9"/>
  <c r="D69" i="9"/>
  <c r="D68" i="9"/>
  <c r="D67" i="9"/>
  <c r="D66" i="9"/>
  <c r="D64" i="9"/>
  <c r="D63" i="9"/>
  <c r="D62" i="9"/>
  <c r="D61" i="9"/>
  <c r="D60" i="9"/>
  <c r="D59" i="9"/>
  <c r="D58" i="9"/>
  <c r="D56" i="9"/>
  <c r="D55" i="9"/>
  <c r="D54" i="9"/>
  <c r="D53" i="9"/>
  <c r="D52" i="9"/>
  <c r="D51" i="9"/>
  <c r="D50" i="9"/>
  <c r="D48" i="9"/>
  <c r="D47" i="9"/>
  <c r="D46" i="9"/>
  <c r="D45" i="9"/>
  <c r="D44" i="9"/>
  <c r="D43" i="9"/>
  <c r="D42" i="9"/>
  <c r="D40" i="9"/>
  <c r="D39" i="9"/>
  <c r="D38" i="9"/>
  <c r="D37" i="9"/>
  <c r="D36" i="9"/>
  <c r="D35" i="9"/>
  <c r="D34" i="9"/>
  <c r="D32" i="9"/>
  <c r="D31" i="9"/>
  <c r="D30" i="9"/>
  <c r="D29" i="9"/>
  <c r="D28" i="9"/>
  <c r="D27" i="9"/>
  <c r="D26" i="9"/>
  <c r="D24" i="9"/>
  <c r="D23" i="9"/>
  <c r="D22" i="9"/>
  <c r="D21" i="9"/>
  <c r="D20" i="9"/>
  <c r="D19" i="9"/>
  <c r="D18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R24" i="10" l="1"/>
  <c r="S24" i="10"/>
  <c r="R25" i="10"/>
  <c r="S25" i="10"/>
  <c r="F6" i="11"/>
  <c r="I6" i="11" s="1"/>
  <c r="J6" i="11" s="1"/>
  <c r="E6" i="11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G2" i="11" s="1"/>
  <c r="H2" i="11" s="1"/>
  <c r="I2" i="11" s="1"/>
  <c r="J2" i="11" s="1"/>
  <c r="B4" i="7" s="1"/>
  <c r="E2" i="11"/>
  <c r="J2" i="9"/>
  <c r="J3" i="9" s="1"/>
  <c r="J4" i="9" s="1"/>
  <c r="J5" i="9" s="1"/>
  <c r="J6" i="9" s="1"/>
  <c r="J7" i="9" s="1"/>
  <c r="J8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G67" i="9"/>
  <c r="G68" i="9"/>
  <c r="G69" i="9"/>
  <c r="G70" i="9"/>
  <c r="G71" i="9"/>
  <c r="G72" i="9"/>
  <c r="G73" i="9"/>
  <c r="G74" i="9"/>
  <c r="H74" i="9" s="1"/>
  <c r="H75" i="9" s="1"/>
  <c r="H76" i="9" s="1"/>
  <c r="G75" i="9"/>
  <c r="G76" i="9"/>
  <c r="G77" i="9"/>
  <c r="G78" i="9"/>
  <c r="G79" i="9"/>
  <c r="G80" i="9"/>
  <c r="G81" i="9"/>
  <c r="G82" i="9"/>
  <c r="H82" i="9" s="1"/>
  <c r="H83" i="9" s="1"/>
  <c r="G83" i="9"/>
  <c r="G84" i="9"/>
  <c r="G85" i="9"/>
  <c r="G86" i="9"/>
  <c r="G87" i="9"/>
  <c r="G88" i="9"/>
  <c r="G89" i="9"/>
  <c r="G90" i="9"/>
  <c r="H90" i="9" s="1"/>
  <c r="G91" i="9"/>
  <c r="G92" i="9"/>
  <c r="G93" i="9"/>
  <c r="G94" i="9"/>
  <c r="G95" i="9"/>
  <c r="G96" i="9"/>
  <c r="G97" i="9"/>
  <c r="G98" i="9"/>
  <c r="H98" i="9" s="1"/>
  <c r="H99" i="9" s="1"/>
  <c r="H100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G123" i="9"/>
  <c r="G124" i="9"/>
  <c r="G125" i="9"/>
  <c r="G126" i="9"/>
  <c r="G127" i="9"/>
  <c r="G128" i="9"/>
  <c r="G129" i="9"/>
  <c r="G130" i="9"/>
  <c r="H130" i="9" s="1"/>
  <c r="H131" i="9" s="1"/>
  <c r="G131" i="9"/>
  <c r="G132" i="9"/>
  <c r="G133" i="9"/>
  <c r="G134" i="9"/>
  <c r="G135" i="9"/>
  <c r="G136" i="9"/>
  <c r="G137" i="9"/>
  <c r="G138" i="9"/>
  <c r="H138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G147" i="9"/>
  <c r="G148" i="9"/>
  <c r="G149" i="9"/>
  <c r="G150" i="9"/>
  <c r="G151" i="9"/>
  <c r="G152" i="9"/>
  <c r="G153" i="9"/>
  <c r="G154" i="9"/>
  <c r="H154" i="9" s="1"/>
  <c r="H155" i="9" s="1"/>
  <c r="G155" i="9"/>
  <c r="G156" i="9"/>
  <c r="G157" i="9"/>
  <c r="G158" i="9"/>
  <c r="G159" i="9"/>
  <c r="G160" i="9"/>
  <c r="G161" i="9"/>
  <c r="G2" i="9"/>
  <c r="H2" i="9" s="1"/>
  <c r="G3" i="9"/>
  <c r="G4" i="9"/>
  <c r="G5" i="9"/>
  <c r="G6" i="9"/>
  <c r="G7" i="9"/>
  <c r="G8" i="9"/>
  <c r="G9" i="9"/>
  <c r="G10" i="9"/>
  <c r="H10" i="9" s="1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H149" i="9" l="1"/>
  <c r="H125" i="9"/>
  <c r="H101" i="9"/>
  <c r="H77" i="9"/>
  <c r="H53" i="9"/>
  <c r="H29" i="9"/>
  <c r="H156" i="9"/>
  <c r="H157" i="9" s="1"/>
  <c r="H158" i="9" s="1"/>
  <c r="H159" i="9" s="1"/>
  <c r="H160" i="9" s="1"/>
  <c r="H161" i="9" s="1"/>
  <c r="I161" i="9" s="1"/>
  <c r="H132" i="9"/>
  <c r="H133" i="9" s="1"/>
  <c r="H134" i="9" s="1"/>
  <c r="H135" i="9" s="1"/>
  <c r="H136" i="9" s="1"/>
  <c r="H137" i="9" s="1"/>
  <c r="I137" i="9" s="1"/>
  <c r="H84" i="9"/>
  <c r="H85" i="9" s="1"/>
  <c r="H86" i="9" s="1"/>
  <c r="H87" i="9" s="1"/>
  <c r="H88" i="9" s="1"/>
  <c r="H89" i="9" s="1"/>
  <c r="I89" i="9" s="1"/>
  <c r="H139" i="9"/>
  <c r="H140" i="9" s="1"/>
  <c r="H141" i="9" s="1"/>
  <c r="H142" i="9" s="1"/>
  <c r="H143" i="9" s="1"/>
  <c r="H144" i="9" s="1"/>
  <c r="H145" i="9" s="1"/>
  <c r="I145" i="9" s="1"/>
  <c r="H91" i="9"/>
  <c r="H92" i="9" s="1"/>
  <c r="H93" i="9" s="1"/>
  <c r="H94" i="9" s="1"/>
  <c r="H95" i="9" s="1"/>
  <c r="H96" i="9" s="1"/>
  <c r="H97" i="9" s="1"/>
  <c r="I97" i="9" s="1"/>
  <c r="H3" i="9"/>
  <c r="H4" i="9" s="1"/>
  <c r="H5" i="9" s="1"/>
  <c r="H6" i="9" s="1"/>
  <c r="H7" i="9" s="1"/>
  <c r="H8" i="9" s="1"/>
  <c r="H9" i="9" s="1"/>
  <c r="I9" i="9" s="1"/>
  <c r="J9" i="9" s="1"/>
  <c r="J10" i="9" s="1"/>
  <c r="J11" i="9" s="1"/>
  <c r="J12" i="9" s="1"/>
  <c r="J13" i="9" s="1"/>
  <c r="J14" i="9" s="1"/>
  <c r="J15" i="9" s="1"/>
  <c r="J16" i="9" s="1"/>
  <c r="H115" i="9"/>
  <c r="H116" i="9" s="1"/>
  <c r="H117" i="9" s="1"/>
  <c r="H118" i="9" s="1"/>
  <c r="H119" i="9" s="1"/>
  <c r="H120" i="9" s="1"/>
  <c r="H121" i="9" s="1"/>
  <c r="I121" i="9" s="1"/>
  <c r="H67" i="9"/>
  <c r="H68" i="9" s="1"/>
  <c r="H69" i="9" s="1"/>
  <c r="H70" i="9" s="1"/>
  <c r="H71" i="9" s="1"/>
  <c r="H72" i="9" s="1"/>
  <c r="H73" i="9" s="1"/>
  <c r="I73" i="9" s="1"/>
  <c r="T2" i="10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AN44" i="2"/>
  <c r="H60" i="9"/>
  <c r="H61" i="9" s="1"/>
  <c r="H62" i="9" s="1"/>
  <c r="H63" i="9" s="1"/>
  <c r="H64" i="9" s="1"/>
  <c r="H65" i="9" s="1"/>
  <c r="I65" i="9" s="1"/>
  <c r="H36" i="9"/>
  <c r="H37" i="9" s="1"/>
  <c r="H38" i="9" s="1"/>
  <c r="H39" i="9" s="1"/>
  <c r="H40" i="9" s="1"/>
  <c r="H41" i="9" s="1"/>
  <c r="I41" i="9" s="1"/>
  <c r="AL89" i="2"/>
  <c r="AK51" i="2"/>
  <c r="AO123" i="2"/>
  <c r="AO159" i="2"/>
  <c r="AL155" i="2"/>
  <c r="AO135" i="2"/>
  <c r="AO45" i="2"/>
  <c r="AL161" i="2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D145" i="9" s="1"/>
  <c r="C115" i="9"/>
  <c r="C116" i="9" s="1"/>
  <c r="C117" i="9" s="1"/>
  <c r="C118" i="9" s="1"/>
  <c r="C119" i="9" s="1"/>
  <c r="C120" i="9" s="1"/>
  <c r="C121" i="9" s="1"/>
  <c r="D121" i="9" s="1"/>
  <c r="C91" i="9"/>
  <c r="C92" i="9" s="1"/>
  <c r="C93" i="9" s="1"/>
  <c r="C94" i="9" s="1"/>
  <c r="C95" i="9" s="1"/>
  <c r="C96" i="9" s="1"/>
  <c r="C97" i="9" s="1"/>
  <c r="D97" i="9" s="1"/>
  <c r="C67" i="9"/>
  <c r="C68" i="9" s="1"/>
  <c r="C69" i="9" s="1"/>
  <c r="C70" i="9" s="1"/>
  <c r="C71" i="9" s="1"/>
  <c r="C72" i="9" s="1"/>
  <c r="C73" i="9" s="1"/>
  <c r="D73" i="9" s="1"/>
  <c r="C43" i="9"/>
  <c r="C44" i="9" s="1"/>
  <c r="C45" i="9" s="1"/>
  <c r="C46" i="9" s="1"/>
  <c r="C47" i="9" s="1"/>
  <c r="C48" i="9" s="1"/>
  <c r="C49" i="9" s="1"/>
  <c r="D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I153" i="9" s="1"/>
  <c r="H126" i="9"/>
  <c r="H127" i="9" s="1"/>
  <c r="H128" i="9" s="1"/>
  <c r="H129" i="9" s="1"/>
  <c r="I129" i="9" s="1"/>
  <c r="H102" i="9"/>
  <c r="H103" i="9" s="1"/>
  <c r="H104" i="9" s="1"/>
  <c r="H105" i="9" s="1"/>
  <c r="I105" i="9" s="1"/>
  <c r="H78" i="9"/>
  <c r="H79" i="9" s="1"/>
  <c r="H80" i="9" s="1"/>
  <c r="H81" i="9" s="1"/>
  <c r="I81" i="9" s="1"/>
  <c r="H54" i="9"/>
  <c r="H55" i="9" s="1"/>
  <c r="H56" i="9" s="1"/>
  <c r="H57" i="9" s="1"/>
  <c r="I57" i="9" s="1"/>
  <c r="H30" i="9"/>
  <c r="H31" i="9" s="1"/>
  <c r="H32" i="9" s="1"/>
  <c r="H33" i="9" s="1"/>
  <c r="I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D153" i="9" s="1"/>
  <c r="C123" i="9"/>
  <c r="C124" i="9" s="1"/>
  <c r="C125" i="9" s="1"/>
  <c r="C126" i="9" s="1"/>
  <c r="C127" i="9" s="1"/>
  <c r="C128" i="9" s="1"/>
  <c r="C129" i="9" s="1"/>
  <c r="D129" i="9" s="1"/>
  <c r="C99" i="9"/>
  <c r="C100" i="9" s="1"/>
  <c r="C101" i="9" s="1"/>
  <c r="C102" i="9" s="1"/>
  <c r="C103" i="9" s="1"/>
  <c r="C104" i="9" s="1"/>
  <c r="C105" i="9" s="1"/>
  <c r="D105" i="9" s="1"/>
  <c r="C75" i="9"/>
  <c r="C76" i="9" s="1"/>
  <c r="C77" i="9" s="1"/>
  <c r="C78" i="9" s="1"/>
  <c r="C79" i="9" s="1"/>
  <c r="C80" i="9" s="1"/>
  <c r="C81" i="9" s="1"/>
  <c r="D81" i="9" s="1"/>
  <c r="C51" i="9"/>
  <c r="C52" i="9" s="1"/>
  <c r="C53" i="9" s="1"/>
  <c r="C54" i="9" s="1"/>
  <c r="C55" i="9" s="1"/>
  <c r="C56" i="9" s="1"/>
  <c r="C57" i="9" s="1"/>
  <c r="D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D161" i="9" s="1"/>
  <c r="C131" i="9"/>
  <c r="C132" i="9" s="1"/>
  <c r="C133" i="9" s="1"/>
  <c r="C134" i="9" s="1"/>
  <c r="C135" i="9" s="1"/>
  <c r="C136" i="9" s="1"/>
  <c r="C137" i="9" s="1"/>
  <c r="D137" i="9" s="1"/>
  <c r="C107" i="9"/>
  <c r="C108" i="9" s="1"/>
  <c r="C109" i="9" s="1"/>
  <c r="C110" i="9" s="1"/>
  <c r="C111" i="9" s="1"/>
  <c r="C112" i="9" s="1"/>
  <c r="C113" i="9" s="1"/>
  <c r="D113" i="9" s="1"/>
  <c r="C83" i="9"/>
  <c r="C84" i="9" s="1"/>
  <c r="C85" i="9" s="1"/>
  <c r="C86" i="9" s="1"/>
  <c r="C87" i="9" s="1"/>
  <c r="C88" i="9" s="1"/>
  <c r="C89" i="9" s="1"/>
  <c r="D89" i="9" s="1"/>
  <c r="C59" i="9"/>
  <c r="C60" i="9" s="1"/>
  <c r="C61" i="9" s="1"/>
  <c r="C62" i="9" s="1"/>
  <c r="C63" i="9" s="1"/>
  <c r="C64" i="9" s="1"/>
  <c r="C65" i="9" s="1"/>
  <c r="D65" i="9" s="1"/>
  <c r="C35" i="9"/>
  <c r="C36" i="9" s="1"/>
  <c r="C37" i="9" s="1"/>
  <c r="C38" i="9" s="1"/>
  <c r="C39" i="9" s="1"/>
  <c r="C40" i="9" s="1"/>
  <c r="C41" i="9" s="1"/>
  <c r="D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I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I49" i="9" s="1"/>
  <c r="H107" i="9"/>
  <c r="H108" i="9" s="1"/>
  <c r="H109" i="9" s="1"/>
  <c r="H110" i="9" s="1"/>
  <c r="H111" i="9" s="1"/>
  <c r="H112" i="9" s="1"/>
  <c r="H113" i="9" s="1"/>
  <c r="I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H11" i="9"/>
  <c r="H12" i="9" s="1"/>
  <c r="H13" i="9" s="1"/>
  <c r="H14" i="9" s="1"/>
  <c r="H15" i="9" s="1"/>
  <c r="H16" i="9" s="1"/>
  <c r="H17" i="9" s="1"/>
  <c r="I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AQ76" i="2" l="1"/>
  <c r="AQ139" i="2"/>
  <c r="AQ40" i="2"/>
  <c r="AQ38" i="2"/>
  <c r="AQ112" i="2"/>
  <c r="AQ60" i="2"/>
  <c r="AQ124" i="2"/>
  <c r="AQ162" i="2"/>
  <c r="AQ72" i="2"/>
  <c r="AQ149" i="2"/>
  <c r="AQ155" i="2"/>
  <c r="AQ156" i="2"/>
  <c r="AQ62" i="2"/>
  <c r="AQ98" i="2"/>
  <c r="AQ114" i="2"/>
  <c r="AQ146" i="2"/>
  <c r="AQ68" i="2"/>
  <c r="AQ79" i="2"/>
  <c r="AQ86" i="2"/>
  <c r="AQ143" i="2"/>
  <c r="AQ145" i="2"/>
  <c r="AQ108" i="2"/>
  <c r="AQ88" i="2"/>
  <c r="AQ97" i="2"/>
  <c r="AQ104" i="2"/>
  <c r="AQ90" i="2"/>
  <c r="AQ148" i="2"/>
  <c r="AQ70" i="2"/>
  <c r="AQ65" i="2"/>
  <c r="AQ44" i="2"/>
  <c r="AQ41" i="2"/>
  <c r="AQ116" i="2"/>
  <c r="AQ142" i="2"/>
  <c r="AQ81" i="2"/>
  <c r="AQ74" i="2"/>
  <c r="AQ110" i="2"/>
  <c r="AQ136" i="2"/>
  <c r="AQ134" i="2"/>
  <c r="AQ84" i="2"/>
  <c r="AQ117" i="2"/>
  <c r="AQ83" i="2"/>
  <c r="AQ78" i="2"/>
  <c r="AQ103" i="2"/>
  <c r="AQ128" i="2"/>
  <c r="AQ89" i="2"/>
  <c r="AQ91" i="2"/>
  <c r="AQ118" i="2"/>
  <c r="AQ54" i="2"/>
  <c r="AQ133" i="2"/>
  <c r="AQ69" i="2"/>
  <c r="AQ159" i="2"/>
  <c r="AQ120" i="2"/>
  <c r="AQ63" i="2"/>
  <c r="AQ123" i="2"/>
  <c r="AQ75" i="2"/>
  <c r="AQ135" i="2"/>
  <c r="AQ125" i="2"/>
  <c r="AQ106" i="2"/>
  <c r="AQ101" i="2"/>
  <c r="AQ35" i="2"/>
  <c r="AQ55" i="2"/>
  <c r="AQ48" i="2"/>
  <c r="AQ131" i="2"/>
  <c r="AQ50" i="2"/>
  <c r="AQ126" i="2"/>
  <c r="AQ141" i="2"/>
  <c r="AQ61" i="2"/>
  <c r="AQ51" i="2"/>
  <c r="AQ132" i="2"/>
  <c r="AQ56" i="2"/>
  <c r="AQ85" i="2"/>
  <c r="AQ37" i="2"/>
  <c r="AQ107" i="2"/>
  <c r="AQ151" i="2"/>
  <c r="AQ100" i="2"/>
  <c r="AQ59" i="2"/>
  <c r="AQ95" i="2"/>
  <c r="AQ129" i="2"/>
  <c r="AQ144" i="2"/>
  <c r="AQ80" i="2"/>
  <c r="AQ140" i="2"/>
  <c r="AQ36" i="2"/>
  <c r="AQ147" i="2"/>
  <c r="AQ105" i="2"/>
  <c r="AQ119" i="2"/>
  <c r="AQ49" i="2"/>
  <c r="AQ58" i="2"/>
  <c r="AQ92" i="2"/>
  <c r="AQ66" i="2"/>
  <c r="AQ161" i="2"/>
  <c r="AQ93" i="2"/>
  <c r="AQ33" i="2"/>
  <c r="AQ87" i="2"/>
  <c r="AQ150" i="2"/>
  <c r="AQ138" i="2"/>
  <c r="AQ127" i="2"/>
  <c r="AQ73" i="2"/>
  <c r="AQ102" i="2"/>
  <c r="AQ34" i="2"/>
  <c r="AQ82" i="2"/>
  <c r="AQ111" i="2"/>
  <c r="AQ53" i="2"/>
  <c r="AQ57" i="2"/>
  <c r="AQ99" i="2"/>
  <c r="AQ45" i="2"/>
  <c r="AQ153" i="2"/>
  <c r="AQ115" i="2"/>
  <c r="AQ154" i="2"/>
  <c r="AQ67" i="2"/>
  <c r="AQ121" i="2"/>
  <c r="AQ94" i="2"/>
  <c r="AQ109" i="2"/>
  <c r="AQ113" i="2"/>
  <c r="AQ39" i="2"/>
  <c r="AQ52" i="2"/>
  <c r="AQ160" i="2"/>
  <c r="AQ158" i="2"/>
  <c r="AQ43" i="2"/>
  <c r="AQ157" i="2"/>
  <c r="AQ46" i="2"/>
  <c r="AQ47" i="2"/>
  <c r="AQ122" i="2"/>
  <c r="AQ42" i="2"/>
  <c r="AQ130" i="2"/>
  <c r="AQ96" i="2"/>
  <c r="AQ152" i="2"/>
  <c r="AQ71" i="2"/>
  <c r="AQ77" i="2"/>
  <c r="AQ137" i="2"/>
  <c r="AQ64" i="2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C2" i="9" s="1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C6" i="1" s="1"/>
  <c r="E6" i="1" s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D2" i="8" l="1"/>
  <c r="C3" i="9"/>
  <c r="C4" i="9" s="1"/>
  <c r="C5" i="9" s="1"/>
  <c r="C6" i="9" s="1"/>
  <c r="C7" i="9" s="1"/>
  <c r="C8" i="9" s="1"/>
  <c r="C9" i="9" s="1"/>
  <c r="D9" i="9" s="1"/>
  <c r="AN3" i="2"/>
  <c r="AN28" i="2"/>
  <c r="AL6" i="2"/>
  <c r="AO3" i="2"/>
  <c r="AL3" i="2"/>
  <c r="AK3" i="2"/>
  <c r="AQ3" i="2" s="1"/>
  <c r="AR3" i="2" s="1"/>
  <c r="A7" i="8"/>
  <c r="C6" i="8"/>
  <c r="C19" i="9"/>
  <c r="C20" i="9" s="1"/>
  <c r="C21" i="9" s="1"/>
  <c r="C22" i="9" s="1"/>
  <c r="C23" i="9" s="1"/>
  <c r="C24" i="9" s="1"/>
  <c r="C25" i="9" s="1"/>
  <c r="D25" i="9" s="1"/>
  <c r="C11" i="9"/>
  <c r="C12" i="9" s="1"/>
  <c r="C13" i="9" s="1"/>
  <c r="C14" i="9" s="1"/>
  <c r="C15" i="9" s="1"/>
  <c r="C16" i="9" s="1"/>
  <c r="C17" i="9" s="1"/>
  <c r="D17" i="9" s="1"/>
  <c r="AO17" i="2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AL14" i="2"/>
  <c r="AN14" i="2"/>
  <c r="AK30" i="2"/>
  <c r="AL5" i="2"/>
  <c r="AL4" i="2"/>
  <c r="AO4" i="2"/>
  <c r="AO6" i="2"/>
  <c r="AK14" i="2"/>
  <c r="AN31" i="2"/>
  <c r="C7" i="1"/>
  <c r="E7" i="1" s="1"/>
  <c r="AN16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D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AO19" i="2"/>
  <c r="AK28" i="2"/>
  <c r="AL16" i="2"/>
  <c r="AK8" i="2"/>
  <c r="AN26" i="2"/>
  <c r="AO9" i="2"/>
  <c r="E5" i="9"/>
  <c r="E6" i="9" s="1"/>
  <c r="E7" i="9" s="1"/>
  <c r="E8" i="9" s="1"/>
  <c r="AQ28" i="2" l="1"/>
  <c r="AQ10" i="2"/>
  <c r="B3" i="8"/>
  <c r="D3" i="8" s="1"/>
  <c r="B4" i="8" s="1"/>
  <c r="F2" i="8"/>
  <c r="G2" i="8" s="1"/>
  <c r="AQ11" i="2"/>
  <c r="AQ12" i="2"/>
  <c r="AQ23" i="2"/>
  <c r="AQ32" i="2"/>
  <c r="AQ13" i="2"/>
  <c r="AQ25" i="2"/>
  <c r="AQ18" i="2"/>
  <c r="AQ31" i="2"/>
  <c r="AQ14" i="2"/>
  <c r="AQ27" i="2"/>
  <c r="AQ9" i="2"/>
  <c r="AQ16" i="2"/>
  <c r="AQ19" i="2"/>
  <c r="AQ5" i="2"/>
  <c r="AQ8" i="2"/>
  <c r="AQ20" i="2"/>
  <c r="AQ4" i="2"/>
  <c r="AR4" i="2" s="1"/>
  <c r="AR5" i="2" s="1"/>
  <c r="AQ30" i="2"/>
  <c r="AQ29" i="2"/>
  <c r="AQ21" i="2"/>
  <c r="AQ6" i="2"/>
  <c r="AQ22" i="2"/>
  <c r="AQ26" i="2"/>
  <c r="AQ24" i="2"/>
  <c r="AQ17" i="2"/>
  <c r="AQ7" i="2"/>
  <c r="AQ15" i="2"/>
  <c r="A8" i="8"/>
  <c r="C7" i="8"/>
  <c r="F3" i="8"/>
  <c r="G3" i="8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AR6" i="2" l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D4" i="8"/>
  <c r="C20" i="7"/>
  <c r="E20" i="7"/>
  <c r="E21" i="7" s="1"/>
  <c r="A9" i="8"/>
  <c r="C8" i="8"/>
  <c r="C9" i="1"/>
  <c r="E9" i="1" s="1"/>
  <c r="F4" i="8" l="1"/>
  <c r="G4" i="8" s="1"/>
  <c r="B5" i="8"/>
  <c r="D5" i="8" s="1"/>
  <c r="A10" i="8"/>
  <c r="C9" i="8"/>
  <c r="C10" i="1"/>
  <c r="E10" i="1" s="1"/>
  <c r="B6" i="8" l="1"/>
  <c r="D6" i="8" s="1"/>
  <c r="F5" i="8"/>
  <c r="G5" i="8" s="1"/>
  <c r="A11" i="8"/>
  <c r="C10" i="8"/>
  <c r="C11" i="1"/>
  <c r="E11" i="1" s="1"/>
  <c r="B7" i="8" l="1"/>
  <c r="D7" i="8" s="1"/>
  <c r="B8" i="8" s="1"/>
  <c r="F6" i="8"/>
  <c r="G6" i="8" s="1"/>
  <c r="A12" i="8"/>
  <c r="C11" i="8"/>
  <c r="D8" i="8"/>
  <c r="B9" i="8" s="1"/>
  <c r="F7" i="8"/>
  <c r="C12" i="1"/>
  <c r="E12" i="1" s="1"/>
  <c r="C13" i="1" l="1"/>
  <c r="E13" i="1" s="1"/>
  <c r="G7" i="8"/>
  <c r="A13" i="8"/>
  <c r="C12" i="8"/>
  <c r="D9" i="8"/>
  <c r="B10" i="8" s="1"/>
  <c r="F8" i="8"/>
  <c r="G8" i="8" s="1"/>
  <c r="C14" i="1"/>
  <c r="E14" i="1" s="1"/>
  <c r="A14" i="8" l="1"/>
  <c r="C13" i="8"/>
  <c r="D10" i="8"/>
  <c r="B11" i="8" s="1"/>
  <c r="F9" i="8"/>
  <c r="G9" i="8" s="1"/>
  <c r="C15" i="1"/>
  <c r="E15" i="1" s="1"/>
  <c r="A15" i="8" l="1"/>
  <c r="C14" i="8"/>
  <c r="D11" i="8"/>
  <c r="B12" i="8" s="1"/>
  <c r="F10" i="8"/>
  <c r="G10" i="8" s="1"/>
  <c r="C16" i="1"/>
  <c r="E16" i="1" s="1"/>
  <c r="A16" i="8" l="1"/>
  <c r="C15" i="8"/>
  <c r="D12" i="8"/>
  <c r="B13" i="8" s="1"/>
  <c r="F11" i="8"/>
  <c r="G11" i="8" s="1"/>
  <c r="C17" i="1"/>
  <c r="E17" i="1" s="1"/>
  <c r="A17" i="8" l="1"/>
  <c r="C16" i="8"/>
  <c r="D13" i="8"/>
  <c r="B14" i="8" s="1"/>
  <c r="F12" i="8"/>
  <c r="G12" i="8" s="1"/>
  <c r="C18" i="1"/>
  <c r="E18" i="1" s="1"/>
  <c r="A18" i="8" l="1"/>
  <c r="C18" i="8" s="1"/>
  <c r="C17" i="8"/>
  <c r="D14" i="8"/>
  <c r="B15" i="8" s="1"/>
  <c r="F13" i="8"/>
  <c r="G13" i="8" s="1"/>
  <c r="C19" i="1"/>
  <c r="E19" i="1" s="1"/>
  <c r="D15" i="8" l="1"/>
  <c r="B16" i="8" s="1"/>
  <c r="F14" i="8"/>
  <c r="G14" i="8" s="1"/>
  <c r="C20" i="1"/>
  <c r="E20" i="1" s="1"/>
  <c r="F15" i="8" l="1"/>
  <c r="G15" i="8" s="1"/>
  <c r="D16" i="8"/>
  <c r="B17" i="8" s="1"/>
  <c r="C21" i="1"/>
  <c r="E21" i="1" s="1"/>
  <c r="F16" i="8" l="1"/>
  <c r="G16" i="8" s="1"/>
  <c r="D17" i="8"/>
  <c r="B18" i="8" s="1"/>
  <c r="C22" i="1"/>
  <c r="E22" i="1" s="1"/>
  <c r="F17" i="8" l="1"/>
  <c r="G17" i="8" s="1"/>
  <c r="D18" i="8"/>
  <c r="C23" i="1"/>
  <c r="E23" i="1" s="1"/>
  <c r="F18" i="8" l="1"/>
  <c r="G18" i="8" s="1"/>
  <c r="B22" i="7" s="1"/>
  <c r="E22" i="7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l="1"/>
  <c r="C2" i="7"/>
</calcChain>
</file>

<file path=xl/sharedStrings.xml><?xml version="1.0" encoding="utf-8"?>
<sst xmlns="http://schemas.openxmlformats.org/spreadsheetml/2006/main" count="176" uniqueCount="104">
  <si>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</si>
  <si>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</si>
  <si>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</si>
  <si>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</si>
  <si>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</si>
  <si>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</si>
  <si>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</si>
  <si>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</si>
  <si>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</si>
  <si>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</si>
  <si>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</si>
  <si>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</si>
  <si>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</si>
  <si>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</si>
  <si>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</si>
  <si>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</si>
  <si>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</si>
  <si>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</si>
  <si>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</si>
  <si>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</si>
  <si>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</si>
  <si>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</si>
  <si>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</si>
  <si>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</si>
  <si>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</si>
  <si>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</si>
  <si>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</si>
  <si>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</si>
  <si>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</si>
  <si>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</si>
  <si>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</si>
  <si>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</si>
  <si>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</si>
  <si>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</si>
  <si>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</si>
  <si>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</si>
  <si>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</si>
  <si>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</si>
  <si>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</si>
  <si>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</si>
  <si>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</si>
  <si>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</si>
  <si>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</si>
  <si>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</si>
  <si>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</si>
  <si>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</si>
  <si>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</si>
  <si>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</si>
  <si>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</si>
  <si>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</si>
  <si>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</si>
  <si>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</si>
  <si>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</si>
  <si>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</si>
  <si>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</si>
  <si>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</si>
  <si>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</si>
  <si>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</si>
  <si>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</si>
  <si>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</si>
  <si>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</si>
  <si>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</si>
  <si>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</si>
  <si>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</si>
  <si>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</si>
  <si>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</si>
  <si>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</si>
  <si>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</si>
  <si>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</si>
  <si>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</si>
  <si>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</si>
  <si>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</si>
  <si>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</si>
  <si>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</si>
  <si>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</si>
  <si>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</si>
  <si>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</si>
  <si>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</si>
  <si>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</si>
  <si>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</si>
  <si>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</si>
  <si>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</si>
  <si>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</si>
  <si>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</si>
  <si>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</si>
  <si>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</si>
  <si>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</si>
  <si>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</si>
  <si>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</si>
  <si>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</si>
  <si>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</si>
  <si>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</si>
  <si>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</si>
  <si>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</si>
  <si>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</si>
  <si>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</si>
  <si>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</si>
  <si>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</si>
  <si>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</si>
  <si>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</si>
  <si>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</si>
  <si>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</si>
  <si>
    <t>Android</t>
  </si>
  <si>
    <t>XC8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</si>
</sst>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6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6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3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workbookViewId="0">
      <selection activeCell="G5" sqref="G5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21</v>
      </c>
      <c r="Q4" s="5" t="s">
        <v>23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v>6</v>
      </c>
      <c r="E5" s="3">
        <f>C5+D5</f>
        <v>6</v>
      </c>
      <c r="F5" s="7">
        <v>1</v>
      </c>
      <c r="G5" s="8">
        <v>0</v>
      </c>
      <c r="H5" s="4">
        <v>2</v>
      </c>
      <c r="I5" s="7">
        <v>1</v>
      </c>
      <c r="J5" s="8">
        <v>0</v>
      </c>
      <c r="K5" s="4">
        <v>2</v>
      </c>
      <c r="L5" s="7">
        <v>1</v>
      </c>
      <c r="M5" s="8">
        <v>0</v>
      </c>
      <c r="N5" s="4">
        <v>2</v>
      </c>
      <c r="O5" s="7">
        <v>1</v>
      </c>
      <c r="P5" s="8">
        <v>0</v>
      </c>
      <c r="Q5" s="4">
        <v>2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6</v>
      </c>
      <c r="D6" s="3">
        <v>6</v>
      </c>
      <c r="E6" s="3">
        <f t="shared" ref="E6:E7" si="1">C6+D6</f>
        <v>12</v>
      </c>
      <c r="F6" s="7">
        <v>2</v>
      </c>
      <c r="G6" s="8">
        <v>1</v>
      </c>
      <c r="H6" s="4">
        <v>0</v>
      </c>
      <c r="I6" s="7">
        <v>2</v>
      </c>
      <c r="J6" s="8">
        <v>1</v>
      </c>
      <c r="K6" s="4">
        <v>0</v>
      </c>
      <c r="L6" s="7">
        <v>2</v>
      </c>
      <c r="M6" s="8">
        <v>1</v>
      </c>
      <c r="N6" s="4">
        <v>0</v>
      </c>
      <c r="O6" s="7">
        <v>2</v>
      </c>
      <c r="P6" s="8">
        <v>1</v>
      </c>
      <c r="Q6" s="4">
        <v>0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12</v>
      </c>
      <c r="D7" s="3">
        <v>6</v>
      </c>
      <c r="E7" s="3">
        <f t="shared" si="1"/>
        <v>18</v>
      </c>
      <c r="F7" s="7">
        <v>0</v>
      </c>
      <c r="G7" s="8">
        <v>2</v>
      </c>
      <c r="H7" s="4">
        <v>1</v>
      </c>
      <c r="I7" s="7">
        <v>0</v>
      </c>
      <c r="J7" s="8">
        <v>2</v>
      </c>
      <c r="K7" s="4">
        <v>1</v>
      </c>
      <c r="L7" s="7">
        <v>0</v>
      </c>
      <c r="M7" s="8">
        <v>2</v>
      </c>
      <c r="N7" s="4">
        <v>1</v>
      </c>
      <c r="O7" s="7">
        <v>0</v>
      </c>
      <c r="P7" s="8">
        <v>2</v>
      </c>
      <c r="Q7" s="4">
        <v>1</v>
      </c>
      <c r="R7" s="4">
        <v>2</v>
      </c>
    </row>
    <row r="8" spans="1:18" x14ac:dyDescent="0.25">
      <c r="A8">
        <v>1</v>
      </c>
      <c r="B8">
        <f t="shared" si="2"/>
        <v>3</v>
      </c>
      <c r="C8" s="3">
        <f t="shared" si="0"/>
        <v>0</v>
      </c>
      <c r="D8" s="3">
        <v>3</v>
      </c>
      <c r="E8" s="3">
        <f t="shared" ref="E8" si="3">C8+D8</f>
        <v>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1</v>
      </c>
      <c r="B9">
        <f t="shared" si="2"/>
        <v>4</v>
      </c>
      <c r="C9" s="3">
        <f t="shared" si="0"/>
        <v>3</v>
      </c>
      <c r="D9" s="3">
        <v>2</v>
      </c>
      <c r="E9" s="3">
        <f t="shared" ref="E9" si="4">C9+D9</f>
        <v>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1</v>
      </c>
      <c r="B10">
        <f t="shared" si="2"/>
        <v>5</v>
      </c>
      <c r="C10" s="3">
        <f t="shared" si="0"/>
        <v>5</v>
      </c>
      <c r="D10" s="3">
        <v>21</v>
      </c>
      <c r="E10" s="3">
        <f t="shared" ref="E10:E12" si="5">C10+D10</f>
        <v>26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1</v>
      </c>
      <c r="B11">
        <f t="shared" si="2"/>
        <v>6</v>
      </c>
      <c r="C11" s="3">
        <f t="shared" si="0"/>
        <v>26</v>
      </c>
      <c r="D11" s="3">
        <v>2</v>
      </c>
      <c r="E11" s="3">
        <f t="shared" si="5"/>
        <v>28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1</v>
      </c>
      <c r="B12">
        <f t="shared" si="2"/>
        <v>7</v>
      </c>
      <c r="C12" s="3">
        <f t="shared" si="0"/>
        <v>28</v>
      </c>
      <c r="D12" s="3">
        <v>2</v>
      </c>
      <c r="E12" s="3">
        <f t="shared" si="5"/>
        <v>30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30</v>
      </c>
      <c r="D13" s="3">
        <v>1</v>
      </c>
      <c r="E13" s="3">
        <f t="shared" ref="E13:E14" si="6">C13+D13</f>
        <v>31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workbookViewId="0">
      <selection activeCell="D2" sqref="D2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0</v>
      </c>
      <c r="O2">
        <f>IFERROR(HOUR(B2),-1)</f>
        <v>1</v>
      </c>
      <c r="P2">
        <f>IFERROR(MINUTE(C2),-1)</f>
        <v>0</v>
      </c>
      <c r="Q2">
        <f>IFERROR(HOUR(C2),-1)</f>
        <v>5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0, 1, 0, 5, 1, 127, </v>
      </c>
      <c r="U2" t="str">
        <f>CONCATENATE(U1,T2)</f>
        <v xml:space="preserve">0, 1, 0, 5, 1, 127,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0, 1, 0, 5,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0, 1, 0, 5,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0, 1, 0, 5,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0, 1, 0, 5,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0, 1, 0, 5,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0, 1, 0, 5,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0, 1, 0, 5,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22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</v>
      </c>
      <c r="S24">
        <f t="shared" ref="S24:S25" si="9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0">CONCATENATE(U23,T24)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23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</v>
      </c>
      <c r="S25">
        <f t="shared" si="9"/>
        <v>127</v>
      </c>
      <c r="T25" t="str">
        <f t="shared" si="6"/>
        <v xml:space="preserve">-1, -1, -1, -1, 1, 127, </v>
      </c>
      <c r="U25" t="str">
        <f t="shared" si="10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>
      <selection activeCell="A9" sqref="A9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0.25</v>
      </c>
      <c r="E2">
        <f>HOUR(C2)</f>
        <v>6</v>
      </c>
      <c r="F2">
        <f>MINUTE(C2)</f>
        <v>0</v>
      </c>
      <c r="G2">
        <f>(F2+E2*60)*B2</f>
        <v>-360</v>
      </c>
      <c r="H2" t="str">
        <f>DEC2HEX(G2,4)</f>
        <v>FFFFFFFE98</v>
      </c>
      <c r="I2" t="str">
        <f>RIGHT(H2,4)</f>
        <v>FE98</v>
      </c>
      <c r="J2" t="str">
        <f>CONCATENATE("0x",RIGHT(I2,2),", 0x",LEFT(I2,2),", ")</f>
        <v xml:space="preserve">0x98, 0xFE, 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tabSelected="1" workbookViewId="0">
      <selection activeCell="C2" sqref="C2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B1" t="s">
        <v>102</v>
      </c>
      <c r="C1" t="str">
        <f>CONCATENATE("int EE_Settings[]={",E24,"};")</f>
        <v>int EE_Settings[]={0x98, 0xFE, 1, 4, 1, 10, 20, 0xF6, 0xFF, 60, 40, 18,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2" spans="1:5" x14ac:dyDescent="0.25">
      <c r="B2" t="s">
        <v>103</v>
      </c>
      <c r="C2" t="str">
        <f>CONCATENATE("INT8 EE_Settings[]={",E24,"};")</f>
        <v>INT8 EE_Settings[]={0x98, 0xFE, 1, 4, 1, 10, 20, 0xF6, 0xFF, 60, 40, 18,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0x98, 0xFE, </v>
      </c>
      <c r="C4">
        <f>LEN(B4)-LEN(SUBSTITUTE(B4,",",""))</f>
        <v>2</v>
      </c>
      <c r="E4" t="str">
        <f>CONCATENATE(E3,B4)</f>
        <v xml:space="preserve">0x98,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0x98,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0x98,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0x98,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0x98,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0x98,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0x98, 0xFE, 1, 4, 1, 10, 20, 0xF6, 0xFF, 60, 40, </v>
      </c>
    </row>
    <row r="11" spans="1:5" x14ac:dyDescent="0.25">
      <c r="A11" t="s">
        <v>83</v>
      </c>
      <c r="B11">
        <v>1</v>
      </c>
      <c r="C11">
        <f t="shared" si="0"/>
        <v>0</v>
      </c>
      <c r="E11" t="str">
        <f t="shared" si="1"/>
        <v>0x98, 0xFE, 1, 4, 1, 10, 20, 0xF6, 0xFF, 60, 40, 1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0x98, 0xFE, 1, 4, 1, 10, 20, 0xF6, 0xFF, 60, 40, 18,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0x98, 0xFE, 1, 4, 1, 10, 20, 0xF6, 0xFF, 60, 40, 18,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0x98, 0xFE, 1, 4, 1, 10, 20, 0xF6, 0xFF, 60, 40, 18,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0x98, 0xFE, 1, 4, 1, 10, 20, 0xF6, 0xFF, 60, 40, 18,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0x98, 0xFE, 1, 4, 1, 10, 20, 0xF6, 0xFF, 60, 40, 18,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0x98, 0xFE, 1, 4, 1, 10, 20, 0xF6, 0xFF, 60, 40, 18,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0x98, 0xFE, 1, 4, 1, 10, 20, 0xF6, 0xFF, 60, 40, 18,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0x98, 0xFE, 1, 4, 1, 10, 20, 0xF6, 0xFF, 60, 40, 18, 192, 8, 42, 5, 1, 128, 81, 1,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0x98, 0xFE, 1, 4, 1, 10, 20, 0xF6, 0xFF, 60, 40, 18, 192, 8, 42, 5, 1, 128, 81, 1,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0x98, 0xFE, 1, 4, 1, 10, 20, 0xF6, 0xFF, 60, 40, 18, 192, 8, 42, 5, 1, 128, 81, 1,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2, 8, 8, 8, 8, 8, 8, 8, 8, 8, 8, 8, 8, 8, 8, 8, 160, </v>
      </c>
      <c r="C22">
        <f t="shared" si="0"/>
        <v>17</v>
      </c>
      <c r="E22" t="str">
        <f t="shared" si="1"/>
        <v xml:space="preserve">0x98, 0xFE, 1, 4, 1, 10, 20, 0xF6, 0xFF, 60, 40, 18,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</v>
      </c>
    </row>
    <row r="23" spans="1:5" x14ac:dyDescent="0.25">
      <c r="A23" t="s">
        <v>98</v>
      </c>
      <c r="B23" t="str">
        <f>EVENTS!T1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0x98, 0xFE, 1, 4, 1, 10, 20, 0xF6, 0xFF, 60, 40, 18,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0x98, 0xFE, 1, 4, 1, 10, 20, 0xF6, 0xFF, 60, 40, 18, 192, 8, 42, 5, 1, 128, 81, 1, 0, 5, 0xC5, 0x80, 0x00, 0x00, 0x00, 0x00, 0x00, 0x00, 0x00, 0x00, 0x00, 0x00, 0x00, 0x00, 0x00, 0x00, 0x00, 0x00, 0x00, 0x00, 0x20, 0x00, 0x00, 0x00, 0x00, 0x00, 0x00, 0x00, 0x00, 0x00, 0x00, 0x00, 0x00, 0x00, 0x00, 0x00, 0x00, 0x00, 0x00, 0x00, 2,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3</v>
      </c>
      <c r="D2">
        <f>B2+C2-1</f>
        <v>2</v>
      </c>
      <c r="F2" t="str">
        <f>CONCATENATE(D2,", ")</f>
        <v xml:space="preserve">2, </v>
      </c>
      <c r="G2" t="str">
        <f>CONCATENATE(G1,F2)</f>
        <v xml:space="preserve">2, </v>
      </c>
    </row>
    <row r="3" spans="1:7" x14ac:dyDescent="0.25">
      <c r="A3">
        <f>+A2+1</f>
        <v>1</v>
      </c>
      <c r="B3">
        <f>D2+1</f>
        <v>3</v>
      </c>
      <c r="C3">
        <f>COUNTIF(States_Design!A:A,A3)</f>
        <v>6</v>
      </c>
      <c r="D3">
        <f t="shared" ref="D3:D17" si="0">B3+C3-1</f>
        <v>8</v>
      </c>
      <c r="F3" t="str">
        <f t="shared" ref="F3:F14" si="1">CONCATENATE(D3,", ")</f>
        <v xml:space="preserve">8, </v>
      </c>
      <c r="G3" t="str">
        <f t="shared" ref="G3:G14" si="2">CONCATENATE(G2,F3)</f>
        <v xml:space="preserve">2, 8, </v>
      </c>
    </row>
    <row r="4" spans="1:7" x14ac:dyDescent="0.25">
      <c r="A4">
        <f t="shared" ref="A4:A18" si="3">+A3+1</f>
        <v>2</v>
      </c>
      <c r="B4">
        <f t="shared" ref="B4:B18" si="4">D3+1</f>
        <v>9</v>
      </c>
      <c r="C4">
        <f>COUNTIF(States_Design!A:A,A4)</f>
        <v>0</v>
      </c>
      <c r="D4">
        <f t="shared" si="0"/>
        <v>8</v>
      </c>
      <c r="F4" t="str">
        <f t="shared" si="1"/>
        <v xml:space="preserve">8, </v>
      </c>
      <c r="G4" t="str">
        <f t="shared" si="2"/>
        <v xml:space="preserve">2, 8, 8,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8</v>
      </c>
      <c r="F5" t="str">
        <f t="shared" si="1"/>
        <v xml:space="preserve">8, </v>
      </c>
      <c r="G5" t="str">
        <f t="shared" si="2"/>
        <v xml:space="preserve">2, 8, 8, 8,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8</v>
      </c>
      <c r="F6" t="str">
        <f t="shared" si="1"/>
        <v xml:space="preserve">8, </v>
      </c>
      <c r="G6" t="str">
        <f t="shared" si="2"/>
        <v xml:space="preserve">2, 8, 8, 8, 8,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8</v>
      </c>
      <c r="F7" t="str">
        <f t="shared" si="1"/>
        <v xml:space="preserve">8, </v>
      </c>
      <c r="G7" t="str">
        <f t="shared" si="2"/>
        <v xml:space="preserve">2, 8, 8, 8, 8, 8,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8</v>
      </c>
      <c r="F8" t="str">
        <f t="shared" si="1"/>
        <v xml:space="preserve">8, </v>
      </c>
      <c r="G8" t="str">
        <f t="shared" si="2"/>
        <v xml:space="preserve">2, 8, 8, 8, 8, 8, 8,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8</v>
      </c>
      <c r="F9" t="str">
        <f t="shared" si="1"/>
        <v xml:space="preserve">8, </v>
      </c>
      <c r="G9" t="str">
        <f t="shared" si="2"/>
        <v xml:space="preserve">2, 8, 8, 8, 8, 8, 8, 8,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8</v>
      </c>
      <c r="F10" t="str">
        <f t="shared" si="1"/>
        <v xml:space="preserve">8, </v>
      </c>
      <c r="G10" t="str">
        <f t="shared" si="2"/>
        <v xml:space="preserve">2, 8, 8, 8, 8, 8, 8, 8, 8,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8</v>
      </c>
      <c r="F11" t="str">
        <f t="shared" si="1"/>
        <v xml:space="preserve">8, </v>
      </c>
      <c r="G11" t="str">
        <f t="shared" si="2"/>
        <v xml:space="preserve">2, 8, 8, 8, 8, 8, 8, 8, 8, 8,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8</v>
      </c>
      <c r="F12" t="str">
        <f t="shared" si="1"/>
        <v xml:space="preserve">8, </v>
      </c>
      <c r="G12" t="str">
        <f t="shared" si="2"/>
        <v xml:space="preserve">2, 8, 8, 8, 8, 8, 8, 8, 8, 8, 8,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8</v>
      </c>
      <c r="F13" t="str">
        <f t="shared" si="1"/>
        <v xml:space="preserve">8, </v>
      </c>
      <c r="G13" t="str">
        <f t="shared" si="2"/>
        <v xml:space="preserve">2, 8, 8, 8, 8, 8, 8, 8, 8, 8, 8, 8,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8</v>
      </c>
      <c r="F14" t="str">
        <f t="shared" si="1"/>
        <v xml:space="preserve">8, </v>
      </c>
      <c r="G14" t="str">
        <f t="shared" si="2"/>
        <v xml:space="preserve">2, 8, 8, 8, 8, 8, 8, 8, 8, 8, 8, 8, 8, </v>
      </c>
    </row>
    <row r="15" spans="1:7" x14ac:dyDescent="0.25">
      <c r="A15">
        <f t="shared" si="3"/>
        <v>13</v>
      </c>
      <c r="B15">
        <f t="shared" si="4"/>
        <v>9</v>
      </c>
      <c r="C15">
        <f>COUNTIF(States_Design!A:A,A15)</f>
        <v>0</v>
      </c>
      <c r="D15">
        <f t="shared" si="0"/>
        <v>8</v>
      </c>
      <c r="F15" t="str">
        <f t="shared" ref="F15:F18" si="5">CONCATENATE(D15,", ")</f>
        <v xml:space="preserve">8, </v>
      </c>
      <c r="G15" t="str">
        <f t="shared" ref="G15:G18" si="6">CONCATENATE(G14,F15)</f>
        <v xml:space="preserve">2, 8, 8, 8, 8, 8, 8, 8, 8, 8, 8, 8, 8, 8, </v>
      </c>
    </row>
    <row r="16" spans="1:7" x14ac:dyDescent="0.25">
      <c r="A16">
        <f t="shared" si="3"/>
        <v>14</v>
      </c>
      <c r="B16">
        <f t="shared" si="4"/>
        <v>9</v>
      </c>
      <c r="C16">
        <f>COUNTIF(States_Design!A:A,A16)</f>
        <v>0</v>
      </c>
      <c r="D16">
        <f t="shared" si="0"/>
        <v>8</v>
      </c>
      <c r="F16" t="str">
        <f t="shared" si="5"/>
        <v xml:space="preserve">8, </v>
      </c>
      <c r="G16" t="str">
        <f t="shared" si="6"/>
        <v xml:space="preserve">2, 8, 8, 8, 8, 8, 8, 8, 8, 8, 8, 8, 8, 8, 8, </v>
      </c>
    </row>
    <row r="17" spans="1:7" x14ac:dyDescent="0.25">
      <c r="A17">
        <f t="shared" si="3"/>
        <v>15</v>
      </c>
      <c r="B17">
        <f t="shared" si="4"/>
        <v>9</v>
      </c>
      <c r="C17">
        <f>COUNTIF(States_Design!A:A,A17)</f>
        <v>0</v>
      </c>
      <c r="D17">
        <f t="shared" si="0"/>
        <v>8</v>
      </c>
      <c r="F17" t="str">
        <f t="shared" si="5"/>
        <v xml:space="preserve">8, </v>
      </c>
      <c r="G17" t="str">
        <f t="shared" si="6"/>
        <v xml:space="preserve">2, 8, 8, 8, 8, 8, 8, 8, 8, 8, 8, 8, 8, 8, 8, 8, </v>
      </c>
    </row>
    <row r="18" spans="1:7" x14ac:dyDescent="0.25">
      <c r="A18">
        <f t="shared" si="3"/>
        <v>16</v>
      </c>
      <c r="B18">
        <f t="shared" si="4"/>
        <v>9</v>
      </c>
      <c r="C18">
        <f>COUNTIF(States_Design!A:A,A18)</f>
        <v>151</v>
      </c>
      <c r="D18">
        <f t="shared" ref="D18" si="7">B18+C18</f>
        <v>160</v>
      </c>
      <c r="F18" t="str">
        <f t="shared" si="5"/>
        <v xml:space="preserve">160, </v>
      </c>
      <c r="G18" t="str">
        <f t="shared" si="6"/>
        <v xml:space="preserve">2, 8, 8, 8, 8, 8, 8, 8, 8, 8, 8, 8, 8, 8, 8, 8, 160,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workbookViewId="0">
      <selection activeCell="K4" sqref="K4:P4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6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1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1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1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1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0x24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0x09</v>
      </c>
      <c r="AO3" s="11" t="str">
        <f t="shared" ref="AO3:AO32" si="19">CONCATENATE("0x",BIN2HEX(CONCATENATE(AB3,AC3,AD3,AE3,AF3,AG3,AH3,AI3),2))</f>
        <v>0x24</v>
      </c>
      <c r="AQ3" s="11" t="str">
        <f>CONCATENATE(A3,", ",AK3,", ",AL3,", ",AN3,", ",AO3,", ")</f>
        <v xml:space="preserve">6, 0x24, 0x90, 0x09, 0x24, </v>
      </c>
      <c r="AR3" s="11" t="str">
        <f>CONCATENATE(AT2,AQ3)</f>
        <v xml:space="preserve">6, 0x24, 0x90, 0x09, 0x24, </v>
      </c>
    </row>
    <row r="4" spans="1:44" x14ac:dyDescent="0.25">
      <c r="A4" s="11">
        <f>States_Design!D6</f>
        <v>6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0</v>
      </c>
      <c r="F4" s="11">
        <f>IF(IFERROR(HLOOKUP(F$2,States_Design!$4:6,ROW()-1,FALSE),0)=1,1,0)</f>
        <v>1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0</v>
      </c>
      <c r="L4" s="11">
        <f>IF(IFERROR(HLOOKUP(L$2,States_Design!$4:6,ROW()-1,FALSE),0)=1,1,0)</f>
        <v>1</v>
      </c>
      <c r="M4" s="11">
        <f>IF(IFERROR(HLOOKUP(M$2,States_Design!$4:6,ROW()-1,FALSE),0)=1,1,0)</f>
        <v>0</v>
      </c>
      <c r="N4" s="11">
        <f>IF(IFERROR(HLOOKUP(N$2,States_Design!$4:6,ROW()-1,FALSE),0)=1,1,0)</f>
        <v>0</v>
      </c>
      <c r="O4" s="11">
        <f>IF(IFERROR(HLOOKUP(O$2,States_Design!$4:6,ROW()-1,FALSE),0)=1,1,0)</f>
        <v>1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1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1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1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1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0x12</v>
      </c>
      <c r="AL4" s="11" t="str">
        <f t="shared" si="17"/>
        <v>0x48</v>
      </c>
      <c r="AN4" s="11" t="str">
        <f t="shared" si="18"/>
        <v>0x24</v>
      </c>
      <c r="AO4" s="11" t="str">
        <f t="shared" si="19"/>
        <v>0x90</v>
      </c>
      <c r="AQ4" s="11" t="str">
        <f t="shared" ref="AQ4:AQ67" si="20">CONCATENATE(A4,", ",AK4,", ",AL4,", ",AN4,", ",AO4,", ")</f>
        <v xml:space="preserve">6, 0x12, 0x48, 0x24, 0x90, </v>
      </c>
      <c r="AR4" s="11" t="str">
        <f t="shared" ref="AR4:AR32" si="21">CONCATENATE(AR3,AQ4)</f>
        <v xml:space="preserve">6, 0x24, 0x90, 0x09, 0x24, 6, 0x12, 0x48, 0x24, 0x90, 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0</v>
      </c>
      <c r="I5" s="11">
        <f>IF(IFERROR(HLOOKUP(I$2,States_Design!$4:7,ROW()-1,FALSE),0)=1,1,0)</f>
        <v>0</v>
      </c>
      <c r="J5" s="11">
        <f>IF(IFERROR(HLOOKUP(J$2,States_Design!$4:7,ROW()-1,FALSE),0)=1,1,0)</f>
        <v>1</v>
      </c>
      <c r="K5" s="11">
        <f>IF(IFERROR(HLOOKUP(K$2,States_Design!$4:7,ROW()-1,FALSE),0)=1,1,0)</f>
        <v>0</v>
      </c>
      <c r="L5" s="11">
        <f>IF(IFERROR(HLOOKUP(L$2,States_Design!$4:7,ROW()-1,FALSE),0)=1,1,0)</f>
        <v>0</v>
      </c>
      <c r="M5" s="11">
        <f>IF(IFERROR(HLOOKUP(M$2,States_Design!$4:7,ROW()-1,FALSE),0)=1,1,0)</f>
        <v>1</v>
      </c>
      <c r="N5" s="11">
        <f>IF(IFERROR(HLOOKUP(N$2,States_Design!$4:7,ROW()-1,FALSE),0)=1,1,0)</f>
        <v>0</v>
      </c>
      <c r="O5" s="11">
        <f>IF(IFERROR(HLOOKUP(O$2,States_Design!$4:7,ROW()-1,FALSE),0)=1,1,0)</f>
        <v>0</v>
      </c>
      <c r="P5" s="11">
        <f>IF(IFERROR(HLOOKUP(P$2,States_Design!$4:7,ROW()-1,FALSE),0)=1,1,0)</f>
        <v>1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1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1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1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1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0x09</v>
      </c>
      <c r="AL5" s="11" t="str">
        <f t="shared" si="17"/>
        <v>0x24</v>
      </c>
      <c r="AN5" s="11" t="str">
        <f t="shared" si="18"/>
        <v>0x12</v>
      </c>
      <c r="AO5" s="11" t="str">
        <f t="shared" si="19"/>
        <v>0x48</v>
      </c>
      <c r="AQ5" s="11" t="str">
        <f t="shared" si="20"/>
        <v xml:space="preserve">6, 0x09, 0x24, 0x12, 0x48, </v>
      </c>
      <c r="AR5" s="11" t="str">
        <f t="shared" si="21"/>
        <v xml:space="preserve">6, 0x24, 0x90, 0x09, 0x24, 6, 0x12, 0x48, 0x24, 0x90, 6, 0x09, 0x24, 0x12, 0x48, </v>
      </c>
    </row>
    <row r="6" spans="1:44" x14ac:dyDescent="0.25">
      <c r="A6" s="11">
        <f>States_Design!D8</f>
        <v>3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3, 0x04, 0x90, 0x08, 0x00, </v>
      </c>
      <c r="AR6" s="11" t="str">
        <f t="shared" si="21"/>
        <v xml:space="preserve">6, 0x24, 0x90, 0x09, 0x24, 6, 0x12, 0x48, 0x24, 0x90, 6, 0x09, 0x24, 0x12, 0x48, 3,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6, 0x24, 0x90, 0x09, 0x24, 6, 0x12, 0x48, 0x24, 0x90, 6, 0x09, 0x24, 0x12, 0x48, 3,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0</v>
      </c>
      <c r="P8" s="11">
        <f>IF(IFERROR(HLOOKUP(P$2,States_Design!$4:10,ROW()-1,FALSE),0)=1,1,0)</f>
        <v>1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0x24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0x24, 0x00, 0x00, </v>
      </c>
      <c r="AR8" s="11" t="str">
        <f t="shared" si="21"/>
        <v xml:space="preserve">6, 0x24, 0x90, 0x09, 0x24, 6, 0x12, 0x48, 0x24, 0x90, 6, 0x09, 0x24, 0x12, 0x48, 3, 0x04, 0x90, 0x08, 0x00, 2, 0x14, 0x90, 0x00, 0x00, 21, 0x24, 0x24,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6, 0x24, 0x90, 0x09, 0x24, 6, 0x12, 0x48, 0x24, 0x90, 6, 0x09, 0x24, 0x12, 0x48, 3, 0x04, 0x90, 0x08, 0x00, 2, 0x14, 0x90, 0x00, 0x00, 21, 0x24, 0x24,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6, 0x24, 0x90, 0x09, 0x24, 6, 0x12, 0x48, 0x24, 0x90, 6, 0x09, 0x24, 0x12, 0x48, 3, 0x04, 0x90, 0x08, 0x00, 2, 0x14, 0x90, 0x00, 0x00, 21, 0x24, 0x24,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2017-07-18T23:19:40Z</dcterms:modified>
  <cp:category/>
  <cp:contentStatus/>
</cp:coreProperties>
</file>