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02\Desktop\"/>
    </mc:Choice>
  </mc:AlternateContent>
  <xr:revisionPtr revIDLastSave="0" documentId="8_{74097F01-01F5-433D-B950-BA6DC3708D97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roject_Manual" sheetId="81" r:id="rId1"/>
    <sheet name="BalanceData" sheetId="1" r:id="rId2"/>
    <sheet name="Weapon_Comparison" sheetId="77" r:id="rId3"/>
    <sheet name="Damage_Short" sheetId="56" r:id="rId4"/>
    <sheet name="Damage_Mid" sheetId="57" r:id="rId5"/>
    <sheet name="Damage_Long" sheetId="58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" i="77" l="1"/>
  <c r="D8" i="77"/>
  <c r="C8" i="77"/>
  <c r="D9" i="77" l="1"/>
  <c r="D10" i="77" s="1"/>
  <c r="D11" i="77"/>
  <c r="C11" i="77"/>
  <c r="T27" i="1"/>
  <c r="S27" i="1"/>
  <c r="R27" i="1"/>
  <c r="Q27" i="1"/>
  <c r="P27" i="1"/>
  <c r="O27" i="1"/>
  <c r="N27" i="1"/>
  <c r="T26" i="1"/>
  <c r="S26" i="1"/>
  <c r="R26" i="1"/>
  <c r="Q26" i="1"/>
  <c r="P26" i="1"/>
  <c r="O26" i="1"/>
  <c r="N26" i="1"/>
  <c r="T25" i="1"/>
  <c r="S25" i="1"/>
  <c r="R25" i="1"/>
  <c r="Q25" i="1"/>
  <c r="P25" i="1"/>
  <c r="O25" i="1"/>
  <c r="N25" i="1"/>
  <c r="T24" i="1"/>
  <c r="S24" i="1"/>
  <c r="R24" i="1"/>
  <c r="Q24" i="1"/>
  <c r="P24" i="1"/>
  <c r="O24" i="1"/>
  <c r="N24" i="1"/>
  <c r="T23" i="1"/>
  <c r="S23" i="1"/>
  <c r="R23" i="1"/>
  <c r="Q23" i="1"/>
  <c r="P23" i="1"/>
  <c r="O23" i="1"/>
  <c r="N23" i="1"/>
  <c r="T22" i="1"/>
  <c r="S22" i="1"/>
  <c r="R22" i="1"/>
  <c r="Q22" i="1"/>
  <c r="P22" i="1"/>
  <c r="O22" i="1"/>
  <c r="N22" i="1"/>
  <c r="T21" i="1"/>
  <c r="S21" i="1"/>
  <c r="R21" i="1"/>
  <c r="Q21" i="1"/>
  <c r="P21" i="1"/>
  <c r="O21" i="1"/>
  <c r="N21" i="1"/>
  <c r="T20" i="1"/>
  <c r="S20" i="1"/>
  <c r="R20" i="1"/>
  <c r="Q20" i="1"/>
  <c r="P20" i="1"/>
  <c r="O20" i="1"/>
  <c r="N20" i="1"/>
  <c r="T16" i="1"/>
  <c r="S16" i="1"/>
  <c r="R16" i="1"/>
  <c r="Q16" i="1"/>
  <c r="P16" i="1"/>
  <c r="O16" i="1"/>
  <c r="N16" i="1"/>
  <c r="T15" i="1"/>
  <c r="S15" i="1"/>
  <c r="R15" i="1"/>
  <c r="Q15" i="1"/>
  <c r="P15" i="1"/>
  <c r="O15" i="1"/>
  <c r="N15" i="1"/>
  <c r="T14" i="1"/>
  <c r="S14" i="1"/>
  <c r="R14" i="1"/>
  <c r="Q14" i="1"/>
  <c r="P14" i="1"/>
  <c r="O14" i="1"/>
  <c r="N14" i="1"/>
  <c r="T13" i="1"/>
  <c r="S13" i="1"/>
  <c r="R13" i="1"/>
  <c r="Q13" i="1"/>
  <c r="P13" i="1"/>
  <c r="O13" i="1"/>
  <c r="N13" i="1"/>
  <c r="T12" i="1"/>
  <c r="S12" i="1"/>
  <c r="R12" i="1"/>
  <c r="Q12" i="1"/>
  <c r="P12" i="1"/>
  <c r="O12" i="1"/>
  <c r="N12" i="1"/>
  <c r="T11" i="1"/>
  <c r="S11" i="1"/>
  <c r="R11" i="1"/>
  <c r="Q11" i="1"/>
  <c r="P11" i="1"/>
  <c r="O11" i="1"/>
  <c r="N11" i="1"/>
  <c r="T10" i="1"/>
  <c r="S10" i="1"/>
  <c r="R10" i="1"/>
  <c r="Q10" i="1"/>
  <c r="P10" i="1"/>
  <c r="O10" i="1"/>
  <c r="N10" i="1"/>
  <c r="T9" i="1"/>
  <c r="S9" i="1"/>
  <c r="R9" i="1"/>
  <c r="Q9" i="1"/>
  <c r="P9" i="1"/>
  <c r="O9" i="1"/>
  <c r="N9" i="1"/>
  <c r="T8" i="1"/>
  <c r="S8" i="1"/>
  <c r="R8" i="1"/>
  <c r="Q8" i="1"/>
  <c r="P8" i="1"/>
  <c r="O8" i="1"/>
  <c r="N8" i="1"/>
  <c r="T7" i="1"/>
  <c r="S7" i="1"/>
  <c r="R7" i="1"/>
  <c r="Q7" i="1"/>
  <c r="P7" i="1"/>
  <c r="O7" i="1"/>
  <c r="N7" i="1"/>
  <c r="T6" i="1"/>
  <c r="S6" i="1"/>
  <c r="R6" i="1"/>
  <c r="Q6" i="1"/>
  <c r="P6" i="1"/>
  <c r="O6" i="1"/>
  <c r="N6" i="1"/>
  <c r="T5" i="1"/>
  <c r="S5" i="1"/>
  <c r="R5" i="1"/>
  <c r="Q5" i="1"/>
  <c r="P5" i="1"/>
  <c r="O5" i="1"/>
  <c r="N5" i="1"/>
  <c r="T4" i="1"/>
  <c r="S4" i="1"/>
  <c r="R4" i="1"/>
  <c r="Q4" i="1"/>
  <c r="P4" i="1"/>
  <c r="O4" i="1"/>
  <c r="N4" i="1"/>
  <c r="T3" i="1"/>
  <c r="S3" i="1"/>
  <c r="R3" i="1"/>
  <c r="Q3" i="1"/>
  <c r="P3" i="1"/>
  <c r="O3" i="1"/>
  <c r="N3" i="1"/>
  <c r="E8" i="77" l="1"/>
  <c r="E11" i="77"/>
  <c r="C9" i="77"/>
  <c r="E9" i="77" l="1"/>
  <c r="C10" i="77"/>
  <c r="E10" i="77" s="1"/>
</calcChain>
</file>

<file path=xl/sharedStrings.xml><?xml version="1.0" encoding="utf-8"?>
<sst xmlns="http://schemas.openxmlformats.org/spreadsheetml/2006/main" count="290" uniqueCount="127">
  <si>
    <t>이름</t>
  </si>
  <si>
    <t>탄약</t>
  </si>
  <si>
    <t>데미지</t>
  </si>
  <si>
    <t>탄속</t>
  </si>
  <si>
    <t>탄창</t>
  </si>
  <si>
    <t>RPM</t>
  </si>
  <si>
    <t>수직반동</t>
  </si>
  <si>
    <t>수평반동</t>
  </si>
  <si>
    <t>DPS</t>
  </si>
  <si>
    <t>사격모드</t>
  </si>
  <si>
    <t>사진영역</t>
  </si>
  <si>
    <t>■ ASSAULT RIFLES (AR)</t>
  </si>
  <si>
    <t>시각화</t>
  </si>
  <si>
    <t>단발/연사</t>
    <phoneticPr fontId="1" type="noConversion"/>
  </si>
  <si>
    <t>AN-94(New)</t>
    <phoneticPr fontId="1" type="noConversion"/>
  </si>
  <si>
    <t>장전속도</t>
  </si>
  <si>
    <t>M416</t>
    <phoneticPr fontId="1" type="noConversion"/>
  </si>
  <si>
    <t>AUG</t>
    <phoneticPr fontId="1" type="noConversion"/>
  </si>
  <si>
    <t>Beryl M762</t>
    <phoneticPr fontId="1" type="noConversion"/>
  </si>
  <si>
    <t>단발/3점사/연사</t>
    <phoneticPr fontId="1" type="noConversion"/>
  </si>
  <si>
    <t>ACE32</t>
    <phoneticPr fontId="1" type="noConversion"/>
  </si>
  <si>
    <t>AKM</t>
    <phoneticPr fontId="1" type="noConversion"/>
  </si>
  <si>
    <t>SCAR-L</t>
    <phoneticPr fontId="1" type="noConversion"/>
  </si>
  <si>
    <t>Groza</t>
    <phoneticPr fontId="1" type="noConversion"/>
  </si>
  <si>
    <t>FAMAS</t>
    <phoneticPr fontId="1" type="noConversion"/>
  </si>
  <si>
    <t>K2</t>
    <phoneticPr fontId="1" type="noConversion"/>
  </si>
  <si>
    <t>QBZ</t>
    <phoneticPr fontId="1" type="noConversion"/>
  </si>
  <si>
    <t>G36C</t>
    <phoneticPr fontId="1" type="noConversion"/>
  </si>
  <si>
    <t>Mutant</t>
    <phoneticPr fontId="1" type="noConversion"/>
  </si>
  <si>
    <t>단발/2점사</t>
    <phoneticPr fontId="1" type="noConversion"/>
  </si>
  <si>
    <t>M16A4</t>
    <phoneticPr fontId="1" type="noConversion"/>
  </si>
  <si>
    <t>단발/3점사</t>
    <phoneticPr fontId="1" type="noConversion"/>
  </si>
  <si>
    <t>Mini14</t>
    <phoneticPr fontId="1" type="noConversion"/>
  </si>
  <si>
    <t>단발</t>
    <phoneticPr fontId="1" type="noConversion"/>
  </si>
  <si>
    <t>Mk12</t>
    <phoneticPr fontId="1" type="noConversion"/>
  </si>
  <si>
    <t>Dragunov</t>
    <phoneticPr fontId="1" type="noConversion"/>
  </si>
  <si>
    <t>SLR</t>
    <phoneticPr fontId="1" type="noConversion"/>
  </si>
  <si>
    <t>SKS</t>
    <phoneticPr fontId="1" type="noConversion"/>
  </si>
  <si>
    <t>QBU</t>
    <phoneticPr fontId="1" type="noConversion"/>
  </si>
  <si>
    <t>VSS</t>
    <phoneticPr fontId="1" type="noConversion"/>
  </si>
  <si>
    <t>Mk14</t>
    <phoneticPr fontId="1" type="noConversion"/>
  </si>
  <si>
    <t>총기 명칭</t>
  </si>
  <si>
    <t>Beryl M762</t>
  </si>
  <si>
    <t>ACE32</t>
  </si>
  <si>
    <t>AKM</t>
  </si>
  <si>
    <t>Groza</t>
  </si>
  <si>
    <t>Mutant</t>
  </si>
  <si>
    <t>M416</t>
  </si>
  <si>
    <t>AUG</t>
  </si>
  <si>
    <t>SCAR-L</t>
  </si>
  <si>
    <t>FAMAS</t>
  </si>
  <si>
    <t>K2</t>
  </si>
  <si>
    <t>QBZ</t>
  </si>
  <si>
    <t>G36C</t>
  </si>
  <si>
    <t>M16A4</t>
  </si>
  <si>
    <t>AN-94(New)</t>
  </si>
  <si>
    <t>VSS</t>
  </si>
  <si>
    <t>Dragunov</t>
  </si>
  <si>
    <t>SLR</t>
  </si>
  <si>
    <t>SKS</t>
  </si>
  <si>
    <t>Mk14</t>
  </si>
  <si>
    <t>Mini14</t>
  </si>
  <si>
    <t>Mk12</t>
  </si>
  <si>
    <t>QBU</t>
  </si>
  <si>
    <t>거리 범위</t>
  </si>
  <si>
    <t>기초 데미지</t>
  </si>
  <si>
    <t>감소율 (%)</t>
  </si>
  <si>
    <t>최종 데미지</t>
  </si>
  <si>
    <t>0-50m</t>
  </si>
  <si>
    <t>50-150m</t>
  </si>
  <si>
    <t>150m 이상</t>
  </si>
  <si>
    <t>데미지</t>
    <phoneticPr fontId="1" type="noConversion"/>
  </si>
  <si>
    <t>탄속</t>
    <phoneticPr fontId="1" type="noConversion"/>
  </si>
  <si>
    <t>RPM</t>
    <phoneticPr fontId="1" type="noConversion"/>
  </si>
  <si>
    <t>DPS</t>
    <phoneticPr fontId="1" type="noConversion"/>
  </si>
  <si>
    <t>수직</t>
    <phoneticPr fontId="1" type="noConversion"/>
  </si>
  <si>
    <t>수평</t>
    <phoneticPr fontId="1" type="noConversion"/>
  </si>
  <si>
    <t>장전</t>
    <phoneticPr fontId="1" type="noConversion"/>
  </si>
  <si>
    <t>2점사/연사</t>
    <phoneticPr fontId="1" type="noConversion"/>
  </si>
  <si>
    <t>사살 시간 (TTK)</t>
  </si>
  <si>
    <t>[AR] ACE32</t>
  </si>
  <si>
    <t>[AR] Groza</t>
  </si>
  <si>
    <t>[AR] Mutant</t>
  </si>
  <si>
    <t>[AR] M416</t>
  </si>
  <si>
    <t>[AR] SCAR-L</t>
  </si>
  <si>
    <t>[AR] FAMAS</t>
  </si>
  <si>
    <t>[AR] K2</t>
  </si>
  <si>
    <t>[AR] QBZ</t>
  </si>
  <si>
    <t>[AR] G36C</t>
  </si>
  <si>
    <t>[AR] M16A4</t>
  </si>
  <si>
    <t>[AR] AN-94(New)</t>
  </si>
  <si>
    <t>[DMR] VSS</t>
  </si>
  <si>
    <t>[DMR] Dragunov</t>
  </si>
  <si>
    <t>[DMR] SLR</t>
  </si>
  <si>
    <t>[DMR] SKS</t>
  </si>
  <si>
    <t>[DMR] Mk14</t>
  </si>
  <si>
    <t>[DMR] Mini14</t>
  </si>
  <si>
    <t>[DMR] Mk12</t>
  </si>
  <si>
    <t>[DMR] QBU</t>
  </si>
  <si>
    <t>방어구 레벨 ▼</t>
  </si>
  <si>
    <t>교전 거리 ▼</t>
  </si>
  <si>
    <t>타격 부위 ▼</t>
  </si>
  <si>
    <t>비교 대상 선택 ▼</t>
  </si>
  <si>
    <t>사용 탄수 (STK)</t>
  </si>
  <si>
    <t>총기 A (기준)</t>
  </si>
  <si>
    <t>총기 B (비교)</t>
  </si>
  <si>
    <t>초당 데미지 (DPS)</t>
  </si>
  <si>
    <t>수치 차이 (A-B)</t>
  </si>
  <si>
    <t>시트 이름</t>
  </si>
  <si>
    <t>핵심 내용 및 활용 가이드</t>
  </si>
  <si>
    <t>1. BalanceData</t>
  </si>
  <si>
    <t>2. Weapon_Comparison</t>
  </si>
  <si>
    <t>체력 100인 적을 쓰러뜨리기 위해 필요한 최소 총알 개수입니다. (낮을수록 유리)</t>
  </si>
  <si>
    <t>1초 동안 계속 쐈을 때 가할 수 있는 총 화력의 합입니다. (높을수록 유리)</t>
  </si>
  <si>
    <t>사용자 인터페이스(UI)입니다. 두 총기를 1:1로 배치하여 실제 게임 상황에서의 성능 차이를 시뮬레이션하고 시각적으로 비교합니다.</t>
  </si>
  <si>
    <t>데이터 용어</t>
  </si>
  <si>
    <t>방어구와 거리를 계산한 후 적이 실제로 입는 체력 감소량입니다.</t>
  </si>
  <si>
    <t>PUBG 총기 밸런스 시뮬레이터 사용 설명서</t>
    <phoneticPr fontId="1" type="noConversion"/>
  </si>
  <si>
    <t>모든 총기의 '원본 스탯'이 저장된 데이터베이스입니다. 기획자가 총기의 기초 성능(데미지, 연사력 등)을 수정할 때 사용합니다.</t>
    <phoneticPr fontId="1" type="noConversion"/>
  </si>
  <si>
    <t>의미 설명</t>
    <phoneticPr fontId="1" type="noConversion"/>
  </si>
  <si>
    <t>첫 발 적중 후 적이 쓰러질 때까지 걸리는 시간(초)입니다. (낮을수록 유리)</t>
    <phoneticPr fontId="1" type="noConversion"/>
  </si>
  <si>
    <t>■ DESIGNATED MARKSMAN RIFLES (DMR)</t>
    <phoneticPr fontId="1" type="noConversion"/>
  </si>
  <si>
    <t>무기 사진</t>
    <phoneticPr fontId="1" type="noConversion"/>
  </si>
  <si>
    <t>PUBG 총기 밸런스 비교 대시보드</t>
    <phoneticPr fontId="1" type="noConversion"/>
  </si>
  <si>
    <t>레벨 0</t>
  </si>
  <si>
    <t>몸통</t>
  </si>
  <si>
    <t>150m+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</si>
</sst>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6"/>
      <color rgb="FFFF000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b/>
      <sz val="16"/>
      <color rgb="FFFFFFFF"/>
      <name val="맑은 고딕"/>
      <family val="3"/>
      <charset val="129"/>
      <scheme val="minor"/>
    </font>
    <font>
      <sz val="11"/>
      <color theme="1"/>
      <name val="KoPub돋움체 Light"/>
      <family val="1"/>
      <charset val="129"/>
    </font>
    <font>
      <b/>
      <sz val="22"/>
      <color rgb="FFFF0000"/>
      <name val="맑은 고딕"/>
      <family val="3"/>
      <charset val="129"/>
      <scheme val="minor"/>
    </font>
    <font>
      <b/>
      <sz val="16"/>
      <color rgb="FFFFFFFF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inor"/>
    </font>
    <font>
      <b/>
      <sz val="22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22"/>
      <name val="맑은 고딕"/>
      <family val="3"/>
      <charset val="129"/>
      <scheme val="major"/>
    </font>
    <font>
      <b/>
      <sz val="22"/>
      <color rgb="FFFFFFFF"/>
      <name val="맑은 고딕"/>
      <family val="3"/>
      <charset val="129"/>
      <scheme val="major"/>
    </font>
    <font>
      <b/>
      <sz val="15"/>
      <color rgb="FFFFFFFF"/>
      <name val="맑은 고딕"/>
      <family val="3"/>
      <charset val="129"/>
      <scheme val="major"/>
    </font>
    <font>
      <b/>
      <sz val="15"/>
      <color rgb="FFFFFFFF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212121"/>
        <bgColor indexed="64"/>
      </patternFill>
    </fill>
    <fill>
      <patternFill patternType="solid">
        <fgColor rgb="FFE8F5E9"/>
        <bgColor indexed="64"/>
      </patternFill>
    </fill>
    <fill>
      <patternFill patternType="solid">
        <fgColor rgb="FFF3E9E5"/>
        <bgColor indexed="64"/>
      </patternFill>
    </fill>
    <fill>
      <patternFill patternType="solid">
        <fgColor rgb="FFFFF3E0"/>
        <bgColor indexed="64"/>
      </patternFill>
    </fill>
    <fill>
      <patternFill patternType="solid">
        <fgColor rgb="FF2D2D2D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FFADC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76B44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indexed="6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 style="medium">
        <color indexed="64"/>
      </right>
      <top style="thin">
        <color rgb="FFB4B4B4"/>
      </top>
      <bottom style="thin">
        <color rgb="FFB4B4B4"/>
      </bottom>
      <diagonal/>
    </border>
    <border>
      <left style="medium">
        <color indexed="64"/>
      </left>
      <right style="thin">
        <color rgb="FFB4B4B4"/>
      </right>
      <top style="thin">
        <color rgb="FFB4B4B4"/>
      </top>
      <bottom style="medium">
        <color indexed="64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indexed="64"/>
      </bottom>
      <diagonal/>
    </border>
    <border>
      <left style="thin">
        <color rgb="FFB4B4B4"/>
      </left>
      <right style="medium">
        <color indexed="64"/>
      </right>
      <top style="thin">
        <color rgb="FFB4B4B4"/>
      </top>
      <bottom style="medium">
        <color indexed="64"/>
      </bottom>
      <diagonal/>
    </border>
    <border>
      <left style="medium">
        <color rgb="FFFFA500"/>
      </left>
      <right style="medium">
        <color rgb="FFFFA500"/>
      </right>
      <top style="medium">
        <color rgb="FFFFA500"/>
      </top>
      <bottom style="medium">
        <color rgb="FFFFA500"/>
      </bottom>
      <diagonal/>
    </border>
    <border>
      <left style="medium">
        <color rgb="FFFFA500"/>
      </left>
      <right/>
      <top style="medium">
        <color rgb="FFFFA500"/>
      </top>
      <bottom style="medium">
        <color rgb="FFFFA500"/>
      </bottom>
      <diagonal/>
    </border>
    <border>
      <left/>
      <right style="medium">
        <color rgb="FFFFA500"/>
      </right>
      <top style="medium">
        <color rgb="FFFFA500"/>
      </top>
      <bottom style="medium">
        <color rgb="FFFFA500"/>
      </bottom>
      <diagonal/>
    </border>
  </borders>
  <cellStyleXfs count="1">
    <xf numFmtId="0" fontId="0" fillId="0" borderId="0">
      <alignment vertical="center"/>
    </xf>
  </cellStyleXfs>
  <cellXfs count="6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7" fillId="8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0" fillId="11" borderId="17" xfId="0" applyFill="1" applyBorder="1" applyAlignment="1" applyProtection="1">
      <alignment horizontal="center" vertical="center"/>
      <protection locked="0"/>
    </xf>
    <xf numFmtId="0" fontId="11" fillId="0" borderId="0" xfId="0" applyFont="1">
      <alignment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0" fillId="9" borderId="12" xfId="0" applyFill="1" applyBorder="1" applyAlignment="1" applyProtection="1">
      <alignment horizontal="left" vertical="center" indent="1"/>
      <protection locked="0"/>
    </xf>
    <xf numFmtId="0" fontId="0" fillId="0" borderId="13" xfId="0" applyBorder="1" applyProtection="1">
      <alignment vertical="center"/>
      <protection locked="0"/>
    </xf>
    <xf numFmtId="0" fontId="0" fillId="10" borderId="12" xfId="0" applyFill="1" applyBorder="1" applyAlignment="1" applyProtection="1">
      <alignment horizontal="left" vertical="center" indent="1"/>
      <protection locked="0"/>
    </xf>
    <xf numFmtId="2" fontId="0" fillId="0" borderId="11" xfId="0" applyNumberFormat="1" applyBorder="1" applyAlignment="1" applyProtection="1">
      <alignment horizontal="center" vertical="center"/>
      <protection locked="0"/>
    </xf>
    <xf numFmtId="2" fontId="0" fillId="0" borderId="13" xfId="0" applyNumberFormat="1" applyBorder="1" applyAlignment="1" applyProtection="1">
      <alignment horizontal="center" vertical="center"/>
      <protection locked="0"/>
    </xf>
    <xf numFmtId="0" fontId="0" fillId="9" borderId="14" xfId="0" applyFill="1" applyBorder="1" applyAlignment="1" applyProtection="1">
      <alignment horizontal="left" vertical="center" indent="1"/>
      <protection locked="0"/>
    </xf>
    <xf numFmtId="2" fontId="0" fillId="0" borderId="15" xfId="0" applyNumberFormat="1" applyBorder="1" applyAlignment="1" applyProtection="1">
      <alignment horizontal="center" vertical="center"/>
      <protection locked="0"/>
    </xf>
    <xf numFmtId="2" fontId="0" fillId="0" borderId="16" xfId="0" applyNumberFormat="1" applyBorder="1" applyAlignment="1" applyProtection="1">
      <alignment horizontal="center" vertical="center"/>
      <protection locked="0"/>
    </xf>
    <xf numFmtId="0" fontId="9" fillId="18" borderId="11" xfId="0" applyFont="1" applyFill="1" applyBorder="1" applyProtection="1">
      <alignment vertical="center"/>
      <protection locked="0"/>
    </xf>
    <xf numFmtId="0" fontId="9" fillId="13" borderId="13" xfId="0" applyFont="1" applyFill="1" applyBorder="1" applyAlignment="1" applyProtection="1">
      <alignment horizontal="center" vertical="center"/>
      <protection locked="0"/>
    </xf>
    <xf numFmtId="2" fontId="0" fillId="18" borderId="11" xfId="0" applyNumberFormat="1" applyFill="1" applyBorder="1" applyAlignment="1" applyProtection="1">
      <alignment horizontal="center" vertical="center"/>
      <protection locked="0"/>
    </xf>
    <xf numFmtId="0" fontId="14" fillId="15" borderId="1" xfId="0" applyFont="1" applyFill="1" applyBorder="1">
      <alignment vertical="center"/>
    </xf>
    <xf numFmtId="0" fontId="14" fillId="15" borderId="1" xfId="0" applyFont="1" applyFill="1" applyBorder="1" applyAlignment="1">
      <alignment vertical="center" wrapText="1"/>
    </xf>
    <xf numFmtId="0" fontId="14" fillId="13" borderId="1" xfId="0" applyFont="1" applyFill="1" applyBorder="1">
      <alignment vertical="center"/>
    </xf>
    <xf numFmtId="0" fontId="15" fillId="0" borderId="1" xfId="0" applyFont="1" applyBorder="1" applyAlignment="1">
      <alignment vertical="center" wrapText="1"/>
    </xf>
    <xf numFmtId="0" fontId="14" fillId="14" borderId="1" xfId="0" applyFont="1" applyFill="1" applyBorder="1">
      <alignment vertical="center"/>
    </xf>
    <xf numFmtId="0" fontId="15" fillId="0" borderId="1" xfId="0" applyFont="1" applyBorder="1">
      <alignment vertical="center"/>
    </xf>
    <xf numFmtId="0" fontId="16" fillId="0" borderId="0" xfId="0" applyFont="1">
      <alignment vertical="center"/>
    </xf>
    <xf numFmtId="0" fontId="18" fillId="0" borderId="0" xfId="0" applyFont="1">
      <alignment vertical="center"/>
    </xf>
    <xf numFmtId="0" fontId="19" fillId="0" borderId="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0" borderId="7" xfId="0" applyFont="1" applyBorder="1" applyAlignment="1">
      <alignment horizontal="center" vertical="center"/>
    </xf>
    <xf numFmtId="0" fontId="19" fillId="8" borderId="9" xfId="0" applyFont="1" applyFill="1" applyBorder="1" applyAlignment="1">
      <alignment horizontal="center" vertical="center"/>
    </xf>
    <xf numFmtId="0" fontId="19" fillId="8" borderId="10" xfId="0" applyFont="1" applyFill="1" applyBorder="1" applyAlignment="1">
      <alignment horizontal="center" vertical="center"/>
    </xf>
    <xf numFmtId="0" fontId="9" fillId="6" borderId="0" xfId="0" applyFont="1" applyFill="1">
      <alignment vertical="center"/>
    </xf>
    <xf numFmtId="9" fontId="19" fillId="0" borderId="0" xfId="0" applyNumberFormat="1" applyFont="1">
      <alignment vertical="center"/>
    </xf>
    <xf numFmtId="0" fontId="19" fillId="7" borderId="0" xfId="0" applyFont="1" applyFill="1">
      <alignment vertical="center"/>
    </xf>
    <xf numFmtId="9" fontId="19" fillId="7" borderId="0" xfId="0" applyNumberFormat="1" applyFont="1" applyFill="1">
      <alignment vertical="center"/>
    </xf>
    <xf numFmtId="0" fontId="22" fillId="2" borderId="2" xfId="0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0" fontId="22" fillId="2" borderId="4" xfId="0" applyFont="1" applyFill="1" applyBorder="1" applyAlignment="1">
      <alignment horizontal="center" vertical="center"/>
    </xf>
    <xf numFmtId="0" fontId="23" fillId="2" borderId="2" xfId="0" applyFont="1" applyFill="1" applyBorder="1" applyAlignment="1">
      <alignment horizontal="center" vertical="center"/>
    </xf>
    <xf numFmtId="0" fontId="23" fillId="2" borderId="3" xfId="0" applyFont="1" applyFill="1" applyBorder="1" applyAlignment="1">
      <alignment horizontal="center" vertical="center"/>
    </xf>
    <xf numFmtId="0" fontId="23" fillId="2" borderId="4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7" fillId="16" borderId="5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6" xfId="0" applyFont="1" applyFill="1" applyBorder="1" applyAlignment="1">
      <alignment horizontal="center" vertical="center"/>
    </xf>
    <xf numFmtId="0" fontId="20" fillId="17" borderId="5" xfId="0" applyFont="1" applyFill="1" applyBorder="1" applyAlignment="1">
      <alignment horizontal="center" vertical="center"/>
    </xf>
    <xf numFmtId="0" fontId="21" fillId="17" borderId="0" xfId="0" applyFont="1" applyFill="1" applyAlignment="1">
      <alignment horizontal="center" vertical="center"/>
    </xf>
    <xf numFmtId="0" fontId="21" fillId="17" borderId="6" xfId="0" applyFont="1" applyFill="1" applyBorder="1" applyAlignment="1">
      <alignment horizontal="center" vertical="center"/>
    </xf>
    <xf numFmtId="0" fontId="10" fillId="2" borderId="2" xfId="0" applyFont="1" applyFill="1" applyBorder="1" applyAlignment="1" applyProtection="1">
      <alignment horizontal="center" vertical="center"/>
      <protection locked="0"/>
    </xf>
    <xf numFmtId="0" fontId="10" fillId="2" borderId="3" xfId="0" applyFont="1" applyFill="1" applyBorder="1" applyAlignment="1" applyProtection="1">
      <alignment horizontal="center" vertical="center"/>
      <protection locked="0"/>
    </xf>
    <xf numFmtId="0" fontId="10" fillId="2" borderId="4" xfId="0" applyFont="1" applyFill="1" applyBorder="1" applyAlignment="1" applyProtection="1">
      <alignment horizontal="center" vertical="center"/>
      <protection locked="0"/>
    </xf>
    <xf numFmtId="0" fontId="0" fillId="11" borderId="18" xfId="0" applyFill="1" applyBorder="1" applyAlignment="1" applyProtection="1">
      <alignment horizontal="center" vertical="center"/>
      <protection locked="0"/>
    </xf>
    <xf numFmtId="0" fontId="0" fillId="11" borderId="19" xfId="0" applyFill="1" applyBorder="1" applyAlignment="1" applyProtection="1">
      <alignment horizontal="center" vertical="center"/>
      <protection locked="0"/>
    </xf>
  </cellXfs>
  <cellStyles count="1">
    <cellStyle name="표준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76B44C"/>
      <color rgb="FFFFA3A3"/>
      <color rgb="FFFF5D5D"/>
      <color rgb="FFE8F5E9"/>
      <color rgb="FF000000"/>
      <color rgb="FFBB9A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spPr>
            <a:solidFill>
              <a:srgbClr val="795548">
                <a:alpha val="60000"/>
              </a:srgbClr>
            </a:solidFill>
            <a:ln w="31750">
              <a:solidFill>
                <a:srgbClr val="795548"/>
              </a:solidFill>
            </a:ln>
          </c:spPr>
          <c:cat>
            <c:strRef>
              <c:f>BalanceData!$N$2:$T$2</c:f>
              <c:strCache>
                <c:ptCount val="7"/>
                <c:pt idx="0">
                  <c:v>데미지</c:v>
                </c:pt>
                <c:pt idx="1">
                  <c:v>탄속</c:v>
                </c:pt>
                <c:pt idx="2">
                  <c:v>RPM</c:v>
                </c:pt>
                <c:pt idx="3">
                  <c:v>DPS</c:v>
                </c:pt>
                <c:pt idx="4">
                  <c:v>수직</c:v>
                </c:pt>
                <c:pt idx="5">
                  <c:v>수평</c:v>
                </c:pt>
                <c:pt idx="6">
                  <c:v>장전</c:v>
                </c:pt>
              </c:strCache>
            </c:strRef>
          </c:cat>
          <c:val>
            <c:numRef>
              <c:f>BalanceData!$N$3:$T$3</c:f>
              <c:numCache>
                <c:formatCode>General</c:formatCode>
                <c:ptCount val="7"/>
                <c:pt idx="0">
                  <c:v>62.857142857142854</c:v>
                </c:pt>
                <c:pt idx="1">
                  <c:v>71.5</c:v>
                </c:pt>
                <c:pt idx="2">
                  <c:v>77.777777777777786</c:v>
                </c:pt>
                <c:pt idx="3">
                  <c:v>64.125</c:v>
                </c:pt>
                <c:pt idx="4">
                  <c:v>50</c:v>
                </c:pt>
                <c:pt idx="5">
                  <c:v>40</c:v>
                </c:pt>
                <c:pt idx="6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3F-42BC-BDCC-6FF94958B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983679"/>
        <c:axId val="870974559"/>
      </c:radarChart>
      <c:catAx>
        <c:axId val="870983679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870974559"/>
        <c:crosses val="autoZero"/>
        <c:auto val="1"/>
        <c:lblAlgn val="ctr"/>
        <c:lblOffset val="100"/>
        <c:noMultiLvlLbl val="0"/>
      </c:catAx>
      <c:valAx>
        <c:axId val="870974559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870983679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spPr>
            <a:solidFill>
              <a:srgbClr val="795548">
                <a:alpha val="60000"/>
              </a:srgbClr>
            </a:solidFill>
            <a:ln w="31750">
              <a:solidFill>
                <a:srgbClr val="795548"/>
              </a:solidFill>
            </a:ln>
          </c:spPr>
          <c:cat>
            <c:strRef>
              <c:f>BalanceData!$N$2:$T$2</c:f>
              <c:strCache>
                <c:ptCount val="7"/>
                <c:pt idx="0">
                  <c:v>데미지</c:v>
                </c:pt>
                <c:pt idx="1">
                  <c:v>탄속</c:v>
                </c:pt>
                <c:pt idx="2">
                  <c:v>RPM</c:v>
                </c:pt>
                <c:pt idx="3">
                  <c:v>DPS</c:v>
                </c:pt>
                <c:pt idx="4">
                  <c:v>수직</c:v>
                </c:pt>
                <c:pt idx="5">
                  <c:v>수평</c:v>
                </c:pt>
                <c:pt idx="6">
                  <c:v>장전</c:v>
                </c:pt>
              </c:strCache>
            </c:strRef>
          </c:cat>
          <c:val>
            <c:numRef>
              <c:f>BalanceData!$N$4:$T$4</c:f>
              <c:numCache>
                <c:formatCode>General</c:formatCode>
                <c:ptCount val="7"/>
                <c:pt idx="0">
                  <c:v>61.428571428571431</c:v>
                </c:pt>
                <c:pt idx="1">
                  <c:v>72</c:v>
                </c:pt>
                <c:pt idx="2">
                  <c:v>75.555555555555557</c:v>
                </c:pt>
                <c:pt idx="3">
                  <c:v>60.875</c:v>
                </c:pt>
                <c:pt idx="4">
                  <c:v>60</c:v>
                </c:pt>
                <c:pt idx="5">
                  <c:v>55.000000000000007</c:v>
                </c:pt>
                <c:pt idx="6">
                  <c:v>44.999999999999993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B9-4D0B-B63C-B065DD001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977439"/>
        <c:axId val="870981279"/>
      </c:radarChart>
      <c:catAx>
        <c:axId val="870977439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870981279"/>
        <c:crosses val="autoZero"/>
        <c:auto val="1"/>
        <c:lblAlgn val="ctr"/>
        <c:lblOffset val="100"/>
        <c:noMultiLvlLbl val="0"/>
      </c:catAx>
      <c:valAx>
        <c:axId val="870981279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870977439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spPr>
            <a:solidFill>
              <a:srgbClr val="795548">
                <a:alpha val="60000"/>
              </a:srgbClr>
            </a:solidFill>
            <a:ln w="31750">
              <a:solidFill>
                <a:srgbClr val="795548"/>
              </a:solidFill>
            </a:ln>
          </c:spPr>
          <c:cat>
            <c:strRef>
              <c:f>BalanceData!$N$2:$T$2</c:f>
              <c:strCache>
                <c:ptCount val="7"/>
                <c:pt idx="0">
                  <c:v>데미지</c:v>
                </c:pt>
                <c:pt idx="1">
                  <c:v>탄속</c:v>
                </c:pt>
                <c:pt idx="2">
                  <c:v>RPM</c:v>
                </c:pt>
                <c:pt idx="3">
                  <c:v>DPS</c:v>
                </c:pt>
                <c:pt idx="4">
                  <c:v>수직</c:v>
                </c:pt>
                <c:pt idx="5">
                  <c:v>수평</c:v>
                </c:pt>
                <c:pt idx="6">
                  <c:v>장전</c:v>
                </c:pt>
              </c:strCache>
            </c:strRef>
          </c:cat>
          <c:val>
            <c:numRef>
              <c:f>BalanceData!$N$5:$T$5</c:f>
              <c:numCache>
                <c:formatCode>General</c:formatCode>
                <c:ptCount val="7"/>
                <c:pt idx="0">
                  <c:v>67.142857142857139</c:v>
                </c:pt>
                <c:pt idx="1">
                  <c:v>71.5</c:v>
                </c:pt>
                <c:pt idx="2">
                  <c:v>66.666666666666657</c:v>
                </c:pt>
                <c:pt idx="3">
                  <c:v>58.75</c:v>
                </c:pt>
                <c:pt idx="4">
                  <c:v>53.333333333333336</c:v>
                </c:pt>
                <c:pt idx="5">
                  <c:v>44.999999999999993</c:v>
                </c:pt>
                <c:pt idx="6">
                  <c:v>32.499999999999993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17-4855-9C6B-3C2B576FF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001439"/>
        <c:axId val="871003359"/>
      </c:radarChart>
      <c:catAx>
        <c:axId val="871001439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871003359"/>
        <c:crosses val="autoZero"/>
        <c:auto val="1"/>
        <c:lblAlgn val="ctr"/>
        <c:lblOffset val="100"/>
        <c:noMultiLvlLbl val="0"/>
      </c:catAx>
      <c:valAx>
        <c:axId val="871003359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871001439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spPr>
            <a:solidFill>
              <a:srgbClr val="795548">
                <a:alpha val="60000"/>
              </a:srgbClr>
            </a:solidFill>
            <a:ln w="31750">
              <a:solidFill>
                <a:srgbClr val="795548"/>
              </a:solidFill>
            </a:ln>
          </c:spPr>
          <c:cat>
            <c:strRef>
              <c:f>BalanceData!$N$2:$T$2</c:f>
              <c:strCache>
                <c:ptCount val="7"/>
                <c:pt idx="0">
                  <c:v>데미지</c:v>
                </c:pt>
                <c:pt idx="1">
                  <c:v>탄속</c:v>
                </c:pt>
                <c:pt idx="2">
                  <c:v>RPM</c:v>
                </c:pt>
                <c:pt idx="3">
                  <c:v>DPS</c:v>
                </c:pt>
                <c:pt idx="4">
                  <c:v>수직</c:v>
                </c:pt>
                <c:pt idx="5">
                  <c:v>수평</c:v>
                </c:pt>
                <c:pt idx="6">
                  <c:v>장전</c:v>
                </c:pt>
              </c:strCache>
            </c:strRef>
          </c:cat>
          <c:val>
            <c:numRef>
              <c:f>BalanceData!$N$6:$T$6</c:f>
              <c:numCache>
                <c:formatCode>General</c:formatCode>
                <c:ptCount val="7"/>
                <c:pt idx="0">
                  <c:v>67.142857142857139</c:v>
                </c:pt>
                <c:pt idx="1">
                  <c:v>71.5</c:v>
                </c:pt>
                <c:pt idx="2">
                  <c:v>83.333333333333343</c:v>
                </c:pt>
                <c:pt idx="3">
                  <c:v>73.375</c:v>
                </c:pt>
                <c:pt idx="4">
                  <c:v>56.666666666666664</c:v>
                </c:pt>
                <c:pt idx="5">
                  <c:v>50</c:v>
                </c:pt>
                <c:pt idx="6">
                  <c:v>44.999999999999993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6-46D5-85A4-455EA3976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000959"/>
        <c:axId val="870985119"/>
      </c:radarChart>
      <c:catAx>
        <c:axId val="871000959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870985119"/>
        <c:crosses val="autoZero"/>
        <c:auto val="1"/>
        <c:lblAlgn val="ctr"/>
        <c:lblOffset val="100"/>
        <c:noMultiLvlLbl val="0"/>
      </c:catAx>
      <c:valAx>
        <c:axId val="870985119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871000959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spPr>
            <a:solidFill>
              <a:srgbClr val="795548">
                <a:alpha val="60000"/>
              </a:srgbClr>
            </a:solidFill>
            <a:ln w="31750">
              <a:solidFill>
                <a:srgbClr val="795548"/>
              </a:solidFill>
            </a:ln>
          </c:spPr>
          <c:cat>
            <c:strRef>
              <c:f>BalanceData!$N$2:$T$2</c:f>
              <c:strCache>
                <c:ptCount val="7"/>
                <c:pt idx="0">
                  <c:v>데미지</c:v>
                </c:pt>
                <c:pt idx="1">
                  <c:v>탄속</c:v>
                </c:pt>
                <c:pt idx="2">
                  <c:v>RPM</c:v>
                </c:pt>
                <c:pt idx="3">
                  <c:v>DPS</c:v>
                </c:pt>
                <c:pt idx="4">
                  <c:v>수직</c:v>
                </c:pt>
                <c:pt idx="5">
                  <c:v>수평</c:v>
                </c:pt>
                <c:pt idx="6">
                  <c:v>장전</c:v>
                </c:pt>
              </c:strCache>
            </c:strRef>
          </c:cat>
          <c:val>
            <c:numRef>
              <c:f>BalanceData!$N$7:$T$7</c:f>
              <c:numCache>
                <c:formatCode>General</c:formatCode>
                <c:ptCount val="7"/>
                <c:pt idx="0">
                  <c:v>70</c:v>
                </c:pt>
                <c:pt idx="1">
                  <c:v>78</c:v>
                </c:pt>
                <c:pt idx="2">
                  <c:v>66.666666666666657</c:v>
                </c:pt>
                <c:pt idx="3">
                  <c:v>61.250000000000007</c:v>
                </c:pt>
                <c:pt idx="4">
                  <c:v>56.666666666666664</c:v>
                </c:pt>
                <c:pt idx="5">
                  <c:v>50</c:v>
                </c:pt>
                <c:pt idx="6">
                  <c:v>44.999999999999993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3D-4EB6-903B-635E5E800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980799"/>
        <c:axId val="870974079"/>
      </c:radarChart>
      <c:catAx>
        <c:axId val="870980799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870974079"/>
        <c:crosses val="autoZero"/>
        <c:auto val="1"/>
        <c:lblAlgn val="ctr"/>
        <c:lblOffset val="100"/>
        <c:noMultiLvlLbl val="0"/>
      </c:catAx>
      <c:valAx>
        <c:axId val="870974079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870980799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spPr>
            <a:solidFill>
              <a:srgbClr val="4CAF50">
                <a:alpha val="60000"/>
              </a:srgbClr>
            </a:solidFill>
            <a:ln w="31750">
              <a:solidFill>
                <a:srgbClr val="4CAF50"/>
              </a:solidFill>
            </a:ln>
          </c:spPr>
          <c:cat>
            <c:strRef>
              <c:f>BalanceData!$N$2:$T$2</c:f>
              <c:strCache>
                <c:ptCount val="7"/>
                <c:pt idx="0">
                  <c:v>데미지</c:v>
                </c:pt>
                <c:pt idx="1">
                  <c:v>탄속</c:v>
                </c:pt>
                <c:pt idx="2">
                  <c:v>RPM</c:v>
                </c:pt>
                <c:pt idx="3">
                  <c:v>DPS</c:v>
                </c:pt>
                <c:pt idx="4">
                  <c:v>수직</c:v>
                </c:pt>
                <c:pt idx="5">
                  <c:v>수평</c:v>
                </c:pt>
                <c:pt idx="6">
                  <c:v>장전</c:v>
                </c:pt>
              </c:strCache>
            </c:strRef>
          </c:cat>
          <c:val>
            <c:numRef>
              <c:f>BalanceData!$N$8:$T$8</c:f>
              <c:numCache>
                <c:formatCode>General</c:formatCode>
                <c:ptCount val="7"/>
                <c:pt idx="0">
                  <c:v>57.142857142857139</c:v>
                </c:pt>
                <c:pt idx="1">
                  <c:v>88</c:v>
                </c:pt>
                <c:pt idx="2">
                  <c:v>77.777777777777786</c:v>
                </c:pt>
                <c:pt idx="3">
                  <c:v>58.25</c:v>
                </c:pt>
                <c:pt idx="4">
                  <c:v>66.666666666666657</c:v>
                </c:pt>
                <c:pt idx="5">
                  <c:v>60</c:v>
                </c:pt>
                <c:pt idx="6">
                  <c:v>47.5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85-4BEE-888E-A68D15E31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982239"/>
        <c:axId val="871000479"/>
      </c:radarChart>
      <c:catAx>
        <c:axId val="870982239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871000479"/>
        <c:crosses val="autoZero"/>
        <c:auto val="1"/>
        <c:lblAlgn val="ctr"/>
        <c:lblOffset val="100"/>
        <c:noMultiLvlLbl val="0"/>
      </c:catAx>
      <c:valAx>
        <c:axId val="871000479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870982239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spPr>
            <a:solidFill>
              <a:srgbClr val="4CAF50">
                <a:alpha val="60000"/>
              </a:srgbClr>
            </a:solidFill>
            <a:ln w="31750">
              <a:solidFill>
                <a:srgbClr val="4CAF50"/>
              </a:solidFill>
            </a:ln>
          </c:spPr>
          <c:cat>
            <c:strRef>
              <c:f>BalanceData!$N$2:$T$2</c:f>
              <c:strCache>
                <c:ptCount val="7"/>
                <c:pt idx="0">
                  <c:v>데미지</c:v>
                </c:pt>
                <c:pt idx="1">
                  <c:v>탄속</c:v>
                </c:pt>
                <c:pt idx="2">
                  <c:v>RPM</c:v>
                </c:pt>
                <c:pt idx="3">
                  <c:v>DPS</c:v>
                </c:pt>
                <c:pt idx="4">
                  <c:v>수직</c:v>
                </c:pt>
                <c:pt idx="5">
                  <c:v>수평</c:v>
                </c:pt>
                <c:pt idx="6">
                  <c:v>장전</c:v>
                </c:pt>
              </c:strCache>
            </c:strRef>
          </c:cat>
          <c:val>
            <c:numRef>
              <c:f>BalanceData!$N$9:$T$9</c:f>
              <c:numCache>
                <c:formatCode>General</c:formatCode>
                <c:ptCount val="7"/>
                <c:pt idx="0">
                  <c:v>58.571428571428577</c:v>
                </c:pt>
                <c:pt idx="1">
                  <c:v>94</c:v>
                </c:pt>
                <c:pt idx="2">
                  <c:v>83.333333333333343</c:v>
                </c:pt>
                <c:pt idx="3">
                  <c:v>64</c:v>
                </c:pt>
                <c:pt idx="4">
                  <c:v>63.333333333333329</c:v>
                </c:pt>
                <c:pt idx="5">
                  <c:v>55.000000000000007</c:v>
                </c:pt>
                <c:pt idx="6">
                  <c:v>42.500000000000007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5E-42E8-8BE5-CF51CB081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975519"/>
        <c:axId val="870975999"/>
      </c:radarChart>
      <c:catAx>
        <c:axId val="870975519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870975999"/>
        <c:crosses val="autoZero"/>
        <c:auto val="1"/>
        <c:lblAlgn val="ctr"/>
        <c:lblOffset val="100"/>
        <c:noMultiLvlLbl val="0"/>
      </c:catAx>
      <c:valAx>
        <c:axId val="870975999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870975519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spPr>
            <a:solidFill>
              <a:srgbClr val="4CAF50">
                <a:alpha val="60000"/>
              </a:srgbClr>
            </a:solidFill>
            <a:ln w="31750">
              <a:solidFill>
                <a:srgbClr val="4CAF50"/>
              </a:solidFill>
            </a:ln>
          </c:spPr>
          <c:cat>
            <c:strRef>
              <c:f>BalanceData!$N$2:$T$2</c:f>
              <c:strCache>
                <c:ptCount val="7"/>
                <c:pt idx="0">
                  <c:v>데미지</c:v>
                </c:pt>
                <c:pt idx="1">
                  <c:v>탄속</c:v>
                </c:pt>
                <c:pt idx="2">
                  <c:v>RPM</c:v>
                </c:pt>
                <c:pt idx="3">
                  <c:v>DPS</c:v>
                </c:pt>
                <c:pt idx="4">
                  <c:v>수직</c:v>
                </c:pt>
                <c:pt idx="5">
                  <c:v>수평</c:v>
                </c:pt>
                <c:pt idx="6">
                  <c:v>장전</c:v>
                </c:pt>
              </c:strCache>
            </c:strRef>
          </c:cat>
          <c:val>
            <c:numRef>
              <c:f>BalanceData!$N$10:$T$10</c:f>
              <c:numCache>
                <c:formatCode>General</c:formatCode>
                <c:ptCount val="7"/>
                <c:pt idx="0">
                  <c:v>58.571428571428577</c:v>
                </c:pt>
                <c:pt idx="1">
                  <c:v>87</c:v>
                </c:pt>
                <c:pt idx="2">
                  <c:v>66.666666666666657</c:v>
                </c:pt>
                <c:pt idx="3">
                  <c:v>56.875</c:v>
                </c:pt>
                <c:pt idx="4">
                  <c:v>66.666666666666657</c:v>
                </c:pt>
                <c:pt idx="5">
                  <c:v>60</c:v>
                </c:pt>
                <c:pt idx="6">
                  <c:v>44.999999999999993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A1-4099-B09D-A5C49C6A9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993279"/>
        <c:axId val="870986079"/>
      </c:radarChart>
      <c:catAx>
        <c:axId val="870993279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870986079"/>
        <c:crosses val="autoZero"/>
        <c:auto val="1"/>
        <c:lblAlgn val="ctr"/>
        <c:lblOffset val="100"/>
        <c:noMultiLvlLbl val="0"/>
      </c:catAx>
      <c:valAx>
        <c:axId val="870986079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870993279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spPr>
            <a:solidFill>
              <a:srgbClr val="4CAF50">
                <a:alpha val="60000"/>
              </a:srgbClr>
            </a:solidFill>
            <a:ln w="31750">
              <a:solidFill>
                <a:srgbClr val="4CAF50"/>
              </a:solidFill>
            </a:ln>
          </c:spPr>
          <c:cat>
            <c:strRef>
              <c:f>BalanceData!$N$2:$T$2</c:f>
              <c:strCache>
                <c:ptCount val="7"/>
                <c:pt idx="0">
                  <c:v>데미지</c:v>
                </c:pt>
                <c:pt idx="1">
                  <c:v>탄속</c:v>
                </c:pt>
                <c:pt idx="2">
                  <c:v>RPM</c:v>
                </c:pt>
                <c:pt idx="3">
                  <c:v>DPS</c:v>
                </c:pt>
                <c:pt idx="4">
                  <c:v>수직</c:v>
                </c:pt>
                <c:pt idx="5">
                  <c:v>수평</c:v>
                </c:pt>
                <c:pt idx="6">
                  <c:v>장전</c:v>
                </c:pt>
              </c:strCache>
            </c:strRef>
          </c:cat>
          <c:val>
            <c:numRef>
              <c:f>BalanceData!$N$11:$T$11</c:f>
              <c:numCache>
                <c:formatCode>General</c:formatCode>
                <c:ptCount val="7"/>
                <c:pt idx="0">
                  <c:v>55.714285714285715</c:v>
                </c:pt>
                <c:pt idx="1">
                  <c:v>96</c:v>
                </c:pt>
                <c:pt idx="2">
                  <c:v>100</c:v>
                </c:pt>
                <c:pt idx="3">
                  <c:v>73.125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09-42AB-A9F4-710E28FA0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977919"/>
        <c:axId val="870982719"/>
      </c:radarChart>
      <c:catAx>
        <c:axId val="870977919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870982719"/>
        <c:crosses val="autoZero"/>
        <c:auto val="1"/>
        <c:lblAlgn val="ctr"/>
        <c:lblOffset val="100"/>
        <c:noMultiLvlLbl val="0"/>
      </c:catAx>
      <c:valAx>
        <c:axId val="870982719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870977919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spPr>
            <a:solidFill>
              <a:srgbClr val="4CAF50">
                <a:alpha val="60000"/>
              </a:srgbClr>
            </a:solidFill>
            <a:ln w="31750">
              <a:solidFill>
                <a:srgbClr val="4CAF50"/>
              </a:solidFill>
            </a:ln>
          </c:spPr>
          <c:cat>
            <c:strRef>
              <c:f>BalanceData!$N$2:$T$2</c:f>
              <c:strCache>
                <c:ptCount val="7"/>
                <c:pt idx="0">
                  <c:v>데미지</c:v>
                </c:pt>
                <c:pt idx="1">
                  <c:v>탄속</c:v>
                </c:pt>
                <c:pt idx="2">
                  <c:v>RPM</c:v>
                </c:pt>
                <c:pt idx="3">
                  <c:v>DPS</c:v>
                </c:pt>
                <c:pt idx="4">
                  <c:v>수직</c:v>
                </c:pt>
                <c:pt idx="5">
                  <c:v>수평</c:v>
                </c:pt>
                <c:pt idx="6">
                  <c:v>장전</c:v>
                </c:pt>
              </c:strCache>
            </c:strRef>
          </c:cat>
          <c:val>
            <c:numRef>
              <c:f>BalanceData!$N$12:$T$12</c:f>
              <c:numCache>
                <c:formatCode>General</c:formatCode>
                <c:ptCount val="7"/>
                <c:pt idx="0">
                  <c:v>58.571428571428577</c:v>
                </c:pt>
                <c:pt idx="1">
                  <c:v>88</c:v>
                </c:pt>
                <c:pt idx="2">
                  <c:v>77.777777777777786</c:v>
                </c:pt>
                <c:pt idx="3">
                  <c:v>59.75</c:v>
                </c:pt>
                <c:pt idx="4">
                  <c:v>63.333333333333329</c:v>
                </c:pt>
                <c:pt idx="5">
                  <c:v>55.000000000000007</c:v>
                </c:pt>
                <c:pt idx="6">
                  <c:v>47.5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1C-4718-8086-3DF3C8E1C4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991359"/>
        <c:axId val="870988479"/>
      </c:radarChart>
      <c:catAx>
        <c:axId val="870991359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870988479"/>
        <c:crosses val="autoZero"/>
        <c:auto val="1"/>
        <c:lblAlgn val="ctr"/>
        <c:lblOffset val="100"/>
        <c:noMultiLvlLbl val="0"/>
      </c:catAx>
      <c:valAx>
        <c:axId val="870988479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870991359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spPr>
            <a:solidFill>
              <a:srgbClr val="4CAF50">
                <a:alpha val="60000"/>
              </a:srgbClr>
            </a:solidFill>
            <a:ln w="31750">
              <a:solidFill>
                <a:srgbClr val="4CAF50"/>
              </a:solidFill>
            </a:ln>
          </c:spPr>
          <c:cat>
            <c:strRef>
              <c:f>BalanceData!$N$2:$T$2</c:f>
              <c:strCache>
                <c:ptCount val="7"/>
                <c:pt idx="0">
                  <c:v>데미지</c:v>
                </c:pt>
                <c:pt idx="1">
                  <c:v>탄속</c:v>
                </c:pt>
                <c:pt idx="2">
                  <c:v>RPM</c:v>
                </c:pt>
                <c:pt idx="3">
                  <c:v>DPS</c:v>
                </c:pt>
                <c:pt idx="4">
                  <c:v>수직</c:v>
                </c:pt>
                <c:pt idx="5">
                  <c:v>수평</c:v>
                </c:pt>
                <c:pt idx="6">
                  <c:v>장전</c:v>
                </c:pt>
              </c:strCache>
            </c:strRef>
          </c:cat>
          <c:val>
            <c:numRef>
              <c:f>BalanceData!$N$13:$T$13</c:f>
              <c:numCache>
                <c:formatCode>General</c:formatCode>
                <c:ptCount val="7"/>
                <c:pt idx="0">
                  <c:v>58.571428571428577</c:v>
                </c:pt>
                <c:pt idx="1">
                  <c:v>87</c:v>
                </c:pt>
                <c:pt idx="2">
                  <c:v>72.222222222222214</c:v>
                </c:pt>
                <c:pt idx="3">
                  <c:v>55.500000000000007</c:v>
                </c:pt>
                <c:pt idx="4">
                  <c:v>66.666666666666657</c:v>
                </c:pt>
                <c:pt idx="5">
                  <c:v>60</c:v>
                </c:pt>
                <c:pt idx="6">
                  <c:v>47.5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9-4AB0-B425-226027199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981759"/>
        <c:axId val="870988959"/>
      </c:radarChart>
      <c:catAx>
        <c:axId val="870981759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870988959"/>
        <c:crosses val="autoZero"/>
        <c:auto val="1"/>
        <c:lblAlgn val="ctr"/>
        <c:lblOffset val="100"/>
        <c:noMultiLvlLbl val="0"/>
      </c:catAx>
      <c:valAx>
        <c:axId val="870988959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870981759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spPr>
            <a:solidFill>
              <a:srgbClr val="4CAF50">
                <a:alpha val="60000"/>
              </a:srgbClr>
            </a:solidFill>
            <a:ln w="31750">
              <a:solidFill>
                <a:srgbClr val="4CAF50"/>
              </a:solidFill>
            </a:ln>
          </c:spPr>
          <c:cat>
            <c:strRef>
              <c:f>BalanceData!$N$2:$T$2</c:f>
              <c:strCache>
                <c:ptCount val="7"/>
                <c:pt idx="0">
                  <c:v>데미지</c:v>
                </c:pt>
                <c:pt idx="1">
                  <c:v>탄속</c:v>
                </c:pt>
                <c:pt idx="2">
                  <c:v>RPM</c:v>
                </c:pt>
                <c:pt idx="3">
                  <c:v>DPS</c:v>
                </c:pt>
                <c:pt idx="4">
                  <c:v>수직</c:v>
                </c:pt>
                <c:pt idx="5">
                  <c:v>수평</c:v>
                </c:pt>
                <c:pt idx="6">
                  <c:v>장전</c:v>
                </c:pt>
              </c:strCache>
            </c:strRef>
          </c:cat>
          <c:val>
            <c:numRef>
              <c:f>BalanceData!$N$14:$T$14</c:f>
              <c:numCache>
                <c:formatCode>General</c:formatCode>
                <c:ptCount val="7"/>
                <c:pt idx="0">
                  <c:v>58.571428571428577</c:v>
                </c:pt>
                <c:pt idx="1">
                  <c:v>87</c:v>
                </c:pt>
                <c:pt idx="2">
                  <c:v>83.333333333333343</c:v>
                </c:pt>
                <c:pt idx="3">
                  <c:v>64</c:v>
                </c:pt>
                <c:pt idx="4">
                  <c:v>60</c:v>
                </c:pt>
                <c:pt idx="5">
                  <c:v>55.000000000000007</c:v>
                </c:pt>
                <c:pt idx="6">
                  <c:v>44.999999999999993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FE-4914-ADAB-15D8ECADC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991839"/>
        <c:axId val="870994239"/>
      </c:radarChart>
      <c:catAx>
        <c:axId val="870991839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870994239"/>
        <c:crosses val="autoZero"/>
        <c:auto val="1"/>
        <c:lblAlgn val="ctr"/>
        <c:lblOffset val="100"/>
        <c:noMultiLvlLbl val="0"/>
      </c:catAx>
      <c:valAx>
        <c:axId val="870994239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870991839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spPr>
            <a:solidFill>
              <a:srgbClr val="4CAF50">
                <a:alpha val="60000"/>
              </a:srgbClr>
            </a:solidFill>
            <a:ln w="31750">
              <a:solidFill>
                <a:srgbClr val="4CAF50"/>
              </a:solidFill>
            </a:ln>
          </c:spPr>
          <c:cat>
            <c:strRef>
              <c:f>BalanceData!$N$2:$T$2</c:f>
              <c:strCache>
                <c:ptCount val="7"/>
                <c:pt idx="0">
                  <c:v>데미지</c:v>
                </c:pt>
                <c:pt idx="1">
                  <c:v>탄속</c:v>
                </c:pt>
                <c:pt idx="2">
                  <c:v>RPM</c:v>
                </c:pt>
                <c:pt idx="3">
                  <c:v>DPS</c:v>
                </c:pt>
                <c:pt idx="4">
                  <c:v>수직</c:v>
                </c:pt>
                <c:pt idx="5">
                  <c:v>수평</c:v>
                </c:pt>
                <c:pt idx="6">
                  <c:v>장전</c:v>
                </c:pt>
              </c:strCache>
            </c:strRef>
          </c:cat>
          <c:val>
            <c:numRef>
              <c:f>BalanceData!$N$15:$T$15</c:f>
              <c:numCache>
                <c:formatCode>General</c:formatCode>
                <c:ptCount val="7"/>
                <c:pt idx="0">
                  <c:v>61.428571428571431</c:v>
                </c:pt>
                <c:pt idx="1">
                  <c:v>90</c:v>
                </c:pt>
                <c:pt idx="2">
                  <c:v>88.888888888888886</c:v>
                </c:pt>
                <c:pt idx="3">
                  <c:v>71.625</c:v>
                </c:pt>
                <c:pt idx="4">
                  <c:v>63.333333333333329</c:v>
                </c:pt>
                <c:pt idx="5">
                  <c:v>55.000000000000007</c:v>
                </c:pt>
                <c:pt idx="6">
                  <c:v>44.999999999999993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8F-4C68-AF3C-530DFC42B4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877823"/>
        <c:axId val="629884063"/>
      </c:radarChart>
      <c:catAx>
        <c:axId val="629877823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29884063"/>
        <c:crosses val="autoZero"/>
        <c:auto val="1"/>
        <c:lblAlgn val="ctr"/>
        <c:lblOffset val="100"/>
        <c:noMultiLvlLbl val="0"/>
      </c:catAx>
      <c:valAx>
        <c:axId val="629884063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629877823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spPr>
            <a:solidFill>
              <a:srgbClr val="4CAF50">
                <a:alpha val="60000"/>
              </a:srgbClr>
            </a:solidFill>
            <a:ln w="57150">
              <a:solidFill>
                <a:srgbClr val="4CAF50"/>
              </a:solidFill>
            </a:ln>
          </c:spPr>
          <c:cat>
            <c:strRef>
              <c:f>BalanceData!$N$2:$T$2</c:f>
              <c:strCache>
                <c:ptCount val="7"/>
                <c:pt idx="0">
                  <c:v>데미지</c:v>
                </c:pt>
                <c:pt idx="1">
                  <c:v>탄속</c:v>
                </c:pt>
                <c:pt idx="2">
                  <c:v>RPM</c:v>
                </c:pt>
                <c:pt idx="3">
                  <c:v>DPS</c:v>
                </c:pt>
                <c:pt idx="4">
                  <c:v>수직</c:v>
                </c:pt>
                <c:pt idx="5">
                  <c:v>수평</c:v>
                </c:pt>
                <c:pt idx="6">
                  <c:v>장전</c:v>
                </c:pt>
              </c:strCache>
            </c:strRef>
          </c:cat>
          <c:val>
            <c:numRef>
              <c:f>BalanceData!$N$16:$T$16</c:f>
              <c:numCache>
                <c:formatCode>General</c:formatCode>
                <c:ptCount val="7"/>
                <c:pt idx="0">
                  <c:v>61.428571428571431</c:v>
                </c:pt>
                <c:pt idx="1">
                  <c:v>90</c:v>
                </c:pt>
                <c:pt idx="2">
                  <c:v>66.666666666666657</c:v>
                </c:pt>
                <c:pt idx="3">
                  <c:v>53.75</c:v>
                </c:pt>
                <c:pt idx="4">
                  <c:v>73.333333333333343</c:v>
                </c:pt>
                <c:pt idx="5">
                  <c:v>70</c:v>
                </c:pt>
                <c:pt idx="6">
                  <c:v>19.999999999999996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E4-47A7-895C-909775C8E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887423"/>
        <c:axId val="629878303"/>
      </c:radarChart>
      <c:catAx>
        <c:axId val="629887423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29878303"/>
        <c:crosses val="autoZero"/>
        <c:auto val="1"/>
        <c:lblAlgn val="ctr"/>
        <c:lblOffset val="100"/>
        <c:noMultiLvlLbl val="0"/>
      </c:catAx>
      <c:valAx>
        <c:axId val="629878303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629887423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spPr>
            <a:solidFill>
              <a:srgbClr val="FF7043">
                <a:alpha val="60000"/>
              </a:srgbClr>
            </a:solidFill>
            <a:ln w="31750">
              <a:solidFill>
                <a:srgbClr val="FF7043"/>
              </a:solidFill>
            </a:ln>
          </c:spPr>
          <c:cat>
            <c:strRef>
              <c:f>BalanceData!$N$2:$T$2</c:f>
              <c:strCache>
                <c:ptCount val="7"/>
                <c:pt idx="0">
                  <c:v>데미지</c:v>
                </c:pt>
                <c:pt idx="1">
                  <c:v>탄속</c:v>
                </c:pt>
                <c:pt idx="2">
                  <c:v>RPM</c:v>
                </c:pt>
                <c:pt idx="3">
                  <c:v>DPS</c:v>
                </c:pt>
                <c:pt idx="4">
                  <c:v>수직</c:v>
                </c:pt>
                <c:pt idx="5">
                  <c:v>수평</c:v>
                </c:pt>
                <c:pt idx="6">
                  <c:v>장전</c:v>
                </c:pt>
              </c:strCache>
            </c:strRef>
          </c:cat>
          <c:val>
            <c:numRef>
              <c:f>BalanceData!$N$20:$T$20</c:f>
              <c:numCache>
                <c:formatCode>General</c:formatCode>
                <c:ptCount val="7"/>
                <c:pt idx="0">
                  <c:v>41.428571428571431</c:v>
                </c:pt>
                <c:pt idx="1">
                  <c:v>28.999999999999996</c:v>
                </c:pt>
                <c:pt idx="2">
                  <c:v>77.777777777777786</c:v>
                </c:pt>
                <c:pt idx="3">
                  <c:v>42.25</c:v>
                </c:pt>
                <c:pt idx="4">
                  <c:v>83.333333333333343</c:v>
                </c:pt>
                <c:pt idx="5">
                  <c:v>85</c:v>
                </c:pt>
                <c:pt idx="6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DD-43BD-9903-F57AA7FF9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879263"/>
        <c:axId val="629891263"/>
      </c:radarChart>
      <c:catAx>
        <c:axId val="629879263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29891263"/>
        <c:crosses val="autoZero"/>
        <c:auto val="1"/>
        <c:lblAlgn val="ctr"/>
        <c:lblOffset val="100"/>
        <c:noMultiLvlLbl val="0"/>
      </c:catAx>
      <c:valAx>
        <c:axId val="629891263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629879263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spPr>
            <a:solidFill>
              <a:srgbClr val="795548">
                <a:alpha val="60000"/>
              </a:srgbClr>
            </a:solidFill>
            <a:ln w="31750">
              <a:solidFill>
                <a:srgbClr val="795548"/>
              </a:solidFill>
            </a:ln>
          </c:spPr>
          <c:cat>
            <c:strRef>
              <c:f>BalanceData!$N$2:$T$2</c:f>
              <c:strCache>
                <c:ptCount val="7"/>
                <c:pt idx="0">
                  <c:v>데미지</c:v>
                </c:pt>
                <c:pt idx="1">
                  <c:v>탄속</c:v>
                </c:pt>
                <c:pt idx="2">
                  <c:v>RPM</c:v>
                </c:pt>
                <c:pt idx="3">
                  <c:v>DPS</c:v>
                </c:pt>
                <c:pt idx="4">
                  <c:v>수직</c:v>
                </c:pt>
                <c:pt idx="5">
                  <c:v>수평</c:v>
                </c:pt>
                <c:pt idx="6">
                  <c:v>장전</c:v>
                </c:pt>
              </c:strCache>
            </c:strRef>
          </c:cat>
          <c:val>
            <c:numRef>
              <c:f>BalanceData!$N$21:$T$21</c:f>
              <c:numCache>
                <c:formatCode>General</c:formatCode>
                <c:ptCount val="7"/>
                <c:pt idx="0">
                  <c:v>85.714285714285708</c:v>
                </c:pt>
                <c:pt idx="1">
                  <c:v>83</c:v>
                </c:pt>
                <c:pt idx="2">
                  <c:v>16.666666666666664</c:v>
                </c:pt>
                <c:pt idx="3">
                  <c:v>18.75</c:v>
                </c:pt>
                <c:pt idx="4">
                  <c:v>16.666666666666664</c:v>
                </c:pt>
                <c:pt idx="5">
                  <c:v>25</c:v>
                </c:pt>
                <c:pt idx="6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E7-4B0C-BC93-8962F0467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898943"/>
        <c:axId val="629882143"/>
      </c:radarChart>
      <c:catAx>
        <c:axId val="629898943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29882143"/>
        <c:crosses val="autoZero"/>
        <c:auto val="1"/>
        <c:lblAlgn val="ctr"/>
        <c:lblOffset val="100"/>
        <c:noMultiLvlLbl val="0"/>
      </c:catAx>
      <c:valAx>
        <c:axId val="629882143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629898943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spPr>
            <a:solidFill>
              <a:srgbClr val="795548">
                <a:alpha val="60000"/>
              </a:srgbClr>
            </a:solidFill>
            <a:ln w="31750">
              <a:solidFill>
                <a:srgbClr val="795548"/>
              </a:solidFill>
            </a:ln>
          </c:spPr>
          <c:cat>
            <c:strRef>
              <c:f>BalanceData!$N$2:$T$2</c:f>
              <c:strCache>
                <c:ptCount val="7"/>
                <c:pt idx="0">
                  <c:v>데미지</c:v>
                </c:pt>
                <c:pt idx="1">
                  <c:v>탄속</c:v>
                </c:pt>
                <c:pt idx="2">
                  <c:v>RPM</c:v>
                </c:pt>
                <c:pt idx="3">
                  <c:v>DPS</c:v>
                </c:pt>
                <c:pt idx="4">
                  <c:v>수직</c:v>
                </c:pt>
                <c:pt idx="5">
                  <c:v>수평</c:v>
                </c:pt>
                <c:pt idx="6">
                  <c:v>장전</c:v>
                </c:pt>
              </c:strCache>
            </c:strRef>
          </c:cat>
          <c:val>
            <c:numRef>
              <c:f>BalanceData!$N$22:$T$22</c:f>
              <c:numCache>
                <c:formatCode>General</c:formatCode>
                <c:ptCount val="7"/>
                <c:pt idx="0">
                  <c:v>82.857142857142861</c:v>
                </c:pt>
                <c:pt idx="1">
                  <c:v>84</c:v>
                </c:pt>
                <c:pt idx="2">
                  <c:v>33.333333333333329</c:v>
                </c:pt>
                <c:pt idx="3">
                  <c:v>36.25</c:v>
                </c:pt>
                <c:pt idx="4">
                  <c:v>23.333333333333339</c:v>
                </c:pt>
                <c:pt idx="5">
                  <c:v>30.000000000000004</c:v>
                </c:pt>
                <c:pt idx="6">
                  <c:v>22.499999999999996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F9-4072-81CC-70056652C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893663"/>
        <c:axId val="629904703"/>
      </c:radarChart>
      <c:catAx>
        <c:axId val="629893663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29904703"/>
        <c:crosses val="autoZero"/>
        <c:auto val="1"/>
        <c:lblAlgn val="ctr"/>
        <c:lblOffset val="100"/>
        <c:noMultiLvlLbl val="0"/>
      </c:catAx>
      <c:valAx>
        <c:axId val="629904703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629893663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spPr>
            <a:solidFill>
              <a:srgbClr val="795548">
                <a:alpha val="60000"/>
              </a:srgbClr>
            </a:solidFill>
            <a:ln w="31750">
              <a:solidFill>
                <a:srgbClr val="795548"/>
              </a:solidFill>
            </a:ln>
          </c:spPr>
          <c:cat>
            <c:strRef>
              <c:f>BalanceData!$N$2:$T$2</c:f>
              <c:strCache>
                <c:ptCount val="7"/>
                <c:pt idx="0">
                  <c:v>데미지</c:v>
                </c:pt>
                <c:pt idx="1">
                  <c:v>탄속</c:v>
                </c:pt>
                <c:pt idx="2">
                  <c:v>RPM</c:v>
                </c:pt>
                <c:pt idx="3">
                  <c:v>DPS</c:v>
                </c:pt>
                <c:pt idx="4">
                  <c:v>수직</c:v>
                </c:pt>
                <c:pt idx="5">
                  <c:v>수평</c:v>
                </c:pt>
                <c:pt idx="6">
                  <c:v>장전</c:v>
                </c:pt>
              </c:strCache>
            </c:strRef>
          </c:cat>
          <c:val>
            <c:numRef>
              <c:f>BalanceData!$N$23:$T$23</c:f>
              <c:numCache>
                <c:formatCode>General</c:formatCode>
                <c:ptCount val="7"/>
                <c:pt idx="0">
                  <c:v>75.714285714285708</c:v>
                </c:pt>
                <c:pt idx="1">
                  <c:v>80</c:v>
                </c:pt>
                <c:pt idx="2">
                  <c:v>38.888888888888893</c:v>
                </c:pt>
                <c:pt idx="3">
                  <c:v>38.625</c:v>
                </c:pt>
                <c:pt idx="4">
                  <c:v>33.333333333333329</c:v>
                </c:pt>
                <c:pt idx="5">
                  <c:v>40</c:v>
                </c:pt>
                <c:pt idx="6">
                  <c:v>27.500000000000004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69-4C08-B6E5-4BF6F52A9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884543"/>
        <c:axId val="629898463"/>
      </c:radarChart>
      <c:catAx>
        <c:axId val="629884543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29898463"/>
        <c:crosses val="autoZero"/>
        <c:auto val="1"/>
        <c:lblAlgn val="ctr"/>
        <c:lblOffset val="100"/>
        <c:noMultiLvlLbl val="0"/>
      </c:catAx>
      <c:valAx>
        <c:axId val="629898463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629884543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spPr>
            <a:solidFill>
              <a:srgbClr val="795548">
                <a:alpha val="60000"/>
              </a:srgbClr>
            </a:solidFill>
            <a:ln w="31750">
              <a:solidFill>
                <a:srgbClr val="795548"/>
              </a:solidFill>
            </a:ln>
          </c:spPr>
          <c:cat>
            <c:strRef>
              <c:f>BalanceData!$N$2:$T$2</c:f>
              <c:strCache>
                <c:ptCount val="7"/>
                <c:pt idx="0">
                  <c:v>데미지</c:v>
                </c:pt>
                <c:pt idx="1">
                  <c:v>탄속</c:v>
                </c:pt>
                <c:pt idx="2">
                  <c:v>RPM</c:v>
                </c:pt>
                <c:pt idx="3">
                  <c:v>DPS</c:v>
                </c:pt>
                <c:pt idx="4">
                  <c:v>수직</c:v>
                </c:pt>
                <c:pt idx="5">
                  <c:v>수평</c:v>
                </c:pt>
                <c:pt idx="6">
                  <c:v>장전</c:v>
                </c:pt>
              </c:strCache>
            </c:strRef>
          </c:cat>
          <c:val>
            <c:numRef>
              <c:f>BalanceData!$N$24:$T$24</c:f>
              <c:numCache>
                <c:formatCode>General</c:formatCode>
                <c:ptCount val="7"/>
                <c:pt idx="0">
                  <c:v>87.142857142857139</c:v>
                </c:pt>
                <c:pt idx="1">
                  <c:v>80</c:v>
                </c:pt>
                <c:pt idx="2">
                  <c:v>77.777777777777786</c:v>
                </c:pt>
                <c:pt idx="3">
                  <c:v>88.875</c:v>
                </c:pt>
                <c:pt idx="4">
                  <c:v>6.6666666666666723</c:v>
                </c:pt>
                <c:pt idx="5">
                  <c:v>9.9999999999999982</c:v>
                </c:pt>
                <c:pt idx="6">
                  <c:v>22.499999999999996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32-4D9B-8F6C-54F97AC0B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899903"/>
        <c:axId val="629894143"/>
      </c:radarChart>
      <c:catAx>
        <c:axId val="629899903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29894143"/>
        <c:crosses val="autoZero"/>
        <c:auto val="1"/>
        <c:lblAlgn val="ctr"/>
        <c:lblOffset val="100"/>
        <c:noMultiLvlLbl val="0"/>
      </c:catAx>
      <c:valAx>
        <c:axId val="629894143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629899903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spPr>
            <a:solidFill>
              <a:srgbClr val="4CAF50">
                <a:alpha val="60000"/>
              </a:srgbClr>
            </a:solidFill>
            <a:ln w="31750">
              <a:solidFill>
                <a:srgbClr val="4CAF50"/>
              </a:solidFill>
            </a:ln>
          </c:spPr>
          <c:cat>
            <c:strRef>
              <c:f>BalanceData!$N$2:$T$2</c:f>
              <c:strCache>
                <c:ptCount val="7"/>
                <c:pt idx="0">
                  <c:v>데미지</c:v>
                </c:pt>
                <c:pt idx="1">
                  <c:v>탄속</c:v>
                </c:pt>
                <c:pt idx="2">
                  <c:v>RPM</c:v>
                </c:pt>
                <c:pt idx="3">
                  <c:v>DPS</c:v>
                </c:pt>
                <c:pt idx="4">
                  <c:v>수직</c:v>
                </c:pt>
                <c:pt idx="5">
                  <c:v>수평</c:v>
                </c:pt>
                <c:pt idx="6">
                  <c:v>장전</c:v>
                </c:pt>
              </c:strCache>
            </c:strRef>
          </c:cat>
          <c:val>
            <c:numRef>
              <c:f>BalanceData!$N$25:$T$25</c:f>
              <c:numCache>
                <c:formatCode>General</c:formatCode>
                <c:ptCount val="7"/>
                <c:pt idx="0">
                  <c:v>68.571428571428569</c:v>
                </c:pt>
                <c:pt idx="1">
                  <c:v>99</c:v>
                </c:pt>
                <c:pt idx="2">
                  <c:v>50</c:v>
                </c:pt>
                <c:pt idx="3">
                  <c:v>45</c:v>
                </c:pt>
                <c:pt idx="4">
                  <c:v>40</c:v>
                </c:pt>
                <c:pt idx="5">
                  <c:v>50</c:v>
                </c:pt>
                <c:pt idx="6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F3-4537-9FD4-A8D037B07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903263"/>
        <c:axId val="629897503"/>
      </c:radarChart>
      <c:catAx>
        <c:axId val="629903263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29897503"/>
        <c:crosses val="autoZero"/>
        <c:auto val="1"/>
        <c:lblAlgn val="ctr"/>
        <c:lblOffset val="100"/>
        <c:noMultiLvlLbl val="0"/>
      </c:catAx>
      <c:valAx>
        <c:axId val="629897503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629903263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spPr>
            <a:solidFill>
              <a:srgbClr val="4CAF50">
                <a:alpha val="60000"/>
              </a:srgbClr>
            </a:solidFill>
            <a:ln w="31750">
              <a:solidFill>
                <a:srgbClr val="4CAF50"/>
              </a:solidFill>
            </a:ln>
          </c:spPr>
          <c:cat>
            <c:strRef>
              <c:f>BalanceData!$N$2:$T$2</c:f>
              <c:strCache>
                <c:ptCount val="7"/>
                <c:pt idx="0">
                  <c:v>데미지</c:v>
                </c:pt>
                <c:pt idx="1">
                  <c:v>탄속</c:v>
                </c:pt>
                <c:pt idx="2">
                  <c:v>RPM</c:v>
                </c:pt>
                <c:pt idx="3">
                  <c:v>DPS</c:v>
                </c:pt>
                <c:pt idx="4">
                  <c:v>수직</c:v>
                </c:pt>
                <c:pt idx="5">
                  <c:v>수평</c:v>
                </c:pt>
                <c:pt idx="6">
                  <c:v>장전</c:v>
                </c:pt>
              </c:strCache>
            </c:strRef>
          </c:cat>
          <c:val>
            <c:numRef>
              <c:f>BalanceData!$N$26:$T$26</c:f>
              <c:numCache>
                <c:formatCode>General</c:formatCode>
                <c:ptCount val="7"/>
                <c:pt idx="0">
                  <c:v>72.857142857142847</c:v>
                </c:pt>
                <c:pt idx="1">
                  <c:v>93</c:v>
                </c:pt>
                <c:pt idx="2">
                  <c:v>44.444444444444443</c:v>
                </c:pt>
                <c:pt idx="3">
                  <c:v>42.5</c:v>
                </c:pt>
                <c:pt idx="4">
                  <c:v>43.333333333333336</c:v>
                </c:pt>
                <c:pt idx="5">
                  <c:v>55.000000000000007</c:v>
                </c:pt>
                <c:pt idx="6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AA-4A98-8E9A-F151B3F9F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886463"/>
        <c:axId val="629886943"/>
      </c:radarChart>
      <c:catAx>
        <c:axId val="629886463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29886943"/>
        <c:crosses val="autoZero"/>
        <c:auto val="1"/>
        <c:lblAlgn val="ctr"/>
        <c:lblOffset val="100"/>
        <c:noMultiLvlLbl val="0"/>
      </c:catAx>
      <c:valAx>
        <c:axId val="629886943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629886463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spPr>
            <a:solidFill>
              <a:srgbClr val="4CAF50">
                <a:alpha val="60000"/>
              </a:srgbClr>
            </a:solidFill>
            <a:ln w="31750">
              <a:solidFill>
                <a:srgbClr val="4CAF50"/>
              </a:solidFill>
            </a:ln>
          </c:spPr>
          <c:cat>
            <c:strRef>
              <c:f>BalanceData!$N$2:$T$2</c:f>
              <c:strCache>
                <c:ptCount val="7"/>
                <c:pt idx="0">
                  <c:v>데미지</c:v>
                </c:pt>
                <c:pt idx="1">
                  <c:v>탄속</c:v>
                </c:pt>
                <c:pt idx="2">
                  <c:v>RPM</c:v>
                </c:pt>
                <c:pt idx="3">
                  <c:v>DPS</c:v>
                </c:pt>
                <c:pt idx="4">
                  <c:v>수직</c:v>
                </c:pt>
                <c:pt idx="5">
                  <c:v>수평</c:v>
                </c:pt>
                <c:pt idx="6">
                  <c:v>장전</c:v>
                </c:pt>
              </c:strCache>
            </c:strRef>
          </c:cat>
          <c:val>
            <c:numRef>
              <c:f>BalanceData!$N$27:$T$27</c:f>
              <c:numCache>
                <c:formatCode>General</c:formatCode>
                <c:ptCount val="7"/>
                <c:pt idx="0">
                  <c:v>68.571428571428569</c:v>
                </c:pt>
                <c:pt idx="1">
                  <c:v>94.5</c:v>
                </c:pt>
                <c:pt idx="2">
                  <c:v>53.333333333333336</c:v>
                </c:pt>
                <c:pt idx="3">
                  <c:v>48</c:v>
                </c:pt>
                <c:pt idx="4">
                  <c:v>46.666666666666664</c:v>
                </c:pt>
                <c:pt idx="5">
                  <c:v>60</c:v>
                </c:pt>
                <c:pt idx="6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C5-42CD-9824-7683B5BDB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888863"/>
        <c:axId val="629889823"/>
      </c:radarChart>
      <c:catAx>
        <c:axId val="629888863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29889823"/>
        <c:crosses val="autoZero"/>
        <c:auto val="1"/>
        <c:lblAlgn val="ctr"/>
        <c:lblOffset val="100"/>
        <c:noMultiLvlLbl val="0"/>
      </c:catAx>
      <c:valAx>
        <c:axId val="629889823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629888863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00" b="1">
                <a:latin typeface="+mj-ea"/>
                <a:ea typeface="+mj-ea"/>
              </a:defRPr>
            </a:pPr>
            <a:r>
              <a:rPr lang="en-US" altLang="ko-KR" sz="3200" b="1">
                <a:latin typeface="+mj-ea"/>
                <a:ea typeface="+mj-ea"/>
              </a:rPr>
              <a:t>AR </a:t>
            </a:r>
            <a:r>
              <a:rPr lang="ko-KR" altLang="en-US" sz="3200" b="1">
                <a:latin typeface="+mj-ea"/>
                <a:ea typeface="+mj-ea"/>
              </a:rPr>
              <a:t>전수 비교</a:t>
            </a:r>
            <a:r>
              <a:rPr lang="en-US" altLang="ko-KR" sz="3200" b="1">
                <a:latin typeface="+mj-ea"/>
                <a:ea typeface="+mj-ea"/>
              </a:rPr>
              <a:t>: </a:t>
            </a:r>
            <a:r>
              <a:rPr lang="ko-KR" altLang="en-US" sz="3200" b="1">
                <a:latin typeface="+mj-ea"/>
                <a:ea typeface="+mj-ea"/>
              </a:rPr>
              <a:t>연사 </a:t>
            </a:r>
            <a:r>
              <a:rPr lang="en-US" altLang="ko-KR" sz="3200" b="1">
                <a:latin typeface="+mj-ea"/>
                <a:ea typeface="+mj-ea"/>
              </a:rPr>
              <a:t>DPS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5B9BD5">
                  <a:shade val="65000"/>
                </a:srgbClr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1-97B3-4513-8381-CA1D66B78B2C}"/>
              </c:ext>
            </c:extLst>
          </c:dPt>
          <c:dPt>
            <c:idx val="1"/>
            <c:invertIfNegative val="0"/>
            <c:bubble3D val="0"/>
            <c:spPr>
              <a:solidFill>
                <a:srgbClr val="ED7D31">
                  <a:shade val="65000"/>
                </a:srgbClr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2-97B3-4513-8381-CA1D66B78B2C}"/>
              </c:ext>
            </c:extLst>
          </c:dPt>
          <c:dPt>
            <c:idx val="2"/>
            <c:invertIfNegative val="0"/>
            <c:bubble3D val="0"/>
            <c:spPr>
              <a:solidFill>
                <a:srgbClr val="A5A5A5">
                  <a:shade val="65000"/>
                </a:srgbClr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3-97B3-4513-8381-CA1D66B78B2C}"/>
              </c:ext>
            </c:extLst>
          </c:dPt>
          <c:dPt>
            <c:idx val="3"/>
            <c:invertIfNegative val="0"/>
            <c:bubble3D val="0"/>
            <c:spPr>
              <a:solidFill>
                <a:srgbClr val="FFC000">
                  <a:shade val="65000"/>
                </a:srgbClr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4-97B3-4513-8381-CA1D66B78B2C}"/>
              </c:ext>
            </c:extLst>
          </c:dPt>
          <c:dPt>
            <c:idx val="4"/>
            <c:invertIfNegative val="0"/>
            <c:bubble3D val="0"/>
            <c:spPr>
              <a:solidFill>
                <a:srgbClr val="4472C4">
                  <a:shade val="65000"/>
                </a:srgbClr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5-97B3-4513-8381-CA1D66B78B2C}"/>
              </c:ext>
            </c:extLst>
          </c:dPt>
          <c:dPt>
            <c:idx val="5"/>
            <c:invertIfNegative val="0"/>
            <c:bubble3D val="0"/>
            <c:spPr>
              <a:solidFill>
                <a:srgbClr val="70AD47">
                  <a:shade val="65000"/>
                </a:srgbClr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6-97B3-4513-8381-CA1D66B78B2C}"/>
              </c:ext>
            </c:extLst>
          </c:dPt>
          <c:dPt>
            <c:idx val="6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7-97B3-4513-8381-CA1D66B78B2C}"/>
              </c:ext>
            </c:extLst>
          </c:dPt>
          <c:dPt>
            <c:idx val="7"/>
            <c:invertIfNegative val="0"/>
            <c:bubble3D val="0"/>
            <c:spPr>
              <a:solidFill>
                <a:srgbClr val="ED7D31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8-97B3-4513-8381-CA1D66B78B2C}"/>
              </c:ext>
            </c:extLst>
          </c:dPt>
          <c:dPt>
            <c:idx val="8"/>
            <c:invertIfNegative val="0"/>
            <c:bubble3D val="0"/>
            <c:spPr>
              <a:solidFill>
                <a:srgbClr val="A5A5A5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9-97B3-4513-8381-CA1D66B78B2C}"/>
              </c:ext>
            </c:extLst>
          </c:dPt>
          <c:dPt>
            <c:idx val="9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A-97B3-4513-8381-CA1D66B78B2C}"/>
              </c:ext>
            </c:extLst>
          </c:dPt>
          <c:dPt>
            <c:idx val="10"/>
            <c:invertIfNegative val="0"/>
            <c:bubble3D val="0"/>
            <c:spPr>
              <a:solidFill>
                <a:srgbClr val="4472C4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B-97B3-4513-8381-CA1D66B78B2C}"/>
              </c:ext>
            </c:extLst>
          </c:dPt>
          <c:dPt>
            <c:idx val="1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C-97B3-4513-8381-CA1D66B78B2C}"/>
              </c:ext>
            </c:extLst>
          </c:dPt>
          <c:dPt>
            <c:idx val="12"/>
            <c:invertIfNegative val="0"/>
            <c:bubble3D val="0"/>
            <c:spPr>
              <a:solidFill>
                <a:srgbClr val="5B9BD5">
                  <a:tint val="65000"/>
                </a:srgbClr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D-97B3-4513-8381-CA1D66B78B2C}"/>
              </c:ext>
            </c:extLst>
          </c:dPt>
          <c:dPt>
            <c:idx val="13"/>
            <c:invertIfNegative val="0"/>
            <c:bubble3D val="0"/>
            <c:spPr>
              <a:solidFill>
                <a:srgbClr val="DC3545"/>
              </a:solidFill>
              <a:ln w="31750">
                <a:solidFill>
                  <a:srgbClr val="8B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E-97B3-4513-8381-CA1D66B78B2C}"/>
              </c:ext>
            </c:extLst>
          </c:dPt>
          <c:cat>
            <c:strRef>
              <c:f>BalanceData!$A$3:$A$16</c:f>
              <c:strCache>
                <c:ptCount val="14"/>
                <c:pt idx="0">
                  <c:v>Beryl M762</c:v>
                </c:pt>
                <c:pt idx="1">
                  <c:v>ACE32</c:v>
                </c:pt>
                <c:pt idx="2">
                  <c:v>AKM</c:v>
                </c:pt>
                <c:pt idx="3">
                  <c:v>Groza</c:v>
                </c:pt>
                <c:pt idx="4">
                  <c:v>Mutant</c:v>
                </c:pt>
                <c:pt idx="5">
                  <c:v>M416</c:v>
                </c:pt>
                <c:pt idx="6">
                  <c:v>AUG</c:v>
                </c:pt>
                <c:pt idx="7">
                  <c:v>SCAR-L</c:v>
                </c:pt>
                <c:pt idx="8">
                  <c:v>FAMAS</c:v>
                </c:pt>
                <c:pt idx="9">
                  <c:v>K2</c:v>
                </c:pt>
                <c:pt idx="10">
                  <c:v>QBZ</c:v>
                </c:pt>
                <c:pt idx="11">
                  <c:v>G36C</c:v>
                </c:pt>
                <c:pt idx="12">
                  <c:v>M16A4</c:v>
                </c:pt>
                <c:pt idx="13">
                  <c:v>AN-94(New)</c:v>
                </c:pt>
              </c:strCache>
            </c:strRef>
          </c:cat>
          <c:val>
            <c:numRef>
              <c:f>BalanceData!$G$3:$G$16</c:f>
              <c:numCache>
                <c:formatCode>General</c:formatCode>
                <c:ptCount val="14"/>
                <c:pt idx="0">
                  <c:v>513</c:v>
                </c:pt>
                <c:pt idx="1">
                  <c:v>487</c:v>
                </c:pt>
                <c:pt idx="2">
                  <c:v>470</c:v>
                </c:pt>
                <c:pt idx="3">
                  <c:v>587</c:v>
                </c:pt>
                <c:pt idx="4">
                  <c:v>490</c:v>
                </c:pt>
                <c:pt idx="5">
                  <c:v>466</c:v>
                </c:pt>
                <c:pt idx="6">
                  <c:v>512</c:v>
                </c:pt>
                <c:pt idx="7">
                  <c:v>455</c:v>
                </c:pt>
                <c:pt idx="8">
                  <c:v>585</c:v>
                </c:pt>
                <c:pt idx="9">
                  <c:v>478</c:v>
                </c:pt>
                <c:pt idx="10">
                  <c:v>444</c:v>
                </c:pt>
                <c:pt idx="11">
                  <c:v>512</c:v>
                </c:pt>
                <c:pt idx="12">
                  <c:v>573</c:v>
                </c:pt>
                <c:pt idx="13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B3-4513-8381-CA1D66B78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9890783"/>
        <c:axId val="629893183"/>
      </c:barChart>
      <c:catAx>
        <c:axId val="629890783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2400"/>
            </a:pPr>
            <a:endParaRPr lang="ko-KR"/>
          </a:p>
        </c:txPr>
        <c:crossAx val="629893183"/>
        <c:crosses val="autoZero"/>
        <c:auto val="1"/>
        <c:lblAlgn val="ctr"/>
        <c:lblOffset val="100"/>
        <c:noMultiLvlLbl val="0"/>
      </c:catAx>
      <c:valAx>
        <c:axId val="629893183"/>
        <c:scaling>
          <c:orientation val="minMax"/>
        </c:scaling>
        <c:delete val="0"/>
        <c:axPos val="t"/>
        <c:majorGridlines/>
        <c:numFmt formatCode="General" sourceLinked="1"/>
        <c:majorTickMark val="out"/>
        <c:minorTickMark val="none"/>
        <c:tickLblPos val="nextTo"/>
        <c:crossAx val="629890783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3200"/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00">
                <a:latin typeface="+mj-ea"/>
                <a:ea typeface="+mj-ea"/>
              </a:defRPr>
            </a:pPr>
            <a:r>
              <a:rPr lang="en-US" altLang="ko-KR" sz="3200">
                <a:latin typeface="+mj-ea"/>
                <a:ea typeface="+mj-ea"/>
              </a:rPr>
              <a:t>DMR </a:t>
            </a:r>
            <a:r>
              <a:rPr lang="ko-KR" altLang="en-US" sz="3200">
                <a:latin typeface="+mj-ea"/>
                <a:ea typeface="+mj-ea"/>
              </a:rPr>
              <a:t>군 명중 효율 분석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Dragunov</c:v>
          </c:tx>
          <c:spPr>
            <a:ln w="25400" cap="rnd" cmpd="sng" algn="ctr">
              <a:solidFill>
                <a:srgbClr val="5B9BD5">
                  <a:alpha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cat>
            <c:strLit>
              <c:ptCount val="3"/>
              <c:pt idx="0">
                <c:v>50m</c:v>
              </c:pt>
              <c:pt idx="1">
                <c:v>150m</c:v>
              </c:pt>
              <c:pt idx="2">
                <c:v>250m</c:v>
              </c:pt>
            </c:strLit>
          </c:cat>
          <c:val>
            <c:numLit>
              <c:formatCode>General</c:formatCode>
              <c:ptCount val="3"/>
              <c:pt idx="0">
                <c:v>98</c:v>
              </c:pt>
              <c:pt idx="1">
                <c:v>79.75</c:v>
              </c:pt>
              <c:pt idx="2">
                <c:v>65.75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913-416E-9A6F-5986D3A06F4A}"/>
            </c:ext>
          </c:extLst>
        </c:ser>
        <c:ser>
          <c:idx val="1"/>
          <c:order val="1"/>
          <c:tx>
            <c:v>SLR</c:v>
          </c:tx>
          <c:spPr>
            <a:ln w="25400" cap="rnd" cmpd="sng" algn="ctr">
              <a:solidFill>
                <a:srgbClr val="ED7D31">
                  <a:alpha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cat>
            <c:strLit>
              <c:ptCount val="3"/>
              <c:pt idx="0">
                <c:v>50m</c:v>
              </c:pt>
              <c:pt idx="1">
                <c:v>150m</c:v>
              </c:pt>
              <c:pt idx="2">
                <c:v>250m</c:v>
              </c:pt>
            </c:strLit>
          </c:cat>
          <c:val>
            <c:numLit>
              <c:formatCode>General</c:formatCode>
              <c:ptCount val="3"/>
              <c:pt idx="0">
                <c:v>98</c:v>
              </c:pt>
              <c:pt idx="1">
                <c:v>81.05</c:v>
              </c:pt>
              <c:pt idx="2">
                <c:v>67.850000000000009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913-416E-9A6F-5986D3A06F4A}"/>
            </c:ext>
          </c:extLst>
        </c:ser>
        <c:ser>
          <c:idx val="2"/>
          <c:order val="2"/>
          <c:tx>
            <c:v>SKS</c:v>
          </c:tx>
          <c:spPr>
            <a:ln w="25400" cap="rnd" cmpd="sng" algn="ctr">
              <a:solidFill>
                <a:srgbClr val="A5A5A5">
                  <a:alpha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cat>
            <c:strLit>
              <c:ptCount val="3"/>
              <c:pt idx="0">
                <c:v>50m</c:v>
              </c:pt>
              <c:pt idx="1">
                <c:v>150m</c:v>
              </c:pt>
              <c:pt idx="2">
                <c:v>250m</c:v>
              </c:pt>
            </c:strLit>
          </c:cat>
          <c:val>
            <c:numLit>
              <c:formatCode>General</c:formatCode>
              <c:ptCount val="3"/>
              <c:pt idx="0">
                <c:v>98</c:v>
              </c:pt>
              <c:pt idx="1">
                <c:v>83</c:v>
              </c:pt>
              <c:pt idx="2">
                <c:v>71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913-416E-9A6F-5986D3A06F4A}"/>
            </c:ext>
          </c:extLst>
        </c:ser>
        <c:ser>
          <c:idx val="3"/>
          <c:order val="3"/>
          <c:tx>
            <c:v>Mk14</c:v>
          </c:tx>
          <c:spPr>
            <a:ln w="25400" cap="rnd" cmpd="sng" algn="ctr">
              <a:solidFill>
                <a:srgbClr val="FFC000">
                  <a:alpha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cat>
            <c:strLit>
              <c:ptCount val="3"/>
              <c:pt idx="0">
                <c:v>50m</c:v>
              </c:pt>
              <c:pt idx="1">
                <c:v>150m</c:v>
              </c:pt>
              <c:pt idx="2">
                <c:v>250m</c:v>
              </c:pt>
            </c:strLit>
          </c:cat>
          <c:val>
            <c:numLit>
              <c:formatCode>General</c:formatCode>
              <c:ptCount val="3"/>
              <c:pt idx="0">
                <c:v>98</c:v>
              </c:pt>
              <c:pt idx="1">
                <c:v>77.8</c:v>
              </c:pt>
              <c:pt idx="2">
                <c:v>62.6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913-416E-9A6F-5986D3A06F4A}"/>
            </c:ext>
          </c:extLst>
        </c:ser>
        <c:ser>
          <c:idx val="4"/>
          <c:order val="4"/>
          <c:tx>
            <c:v>Mini14</c:v>
          </c:tx>
          <c:spPr>
            <a:ln w="25400" cap="rnd" cmpd="sng" algn="ctr">
              <a:solidFill>
                <a:srgbClr val="4472C4">
                  <a:alpha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cat>
            <c:strLit>
              <c:ptCount val="3"/>
              <c:pt idx="0">
                <c:v>50m</c:v>
              </c:pt>
              <c:pt idx="1">
                <c:v>150m</c:v>
              </c:pt>
              <c:pt idx="2">
                <c:v>250m</c:v>
              </c:pt>
            </c:strLit>
          </c:cat>
          <c:val>
            <c:numLit>
              <c:formatCode>General</c:formatCode>
              <c:ptCount val="3"/>
              <c:pt idx="0">
                <c:v>98</c:v>
              </c:pt>
              <c:pt idx="1">
                <c:v>84.3</c:v>
              </c:pt>
              <c:pt idx="2">
                <c:v>73.099999999999994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3913-416E-9A6F-5986D3A06F4A}"/>
            </c:ext>
          </c:extLst>
        </c:ser>
        <c:ser>
          <c:idx val="5"/>
          <c:order val="5"/>
          <c:tx>
            <c:v>Mk12</c:v>
          </c:tx>
          <c:spPr>
            <a:ln w="25400" cap="rnd" cmpd="sng" algn="ctr">
              <a:solidFill>
                <a:srgbClr val="70AD47">
                  <a:shade val="76000"/>
                  <a:alpha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cat>
            <c:strLit>
              <c:ptCount val="3"/>
              <c:pt idx="0">
                <c:v>50m</c:v>
              </c:pt>
              <c:pt idx="1">
                <c:v>150m</c:v>
              </c:pt>
              <c:pt idx="2">
                <c:v>250m</c:v>
              </c:pt>
            </c:strLit>
          </c:cat>
          <c:val>
            <c:numLit>
              <c:formatCode>General</c:formatCode>
              <c:ptCount val="3"/>
              <c:pt idx="0">
                <c:v>98</c:v>
              </c:pt>
              <c:pt idx="1">
                <c:v>84.95</c:v>
              </c:pt>
              <c:pt idx="2">
                <c:v>74.150000000000006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3913-416E-9A6F-5986D3A06F4A}"/>
            </c:ext>
          </c:extLst>
        </c:ser>
        <c:ser>
          <c:idx val="6"/>
          <c:order val="6"/>
          <c:tx>
            <c:v>QBU</c:v>
          </c:tx>
          <c:spPr>
            <a:ln w="25400" cap="rnd" cmpd="sng" algn="ctr">
              <a:solidFill>
                <a:srgbClr val="5B9BD5">
                  <a:tint val="77000"/>
                  <a:alpha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cat>
            <c:strLit>
              <c:ptCount val="3"/>
              <c:pt idx="0">
                <c:v>50m</c:v>
              </c:pt>
              <c:pt idx="1">
                <c:v>150m</c:v>
              </c:pt>
              <c:pt idx="2">
                <c:v>250m</c:v>
              </c:pt>
            </c:strLit>
          </c:cat>
          <c:val>
            <c:numLit>
              <c:formatCode>General</c:formatCode>
              <c:ptCount val="3"/>
              <c:pt idx="0">
                <c:v>98</c:v>
              </c:pt>
              <c:pt idx="1">
                <c:v>85.6</c:v>
              </c:pt>
              <c:pt idx="2">
                <c:v>75.2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3913-416E-9A6F-5986D3A06F4A}"/>
            </c:ext>
          </c:extLst>
        </c:ser>
        <c:ser>
          <c:idx val="7"/>
          <c:order val="7"/>
          <c:tx>
            <c:v>AN-94 (Hybrid AR)</c:v>
          </c:tx>
          <c:spPr>
            <a:ln w="114300">
              <a:solidFill>
                <a:srgbClr val="FF0000"/>
              </a:solidFill>
            </a:ln>
          </c:spPr>
          <c:cat>
            <c:strLit>
              <c:ptCount val="3"/>
              <c:pt idx="0">
                <c:v>50m</c:v>
              </c:pt>
              <c:pt idx="1">
                <c:v>150m</c:v>
              </c:pt>
              <c:pt idx="2">
                <c:v>250m</c:v>
              </c:pt>
            </c:strLit>
          </c:cat>
          <c:val>
            <c:numLit>
              <c:formatCode>General</c:formatCode>
              <c:ptCount val="3"/>
              <c:pt idx="0">
                <c:v>98</c:v>
              </c:pt>
              <c:pt idx="1">
                <c:v>90.8</c:v>
              </c:pt>
              <c:pt idx="2">
                <c:v>81.599999999999994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3913-416E-9A6F-5986D3A06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3937263"/>
        <c:axId val="1583943503"/>
      </c:lineChart>
      <c:catAx>
        <c:axId val="15839372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2800">
                <a:latin typeface="+mn-ea"/>
                <a:ea typeface="+mn-ea"/>
              </a:defRPr>
            </a:pPr>
            <a:endParaRPr lang="ko-KR"/>
          </a:p>
        </c:txPr>
        <c:crossAx val="1583943503"/>
        <c:crosses val="autoZero"/>
        <c:auto val="1"/>
        <c:lblAlgn val="ctr"/>
        <c:lblOffset val="100"/>
        <c:noMultiLvlLbl val="0"/>
      </c:catAx>
      <c:valAx>
        <c:axId val="1583943503"/>
        <c:scaling>
          <c:orientation val="minMax"/>
          <c:max val="100"/>
          <c:min val="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2400">
                <a:latin typeface="+mn-ea"/>
                <a:ea typeface="+mn-ea"/>
              </a:defRPr>
            </a:pPr>
            <a:endParaRPr lang="ko-KR"/>
          </a:p>
        </c:txPr>
        <c:crossAx val="1583937263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2000">
              <a:latin typeface="나눔스퀘어 네오 Bold" panose="00000800000000000000" pitchFamily="2" charset="-127"/>
              <a:ea typeface="나눔스퀘어 네오 Bold" panose="00000800000000000000" pitchFamily="2" charset="-127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none" strike="noStrike" kern="1200" baseline="0">
                <a:solidFill>
                  <a:schemeClr val="tx1"/>
                </a:solidFill>
                <a:latin typeface="+mj-ea"/>
                <a:ea typeface="+mj-ea"/>
                <a:cs typeface="+mn-cs"/>
              </a:defRPr>
            </a:pPr>
            <a:r>
              <a:rPr lang="ko-KR" altLang="en-US" sz="3200">
                <a:latin typeface="+mj-ea"/>
                <a:ea typeface="+mj-ea"/>
              </a:rPr>
              <a:t>전략 포지셔닝 맵 </a:t>
            </a:r>
            <a:r>
              <a:rPr lang="en-US" altLang="ko-KR" sz="3200">
                <a:latin typeface="+mj-ea"/>
                <a:ea typeface="+mj-ea"/>
              </a:rPr>
              <a:t>(4</a:t>
            </a:r>
            <a:r>
              <a:rPr lang="ko-KR" altLang="en-US" sz="3200">
                <a:latin typeface="+mj-ea"/>
                <a:ea typeface="+mj-ea"/>
              </a:rPr>
              <a:t>사분면 분석</a:t>
            </a:r>
            <a:r>
              <a:rPr lang="en-US" altLang="ko-KR" sz="3200">
                <a:latin typeface="+mj-ea"/>
                <a:ea typeface="+mj-ea"/>
              </a:rPr>
              <a:t>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694746023115498E-2"/>
          <c:y val="7.1254858476695881E-2"/>
          <c:w val="0.93192491776745723"/>
          <c:h val="0.83502162072259967"/>
        </c:manualLayout>
      </c:layout>
      <c:scatterChart>
        <c:scatterStyle val="lineMarker"/>
        <c:varyColors val="0"/>
        <c:ser>
          <c:idx val="0"/>
          <c:order val="0"/>
          <c:tx>
            <c:v>Beryl M762</c:v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circle"/>
            <c:size val="45"/>
            <c:spPr>
              <a:solidFill>
                <a:schemeClr val="accent6"/>
              </a:solidFill>
              <a:ln w="6350" cap="flat" cmpd="sng" algn="ctr">
                <a:noFill/>
                <a:prstDash val="solid"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9669227248121884E-2"/>
                  <c:y val="4.0223042951054389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F8-4AC3-ADFC-F9B315079EDC}"/>
                </c:ext>
              </c:extLst>
            </c:dLbl>
            <c:spPr>
              <a:solidFill>
                <a:srgbClr val="E8F5E9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2.7</c:v>
              </c:pt>
            </c:numLit>
          </c:xVal>
          <c:yVal>
            <c:numLit>
              <c:formatCode>General</c:formatCode>
              <c:ptCount val="1"/>
              <c:pt idx="0">
                <c:v>44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FF8-4AC3-ADFC-F9B315079EDC}"/>
            </c:ext>
          </c:extLst>
        </c:ser>
        <c:ser>
          <c:idx val="1"/>
          <c:order val="1"/>
          <c:tx>
            <c:v>ACE32</c:v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circle"/>
            <c:size val="45"/>
            <c:spPr>
              <a:solidFill>
                <a:schemeClr val="accent6"/>
              </a:solidFill>
              <a:ln w="6350" cap="flat" cmpd="sng" algn="ctr">
                <a:noFill/>
                <a:prstDash val="solid"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9272479516010908E-2"/>
                  <c:y val="-2.6855022942328128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FF8-4AC3-ADFC-F9B315079EDC}"/>
                </c:ext>
              </c:extLst>
            </c:dLbl>
            <c:spPr>
              <a:solidFill>
                <a:srgbClr val="E8F5E9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2.1</c:v>
              </c:pt>
            </c:numLit>
          </c:xVal>
          <c:yVal>
            <c:numLit>
              <c:formatCode>General</c:formatCode>
              <c:ptCount val="1"/>
              <c:pt idx="0">
                <c:v>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1FF8-4AC3-ADFC-F9B315079EDC}"/>
            </c:ext>
          </c:extLst>
        </c:ser>
        <c:ser>
          <c:idx val="2"/>
          <c:order val="2"/>
          <c:tx>
            <c:v>AKM</c:v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circle"/>
            <c:size val="45"/>
            <c:spPr>
              <a:solidFill>
                <a:schemeClr val="accent6"/>
              </a:solidFill>
              <a:ln w="6350" cap="flat" cmpd="sng" algn="ctr">
                <a:noFill/>
                <a:prstDash val="solid"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4.0408219346925831E-2"/>
                  <c:y val="3.807061757342043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FF8-4AC3-ADFC-F9B315079EDC}"/>
                </c:ext>
              </c:extLst>
            </c:dLbl>
            <c:spPr>
              <a:solidFill>
                <a:srgbClr val="E8F5E9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2.5</c:v>
              </c:pt>
            </c:numLit>
          </c:xVal>
          <c:yVal>
            <c:numLit>
              <c:formatCode>General</c:formatCode>
              <c:ptCount val="1"/>
              <c:pt idx="0">
                <c:v>47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1FF8-4AC3-ADFC-F9B315079EDC}"/>
            </c:ext>
          </c:extLst>
        </c:ser>
        <c:ser>
          <c:idx val="3"/>
          <c:order val="3"/>
          <c:tx>
            <c:v>Groza</c:v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circle"/>
            <c:size val="20"/>
            <c:spPr>
              <a:solidFill>
                <a:schemeClr val="accent6"/>
              </a:solidFill>
              <a:ln w="6350" cap="flat" cmpd="sng" algn="ctr">
                <a:noFill/>
                <a:prstDash val="solid"/>
                <a:round/>
              </a:ln>
              <a:effectLst/>
            </c:spPr>
          </c:marker>
          <c:dPt>
            <c:idx val="0"/>
            <c:marker>
              <c:symbol val="circle"/>
              <c:size val="45"/>
            </c:marker>
            <c:bubble3D val="0"/>
            <c:extLst>
              <c:ext xmlns:c16="http://schemas.microsoft.com/office/drawing/2014/chart" uri="{C3380CC4-5D6E-409C-BE32-E72D297353CC}">
                <c16:uniqueId val="{00000006-1FF8-4AC3-ADFC-F9B315079EDC}"/>
              </c:ext>
            </c:extLst>
          </c:dPt>
          <c:dLbls>
            <c:dLbl>
              <c:idx val="0"/>
              <c:layout>
                <c:manualLayout>
                  <c:x val="-9.1270377000773797E-2"/>
                  <c:y val="3.7284356498933648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FF8-4AC3-ADFC-F9B315079EDC}"/>
                </c:ext>
              </c:extLst>
            </c:dLbl>
            <c:spPr>
              <a:solidFill>
                <a:srgbClr val="E8F5E9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2.2999999999999998</c:v>
              </c:pt>
            </c:numLit>
          </c:xVal>
          <c:yVal>
            <c:numLit>
              <c:formatCode>General</c:formatCode>
              <c:ptCount val="1"/>
              <c:pt idx="0">
                <c:v>47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FF8-4AC3-ADFC-F9B315079EDC}"/>
            </c:ext>
          </c:extLst>
        </c:ser>
        <c:ser>
          <c:idx val="4"/>
          <c:order val="4"/>
          <c:tx>
            <c:v>Mutant</c:v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circle"/>
            <c:size val="45"/>
            <c:spPr>
              <a:solidFill>
                <a:schemeClr val="accent6"/>
              </a:solidFill>
              <a:ln w="6350" cap="flat" cmpd="sng" algn="ctr">
                <a:noFill/>
                <a:prstDash val="solid"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9.7134922942996249E-2"/>
                  <c:y val="6.3193824574463806E-5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FF8-4AC3-ADFC-F9B315079EDC}"/>
                </c:ext>
              </c:extLst>
            </c:dLbl>
            <c:spPr>
              <a:solidFill>
                <a:srgbClr val="E8F5E9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2.2999999999999998</c:v>
              </c:pt>
            </c:numLit>
          </c:xVal>
          <c:yVal>
            <c:numLit>
              <c:formatCode>General</c:formatCode>
              <c:ptCount val="1"/>
              <c:pt idx="0">
                <c:v>49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1FF8-4AC3-ADFC-F9B315079EDC}"/>
            </c:ext>
          </c:extLst>
        </c:ser>
        <c:ser>
          <c:idx val="5"/>
          <c:order val="5"/>
          <c:tx>
            <c:v>M416</c:v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circle"/>
            <c:size val="45"/>
            <c:spPr>
              <a:solidFill>
                <a:schemeClr val="accent6"/>
              </a:solidFill>
              <a:ln w="6350" cap="flat" cmpd="sng" algn="ctr">
                <a:noFill/>
                <a:prstDash val="solid"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4.653346819766678E-2"/>
                  <c:y val="5.0636220832751946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FF8-4AC3-ADFC-F9B315079EDC}"/>
                </c:ext>
              </c:extLst>
            </c:dLbl>
            <c:spPr>
              <a:solidFill>
                <a:srgbClr val="E8F5E9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1.8</c:v>
              </c:pt>
            </c:numLit>
          </c:xVal>
          <c:yVal>
            <c:numLit>
              <c:formatCode>General</c:formatCode>
              <c:ptCount val="1"/>
              <c:pt idx="0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1FF8-4AC3-ADFC-F9B315079EDC}"/>
            </c:ext>
          </c:extLst>
        </c:ser>
        <c:ser>
          <c:idx val="6"/>
          <c:order val="6"/>
          <c:tx>
            <c:v>AUG</c:v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circle"/>
            <c:size val="20"/>
            <c:spPr>
              <a:solidFill>
                <a:schemeClr val="accent1">
                  <a:lumMod val="60000"/>
                </a:schemeClr>
              </a:solidFill>
              <a:ln w="6350" cap="flat" cmpd="sng" algn="ctr">
                <a:solidFill>
                  <a:schemeClr val="accent1">
                    <a:lumMod val="60000"/>
                  </a:schemeClr>
                </a:solidFill>
                <a:prstDash val="solid"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3.7342819319378481E-2"/>
                  <c:y val="3.685086815190676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FF8-4AC3-ADFC-F9B315079EDC}"/>
                </c:ext>
              </c:extLst>
            </c:dLbl>
            <c:spPr>
              <a:solidFill>
                <a:srgbClr val="E8F5E9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41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1FF8-4AC3-ADFC-F9B315079EDC}"/>
            </c:ext>
          </c:extLst>
        </c:ser>
        <c:ser>
          <c:idx val="7"/>
          <c:order val="7"/>
          <c:tx>
            <c:v>SCAR-L</c:v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circle"/>
            <c:size val="45"/>
            <c:spPr>
              <a:solidFill>
                <a:schemeClr val="accent6">
                  <a:lumMod val="60000"/>
                  <a:lumOff val="40000"/>
                </a:schemeClr>
              </a:solidFill>
              <a:ln w="6350" cap="flat" cmpd="sng" algn="ctr">
                <a:noFill/>
                <a:prstDash val="solid"/>
                <a:round/>
              </a:ln>
              <a:effectLst/>
            </c:spPr>
          </c:marker>
          <c:dPt>
            <c:idx val="0"/>
            <c:marker>
              <c:spPr>
                <a:solidFill>
                  <a:schemeClr val="accent6"/>
                </a:solidFill>
                <a:ln w="6350" cap="flat" cmpd="sng" algn="ctr">
                  <a:noFill/>
                  <a:prstDash val="solid"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1FF8-4AC3-ADFC-F9B315079EDC}"/>
              </c:ext>
            </c:extLst>
          </c:dPt>
          <c:dLbls>
            <c:dLbl>
              <c:idx val="0"/>
              <c:layout>
                <c:manualLayout>
                  <c:x val="-7.8559286941975809E-2"/>
                  <c:y val="-4.1010356769146661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FF8-4AC3-ADFC-F9B315079EDC}"/>
                </c:ext>
              </c:extLst>
            </c:dLbl>
            <c:spPr>
              <a:solidFill>
                <a:srgbClr val="E8F5E9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1.8</c:v>
              </c:pt>
            </c:numLit>
          </c:xVal>
          <c:yVal>
            <c:numLit>
              <c:formatCode>General</c:formatCode>
              <c:ptCount val="1"/>
              <c:pt idx="0">
                <c:v>41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1FF8-4AC3-ADFC-F9B315079EDC}"/>
            </c:ext>
          </c:extLst>
        </c:ser>
        <c:ser>
          <c:idx val="8"/>
          <c:order val="8"/>
          <c:tx>
            <c:v>FAMAS</c:v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circle"/>
            <c:size val="45"/>
            <c:spPr>
              <a:solidFill>
                <a:schemeClr val="accent6"/>
              </a:solidFill>
              <a:ln w="6350" cap="flat" cmpd="sng" algn="ctr">
                <a:noFill/>
                <a:prstDash val="solid"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5.0750653968844109E-2"/>
                  <c:y val="4.0191250331971656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FF8-4AC3-ADFC-F9B315079EDC}"/>
                </c:ext>
              </c:extLst>
            </c:dLbl>
            <c:spPr>
              <a:solidFill>
                <a:srgbClr val="E8F5E9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2.2000000000000002</c:v>
              </c:pt>
            </c:numLit>
          </c:xVal>
          <c:yVal>
            <c:numLit>
              <c:formatCode>General</c:formatCode>
              <c:ptCount val="1"/>
              <c:pt idx="0">
                <c:v>39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1-1FF8-4AC3-ADFC-F9B315079EDC}"/>
            </c:ext>
          </c:extLst>
        </c:ser>
        <c:ser>
          <c:idx val="9"/>
          <c:order val="9"/>
          <c:tx>
            <c:v>K2</c:v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circle"/>
            <c:size val="45"/>
            <c:spPr>
              <a:solidFill>
                <a:schemeClr val="accent6"/>
              </a:solidFill>
              <a:ln w="6350" cap="flat" cmpd="sng" algn="ctr">
                <a:noFill/>
                <a:prstDash val="solid"/>
                <a:round/>
              </a:ln>
              <a:effectLst/>
            </c:spPr>
          </c:marker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41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1FF8-4AC3-ADFC-F9B315079EDC}"/>
            </c:ext>
          </c:extLst>
        </c:ser>
        <c:ser>
          <c:idx val="10"/>
          <c:order val="10"/>
          <c:tx>
            <c:v>G36C</c:v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circle"/>
            <c:size val="45"/>
            <c:spPr>
              <a:solidFill>
                <a:schemeClr val="accent6"/>
              </a:solidFill>
              <a:ln w="6350" cap="flat" cmpd="sng" algn="ctr">
                <a:noFill/>
                <a:prstDash val="solid"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2289889461501013E-3"/>
                  <c:y val="6.5584168298905756E-4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FF8-4AC3-ADFC-F9B315079EDC}"/>
                </c:ext>
              </c:extLst>
            </c:dLbl>
            <c:spPr>
              <a:solidFill>
                <a:srgbClr val="E8F5E9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2.1</c:v>
              </c:pt>
            </c:numLit>
          </c:xVal>
          <c:yVal>
            <c:numLit>
              <c:formatCode>General</c:formatCode>
              <c:ptCount val="1"/>
              <c:pt idx="0">
                <c:v>41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4-1FF8-4AC3-ADFC-F9B315079EDC}"/>
            </c:ext>
          </c:extLst>
        </c:ser>
        <c:ser>
          <c:idx val="11"/>
          <c:order val="11"/>
          <c:tx>
            <c:v>M16A4</c:v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circle"/>
            <c:size val="45"/>
            <c:spPr>
              <a:solidFill>
                <a:schemeClr val="accent6"/>
              </a:solidFill>
              <a:ln w="6350" cap="flat" cmpd="sng" algn="ctr">
                <a:noFill/>
                <a:prstDash val="solid"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6.800939214096878E-2"/>
                  <c:y val="-2.8677325285430637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FF8-4AC3-ADFC-F9B315079EDC}"/>
                </c:ext>
              </c:extLst>
            </c:dLbl>
            <c:spPr>
              <a:solidFill>
                <a:srgbClr val="E8F5E9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6-1FF8-4AC3-ADFC-F9B315079EDC}"/>
            </c:ext>
          </c:extLst>
        </c:ser>
        <c:ser>
          <c:idx val="12"/>
          <c:order val="12"/>
          <c:tx>
            <c:v>AN-94(New)</c:v>
          </c:tx>
          <c:spPr>
            <a:ln w="19050" cap="rnd" cmpd="sng" algn="ctr">
              <a:noFill/>
              <a:prstDash val="solid"/>
              <a:round/>
            </a:ln>
            <a:effectLst>
              <a:glow rad="63500">
                <a:srgbClr val="FFA3A3">
                  <a:alpha val="72941"/>
                </a:srgbClr>
              </a:glow>
              <a:softEdge rad="31750"/>
            </a:effectLst>
          </c:spPr>
          <c:marker>
            <c:symbol val="circle"/>
            <c:size val="50"/>
            <c:spPr>
              <a:solidFill>
                <a:srgbClr val="FF5D5D"/>
              </a:solidFill>
              <a:ln w="6350" cap="flat" cmpd="sng" algn="ctr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  <a:round/>
              </a:ln>
              <a:effectLst>
                <a:glow rad="63500">
                  <a:srgbClr val="FFA3A3">
                    <a:alpha val="72941"/>
                  </a:srgbClr>
                </a:glow>
                <a:softEdge rad="31750"/>
              </a:effectLst>
            </c:spPr>
          </c:marker>
          <c:dPt>
            <c:idx val="0"/>
            <c:marker>
              <c:symbol val="circle"/>
              <c:size val="70"/>
            </c:marker>
            <c:bubble3D val="0"/>
            <c:extLst>
              <c:ext xmlns:c16="http://schemas.microsoft.com/office/drawing/2014/chart" uri="{C3380CC4-5D6E-409C-BE32-E72D297353CC}">
                <c16:uniqueId val="{00000017-1FF8-4AC3-ADFC-F9B315079EDC}"/>
              </c:ext>
            </c:extLst>
          </c:dPt>
          <c:dLbls>
            <c:dLbl>
              <c:idx val="0"/>
              <c:spPr>
                <a:solidFill>
                  <a:srgbClr val="FF00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b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7-1FF8-4AC3-ADFC-F9B315079EDC}"/>
                </c:ext>
              </c:extLst>
            </c:dLbl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1.4</c:v>
              </c:pt>
            </c:numLit>
          </c:xVal>
          <c:yVal>
            <c:numLit>
              <c:formatCode>General</c:formatCode>
              <c:ptCount val="1"/>
              <c:pt idx="0">
                <c:v>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8-1FF8-4AC3-ADFC-F9B315079EDC}"/>
            </c:ext>
          </c:extLst>
        </c:ser>
        <c:ser>
          <c:idx val="13"/>
          <c:order val="13"/>
          <c:tx>
            <c:v>이름</c:v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circle"/>
            <c:size val="20"/>
            <c:spPr>
              <a:solidFill>
                <a:schemeClr val="accent2">
                  <a:lumMod val="80000"/>
                  <a:lumOff val="20000"/>
                </a:schemeClr>
              </a:solidFill>
              <a:ln w="6350" cap="flat" cmpd="sng" algn="ctr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Lit>
              <c:ptCount val="1"/>
              <c:pt idx="0">
                <c:v>수직반동수평반동</c:v>
              </c:pt>
            </c:str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9-1FF8-4AC3-ADFC-F9B315079EDC}"/>
            </c:ext>
          </c:extLst>
        </c:ser>
        <c:ser>
          <c:idx val="14"/>
          <c:order val="14"/>
          <c:tx>
            <c:v>VSS</c:v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circle"/>
            <c:size val="20"/>
            <c:spPr>
              <a:solidFill>
                <a:schemeClr val="accent3">
                  <a:lumMod val="80000"/>
                  <a:lumOff val="20000"/>
                </a:schemeClr>
              </a:solidFill>
              <a:ln w="6350" cap="flat" cmpd="sng" algn="ctr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0.8</c:v>
              </c:pt>
            </c:numLit>
          </c:xVal>
          <c:yVal>
            <c:numLit>
              <c:formatCode>General</c:formatCode>
              <c:ptCount val="1"/>
              <c:pt idx="0">
                <c:v>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A-1FF8-4AC3-ADFC-F9B315079EDC}"/>
            </c:ext>
          </c:extLst>
        </c:ser>
        <c:ser>
          <c:idx val="15"/>
          <c:order val="15"/>
          <c:tx>
            <c:v>Dragunov</c:v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circle"/>
            <c:size val="45"/>
            <c:spPr>
              <a:solidFill>
                <a:schemeClr val="accent4"/>
              </a:solidFill>
              <a:ln w="6350" cap="flat" cmpd="sng" algn="ctr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  <a:round/>
              </a:ln>
              <a:effectLst/>
            </c:spPr>
          </c:marker>
          <c:dPt>
            <c:idx val="0"/>
            <c:marker>
              <c:spPr>
                <a:solidFill>
                  <a:schemeClr val="accent4"/>
                </a:solidFill>
                <a:ln w="6350" cap="flat" cmpd="sng" algn="ctr">
                  <a:noFill/>
                  <a:prstDash val="solid"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1FF8-4AC3-ADFC-F9B315079EDC}"/>
              </c:ext>
            </c:extLst>
          </c:dPt>
          <c:dLbls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4</c:v>
              </c:pt>
            </c:numLit>
          </c:xVal>
          <c:yVal>
            <c:numLit>
              <c:formatCode>General</c:formatCode>
              <c:ptCount val="1"/>
              <c:pt idx="0">
                <c:v>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C-1FF8-4AC3-ADFC-F9B315079EDC}"/>
            </c:ext>
          </c:extLst>
        </c:ser>
        <c:ser>
          <c:idx val="16"/>
          <c:order val="16"/>
          <c:tx>
            <c:v>SLR</c:v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circle"/>
            <c:size val="45"/>
            <c:spPr>
              <a:solidFill>
                <a:schemeClr val="accent4"/>
              </a:solidFill>
              <a:ln w="6350" cap="flat" cmpd="sng" algn="ctr">
                <a:noFill/>
                <a:prstDash val="solid"/>
                <a:round/>
              </a:ln>
              <a:effectLst/>
            </c:spPr>
          </c:marker>
          <c:dLbls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3.6999999999999997</c:v>
              </c:pt>
            </c:numLit>
          </c:xVal>
          <c:yVal>
            <c:numLit>
              <c:formatCode>General</c:formatCode>
              <c:ptCount val="1"/>
              <c:pt idx="0">
                <c:v>58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D-1FF8-4AC3-ADFC-F9B315079EDC}"/>
            </c:ext>
          </c:extLst>
        </c:ser>
        <c:ser>
          <c:idx val="17"/>
          <c:order val="17"/>
          <c:tx>
            <c:v>SKS</c:v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circle"/>
            <c:size val="45"/>
            <c:spPr>
              <a:solidFill>
                <a:schemeClr val="accent4"/>
              </a:solidFill>
              <a:ln w="6350" cap="flat" cmpd="sng" algn="ctr">
                <a:noFill/>
                <a:prstDash val="solid"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3.9452761969484856E-2"/>
                  <c:y val="3.1898912519349627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FF8-4AC3-ADFC-F9B315079EDC}"/>
                </c:ext>
              </c:extLst>
            </c:dLbl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3.2</c:v>
              </c:pt>
            </c:numLit>
          </c:xVal>
          <c:yVal>
            <c:numLit>
              <c:formatCode>General</c:formatCode>
              <c:ptCount val="1"/>
              <c:pt idx="0">
                <c:v>53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F-1FF8-4AC3-ADFC-F9B315079EDC}"/>
            </c:ext>
          </c:extLst>
        </c:ser>
        <c:ser>
          <c:idx val="18"/>
          <c:order val="18"/>
          <c:tx>
            <c:v>Mk14</c:v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circle"/>
            <c:size val="20"/>
            <c:spPr>
              <a:solidFill>
                <a:schemeClr val="accent1">
                  <a:lumMod val="80000"/>
                </a:schemeClr>
              </a:solidFill>
              <a:ln w="6350" cap="flat" cmpd="sng" algn="ctr">
                <a:solidFill>
                  <a:schemeClr val="accent1">
                    <a:lumMod val="80000"/>
                  </a:schemeClr>
                </a:solidFill>
                <a:prstDash val="solid"/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4.5999999999999996</c:v>
              </c:pt>
            </c:numLit>
          </c:xVal>
          <c:yVal>
            <c:numLit>
              <c:formatCode>General</c:formatCode>
              <c:ptCount val="1"/>
              <c:pt idx="0">
                <c:v>61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0-1FF8-4AC3-ADFC-F9B315079EDC}"/>
            </c:ext>
          </c:extLst>
        </c:ser>
        <c:ser>
          <c:idx val="19"/>
          <c:order val="19"/>
          <c:tx>
            <c:v>Mini14</c:v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circle"/>
            <c:size val="45"/>
            <c:spPr>
              <a:solidFill>
                <a:schemeClr val="accent4"/>
              </a:solidFill>
              <a:ln w="6350" cap="flat" cmpd="sng" algn="ctr">
                <a:noFill/>
                <a:prstDash val="solid"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3.0682297366556349E-2"/>
                  <c:y val="3.1413580752202692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1FF8-4AC3-ADFC-F9B315079EDC}"/>
                </c:ext>
              </c:extLst>
            </c:dLbl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2.8</c:v>
              </c:pt>
            </c:numLit>
          </c:xVal>
          <c:yVal>
            <c:numLit>
              <c:formatCode>General</c:formatCode>
              <c:ptCount val="1"/>
              <c:pt idx="0">
                <c:v>48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2-1FF8-4AC3-ADFC-F9B315079EDC}"/>
            </c:ext>
          </c:extLst>
        </c:ser>
        <c:ser>
          <c:idx val="20"/>
          <c:order val="20"/>
          <c:tx>
            <c:v>Mk12</c:v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circle"/>
            <c:size val="45"/>
            <c:spPr>
              <a:solidFill>
                <a:schemeClr val="accent4"/>
              </a:solidFill>
              <a:ln w="6350" cap="flat" cmpd="sng" algn="ctr">
                <a:noFill/>
                <a:prstDash val="solid"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6.2020819013821754E-3"/>
                  <c:y val="-2.9136128523827659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1FF8-4AC3-ADFC-F9B315079EDC}"/>
                </c:ext>
              </c:extLst>
            </c:dLbl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2.6</c:v>
              </c:pt>
            </c:numLit>
          </c:xVal>
          <c:yVal>
            <c:numLit>
              <c:formatCode>General</c:formatCode>
              <c:ptCount val="1"/>
              <c:pt idx="0">
                <c:v>51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4-1FF8-4AC3-ADFC-F9B315079EDC}"/>
            </c:ext>
          </c:extLst>
        </c:ser>
        <c:ser>
          <c:idx val="21"/>
          <c:order val="21"/>
          <c:tx>
            <c:v>QBU</c:v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circle"/>
            <c:size val="45"/>
            <c:spPr>
              <a:solidFill>
                <a:schemeClr val="accent4"/>
              </a:solidFill>
              <a:ln w="6350" cap="flat" cmpd="sng" algn="ctr">
                <a:noFill/>
                <a:prstDash val="solid"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8927129430353225E-2"/>
                  <c:y val="-4.2156791343973793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1FF8-4AC3-ADFC-F9B315079EDC}"/>
                </c:ext>
              </c:extLst>
            </c:dLbl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2.4000000000000004</c:v>
              </c:pt>
            </c:numLit>
          </c:xVal>
          <c:yVal>
            <c:numLit>
              <c:formatCode>General</c:formatCode>
              <c:ptCount val="1"/>
              <c:pt idx="0">
                <c:v>48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6-1FF8-4AC3-ADFC-F9B315079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943023"/>
        <c:axId val="1583943983"/>
      </c:scatterChart>
      <c:valAx>
        <c:axId val="1583943023"/>
        <c:scaling>
          <c:orientation val="minMax"/>
          <c:max val="4"/>
          <c:min val="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altLang="en-US" sz="2800" b="1" i="0" u="none" strike="noStrike" kern="1200" baseline="0">
                    <a:solidFill>
                      <a:schemeClr val="tx1"/>
                    </a:solidFill>
                    <a:latin typeface="+mj-ea"/>
                    <a:ea typeface="+mj-ea"/>
                    <a:cs typeface="+mn-cs"/>
                  </a:defRPr>
                </a:pPr>
                <a:r>
                  <a:rPr lang="ko-KR" sz="2800">
                    <a:latin typeface="+mj-ea"/>
                    <a:ea typeface="+mj-ea"/>
                  </a:rPr>
                  <a:t>난이도 </a:t>
                </a:r>
                <a:r>
                  <a:rPr lang="en-US" sz="2800">
                    <a:latin typeface="+mj-ea"/>
                    <a:ea typeface="+mj-ea"/>
                  </a:rPr>
                  <a:t>(</a:t>
                </a:r>
                <a:r>
                  <a:rPr lang="ko-KR" sz="2800">
                    <a:latin typeface="+mj-ea"/>
                    <a:ea typeface="+mj-ea"/>
                  </a:rPr>
                  <a:t>반동 합</a:t>
                </a:r>
                <a:r>
                  <a:rPr lang="en-US" sz="2800">
                    <a:latin typeface="+mj-ea"/>
                    <a:ea typeface="+mj-ea"/>
                  </a:rPr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25400" cap="flat" cmpd="sng" algn="ctr">
            <a:solidFill>
              <a:srgbClr val="50505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83943983"/>
        <c:crossesAt val="2.5"/>
        <c:crossBetween val="midCat"/>
      </c:valAx>
      <c:valAx>
        <c:axId val="1583943983"/>
        <c:scaling>
          <c:orientation val="minMax"/>
          <c:max val="65"/>
          <c:min val="25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altLang="en-US" sz="2400" b="1" i="0" u="none" strike="noStrike" kern="1200" baseline="0">
                    <a:solidFill>
                      <a:schemeClr val="tx1"/>
                    </a:solidFill>
                    <a:latin typeface="+mj-ea"/>
                    <a:ea typeface="+mj-ea"/>
                    <a:cs typeface="+mn-cs"/>
                  </a:defRPr>
                </a:pPr>
                <a:r>
                  <a:rPr lang="ko-KR" sz="2400">
                    <a:latin typeface="+mj-ea"/>
                    <a:ea typeface="+mj-ea"/>
                  </a:rPr>
                  <a:t>리워드 </a:t>
                </a:r>
                <a:r>
                  <a:rPr lang="en-US" sz="2400">
                    <a:latin typeface="+mj-ea"/>
                    <a:ea typeface="+mj-ea"/>
                  </a:rPr>
                  <a:t>(</a:t>
                </a:r>
                <a:r>
                  <a:rPr lang="ko-KR" sz="2400">
                    <a:latin typeface="+mj-ea"/>
                    <a:ea typeface="+mj-ea"/>
                  </a:rPr>
                  <a:t>데미지</a:t>
                </a:r>
                <a:r>
                  <a:rPr lang="en-US" sz="2400">
                    <a:latin typeface="+mj-ea"/>
                    <a:ea typeface="+mj-ea"/>
                  </a:rPr>
                  <a:t>)</a:t>
                </a:r>
              </a:p>
            </c:rich>
          </c:tx>
          <c:overlay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25400" cap="flat" cmpd="sng" algn="ctr">
            <a:solidFill>
              <a:srgbClr val="50505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83943023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6350" cap="flat" cmpd="sng" algn="ctr">
      <a:solidFill>
        <a:sysClr val="windowText" lastClr="000000">
          <a:tint val="75000"/>
        </a:sysClr>
      </a:solidFill>
      <a:prstDash val="solid"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png"/><Relationship Id="rId18" Type="http://schemas.openxmlformats.org/officeDocument/2006/relationships/chart" Target="../charts/chart9.xml"/><Relationship Id="rId26" Type="http://schemas.openxmlformats.org/officeDocument/2006/relationships/chart" Target="../charts/chart13.xml"/><Relationship Id="rId39" Type="http://schemas.openxmlformats.org/officeDocument/2006/relationships/chart" Target="../charts/chart20.xml"/><Relationship Id="rId21" Type="http://schemas.openxmlformats.org/officeDocument/2006/relationships/image" Target="../media/image11.png"/><Relationship Id="rId34" Type="http://schemas.openxmlformats.org/officeDocument/2006/relationships/image" Target="../media/image17.png"/><Relationship Id="rId42" Type="http://schemas.openxmlformats.org/officeDocument/2006/relationships/image" Target="../media/image21.png"/><Relationship Id="rId47" Type="http://schemas.openxmlformats.org/officeDocument/2006/relationships/image" Target="../media/image22.png"/><Relationship Id="rId7" Type="http://schemas.openxmlformats.org/officeDocument/2006/relationships/image" Target="../media/image4.png"/><Relationship Id="rId2" Type="http://schemas.openxmlformats.org/officeDocument/2006/relationships/chart" Target="../charts/chart1.xml"/><Relationship Id="rId16" Type="http://schemas.openxmlformats.org/officeDocument/2006/relationships/chart" Target="../charts/chart8.xml"/><Relationship Id="rId29" Type="http://schemas.openxmlformats.org/officeDocument/2006/relationships/chart" Target="../charts/chart15.xml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11" Type="http://schemas.openxmlformats.org/officeDocument/2006/relationships/image" Target="../media/image6.png"/><Relationship Id="rId24" Type="http://schemas.openxmlformats.org/officeDocument/2006/relationships/chart" Target="../charts/chart12.xml"/><Relationship Id="rId32" Type="http://schemas.openxmlformats.org/officeDocument/2006/relationships/image" Target="../media/image16.png"/><Relationship Id="rId37" Type="http://schemas.openxmlformats.org/officeDocument/2006/relationships/chart" Target="../charts/chart19.xml"/><Relationship Id="rId40" Type="http://schemas.openxmlformats.org/officeDocument/2006/relationships/image" Target="../media/image20.png"/><Relationship Id="rId45" Type="http://schemas.openxmlformats.org/officeDocument/2006/relationships/chart" Target="../charts/chart24.xml"/><Relationship Id="rId5" Type="http://schemas.openxmlformats.org/officeDocument/2006/relationships/image" Target="../media/image3.png"/><Relationship Id="rId15" Type="http://schemas.openxmlformats.org/officeDocument/2006/relationships/image" Target="../media/image8.png"/><Relationship Id="rId23" Type="http://schemas.openxmlformats.org/officeDocument/2006/relationships/image" Target="../media/image12.png"/><Relationship Id="rId28" Type="http://schemas.openxmlformats.org/officeDocument/2006/relationships/image" Target="../media/image14.png"/><Relationship Id="rId36" Type="http://schemas.openxmlformats.org/officeDocument/2006/relationships/image" Target="../media/image18.png"/><Relationship Id="rId10" Type="http://schemas.openxmlformats.org/officeDocument/2006/relationships/chart" Target="../charts/chart5.xml"/><Relationship Id="rId19" Type="http://schemas.openxmlformats.org/officeDocument/2006/relationships/image" Target="../media/image10.png"/><Relationship Id="rId31" Type="http://schemas.openxmlformats.org/officeDocument/2006/relationships/chart" Target="../charts/chart16.xml"/><Relationship Id="rId44" Type="http://schemas.openxmlformats.org/officeDocument/2006/relationships/chart" Target="../charts/chart23.xml"/><Relationship Id="rId4" Type="http://schemas.openxmlformats.org/officeDocument/2006/relationships/chart" Target="../charts/chart2.xml"/><Relationship Id="rId9" Type="http://schemas.openxmlformats.org/officeDocument/2006/relationships/image" Target="../media/image5.png"/><Relationship Id="rId14" Type="http://schemas.openxmlformats.org/officeDocument/2006/relationships/chart" Target="../charts/chart7.xml"/><Relationship Id="rId22" Type="http://schemas.openxmlformats.org/officeDocument/2006/relationships/chart" Target="../charts/chart11.xml"/><Relationship Id="rId27" Type="http://schemas.openxmlformats.org/officeDocument/2006/relationships/chart" Target="../charts/chart14.xml"/><Relationship Id="rId30" Type="http://schemas.openxmlformats.org/officeDocument/2006/relationships/image" Target="../media/image15.png"/><Relationship Id="rId35" Type="http://schemas.openxmlformats.org/officeDocument/2006/relationships/chart" Target="../charts/chart18.xml"/><Relationship Id="rId43" Type="http://schemas.openxmlformats.org/officeDocument/2006/relationships/chart" Target="../charts/chart22.xml"/><Relationship Id="rId8" Type="http://schemas.openxmlformats.org/officeDocument/2006/relationships/chart" Target="../charts/chart4.xml"/><Relationship Id="rId3" Type="http://schemas.openxmlformats.org/officeDocument/2006/relationships/image" Target="../media/image2.png"/><Relationship Id="rId12" Type="http://schemas.openxmlformats.org/officeDocument/2006/relationships/chart" Target="../charts/chart6.xml"/><Relationship Id="rId17" Type="http://schemas.openxmlformats.org/officeDocument/2006/relationships/image" Target="../media/image9.png"/><Relationship Id="rId25" Type="http://schemas.openxmlformats.org/officeDocument/2006/relationships/image" Target="../media/image13.png"/><Relationship Id="rId33" Type="http://schemas.openxmlformats.org/officeDocument/2006/relationships/chart" Target="../charts/chart17.xml"/><Relationship Id="rId38" Type="http://schemas.openxmlformats.org/officeDocument/2006/relationships/image" Target="../media/image19.png"/><Relationship Id="rId46" Type="http://schemas.openxmlformats.org/officeDocument/2006/relationships/chart" Target="../charts/chart25.xml"/><Relationship Id="rId20" Type="http://schemas.openxmlformats.org/officeDocument/2006/relationships/chart" Target="../charts/chart10.xml"/><Relationship Id="rId41" Type="http://schemas.openxmlformats.org/officeDocument/2006/relationships/chart" Target="../charts/chart2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3.png"/><Relationship Id="rId21" Type="http://schemas.openxmlformats.org/officeDocument/2006/relationships/image" Target="../media/image22.png"/><Relationship Id="rId7" Type="http://schemas.openxmlformats.org/officeDocument/2006/relationships/image" Target="../media/image7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2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2.png"/><Relationship Id="rId5" Type="http://schemas.openxmlformats.org/officeDocument/2006/relationships/image" Target="../media/image5.png"/><Relationship Id="rId15" Type="http://schemas.openxmlformats.org/officeDocument/2006/relationships/image" Target="../media/image16.png"/><Relationship Id="rId10" Type="http://schemas.openxmlformats.org/officeDocument/2006/relationships/image" Target="../media/image10.png"/><Relationship Id="rId19" Type="http://schemas.openxmlformats.org/officeDocument/2006/relationships/image" Target="../media/image2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2</xdr:row>
      <xdr:rowOff>125241</xdr:rowOff>
    </xdr:from>
    <xdr:to>
      <xdr:col>1</xdr:col>
      <xdr:colOff>2656840</xdr:colOff>
      <xdr:row>2</xdr:row>
      <xdr:rowOff>1901679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75DE6D7-BC22-F936-B411-0C1509E82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6040" y="1207281"/>
          <a:ext cx="2593340" cy="1776438"/>
        </a:xfrm>
        <a:prstGeom prst="rect">
          <a:avLst/>
        </a:prstGeom>
      </xdr:spPr>
    </xdr:pic>
    <xdr:clientData/>
  </xdr:twoCellAnchor>
  <xdr:twoCellAnchor>
    <xdr:from>
      <xdr:col>12</xdr:col>
      <xdr:colOff>63500</xdr:colOff>
      <xdr:row>2</xdr:row>
      <xdr:rowOff>63500</xdr:rowOff>
    </xdr:from>
    <xdr:to>
      <xdr:col>12</xdr:col>
      <xdr:colOff>3200400</xdr:colOff>
      <xdr:row>2</xdr:row>
      <xdr:rowOff>1968500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9A47124A-72B5-96DC-188E-D7B1724DAC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63500</xdr:colOff>
      <xdr:row>3</xdr:row>
      <xdr:rowOff>125241</xdr:rowOff>
    </xdr:from>
    <xdr:to>
      <xdr:col>1</xdr:col>
      <xdr:colOff>2656840</xdr:colOff>
      <xdr:row>3</xdr:row>
      <xdr:rowOff>1901679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BC562B6-A86D-FA30-4858-CA17E0FAA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6040" y="3234201"/>
          <a:ext cx="2593340" cy="1776438"/>
        </a:xfrm>
        <a:prstGeom prst="rect">
          <a:avLst/>
        </a:prstGeom>
      </xdr:spPr>
    </xdr:pic>
    <xdr:clientData/>
  </xdr:twoCellAnchor>
  <xdr:twoCellAnchor>
    <xdr:from>
      <xdr:col>12</xdr:col>
      <xdr:colOff>63500</xdr:colOff>
      <xdr:row>3</xdr:row>
      <xdr:rowOff>63500</xdr:rowOff>
    </xdr:from>
    <xdr:to>
      <xdr:col>12</xdr:col>
      <xdr:colOff>3200400</xdr:colOff>
      <xdr:row>3</xdr:row>
      <xdr:rowOff>1968500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EB41A4FE-7270-4EFB-19D0-5E101E42F2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63500</xdr:colOff>
      <xdr:row>4</xdr:row>
      <xdr:rowOff>125241</xdr:rowOff>
    </xdr:from>
    <xdr:to>
      <xdr:col>1</xdr:col>
      <xdr:colOff>2656840</xdr:colOff>
      <xdr:row>4</xdr:row>
      <xdr:rowOff>1901679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912F298-B944-EA54-33E8-D118B22DF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6040" y="5261121"/>
          <a:ext cx="2593340" cy="1776438"/>
        </a:xfrm>
        <a:prstGeom prst="rect">
          <a:avLst/>
        </a:prstGeom>
      </xdr:spPr>
    </xdr:pic>
    <xdr:clientData/>
  </xdr:twoCellAnchor>
  <xdr:twoCellAnchor>
    <xdr:from>
      <xdr:col>12</xdr:col>
      <xdr:colOff>63500</xdr:colOff>
      <xdr:row>4</xdr:row>
      <xdr:rowOff>63500</xdr:rowOff>
    </xdr:from>
    <xdr:to>
      <xdr:col>12</xdr:col>
      <xdr:colOff>3200400</xdr:colOff>
      <xdr:row>4</xdr:row>
      <xdr:rowOff>1968500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4B137F5E-A09A-78F2-300B-FB8F92D87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63500</xdr:colOff>
      <xdr:row>5</xdr:row>
      <xdr:rowOff>125241</xdr:rowOff>
    </xdr:from>
    <xdr:to>
      <xdr:col>1</xdr:col>
      <xdr:colOff>2656840</xdr:colOff>
      <xdr:row>5</xdr:row>
      <xdr:rowOff>1901679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8CA5036C-BA22-D757-D588-F09C26943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6040" y="7288041"/>
          <a:ext cx="2593340" cy="1776438"/>
        </a:xfrm>
        <a:prstGeom prst="rect">
          <a:avLst/>
        </a:prstGeom>
      </xdr:spPr>
    </xdr:pic>
    <xdr:clientData/>
  </xdr:twoCellAnchor>
  <xdr:twoCellAnchor>
    <xdr:from>
      <xdr:col>12</xdr:col>
      <xdr:colOff>63500</xdr:colOff>
      <xdr:row>5</xdr:row>
      <xdr:rowOff>63500</xdr:rowOff>
    </xdr:from>
    <xdr:to>
      <xdr:col>12</xdr:col>
      <xdr:colOff>3200400</xdr:colOff>
      <xdr:row>5</xdr:row>
      <xdr:rowOff>1968500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B3B34F54-931A-70F3-23DA-07073B9FAB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63500</xdr:colOff>
      <xdr:row>6</xdr:row>
      <xdr:rowOff>125241</xdr:rowOff>
    </xdr:from>
    <xdr:to>
      <xdr:col>1</xdr:col>
      <xdr:colOff>2656840</xdr:colOff>
      <xdr:row>6</xdr:row>
      <xdr:rowOff>1901679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14B7E24B-BB2F-9F51-9B91-2EB118496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6040" y="9314961"/>
          <a:ext cx="2593340" cy="1776438"/>
        </a:xfrm>
        <a:prstGeom prst="rect">
          <a:avLst/>
        </a:prstGeom>
      </xdr:spPr>
    </xdr:pic>
    <xdr:clientData/>
  </xdr:twoCellAnchor>
  <xdr:twoCellAnchor>
    <xdr:from>
      <xdr:col>12</xdr:col>
      <xdr:colOff>63500</xdr:colOff>
      <xdr:row>6</xdr:row>
      <xdr:rowOff>63500</xdr:rowOff>
    </xdr:from>
    <xdr:to>
      <xdr:col>12</xdr:col>
      <xdr:colOff>3200400</xdr:colOff>
      <xdr:row>6</xdr:row>
      <xdr:rowOff>1968500</xdr:rowOff>
    </xdr:to>
    <xdr:graphicFrame macro="">
      <xdr:nvGraphicFramePr>
        <xdr:cNvPr id="16" name="차트 15">
          <a:extLst>
            <a:ext uri="{FF2B5EF4-FFF2-40B4-BE49-F238E27FC236}">
              <a16:creationId xmlns:a16="http://schemas.microsoft.com/office/drawing/2014/main" id="{628503DE-E841-291F-20C7-1AE203F1D7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</xdr:col>
      <xdr:colOff>63500</xdr:colOff>
      <xdr:row>7</xdr:row>
      <xdr:rowOff>125241</xdr:rowOff>
    </xdr:from>
    <xdr:to>
      <xdr:col>1</xdr:col>
      <xdr:colOff>2656840</xdr:colOff>
      <xdr:row>7</xdr:row>
      <xdr:rowOff>1901679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7219DB06-1D20-F927-7FD1-BD0F6E64FB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6040" y="11341881"/>
          <a:ext cx="2593340" cy="1776438"/>
        </a:xfrm>
        <a:prstGeom prst="rect">
          <a:avLst/>
        </a:prstGeom>
      </xdr:spPr>
    </xdr:pic>
    <xdr:clientData/>
  </xdr:twoCellAnchor>
  <xdr:twoCellAnchor>
    <xdr:from>
      <xdr:col>12</xdr:col>
      <xdr:colOff>63500</xdr:colOff>
      <xdr:row>7</xdr:row>
      <xdr:rowOff>63500</xdr:rowOff>
    </xdr:from>
    <xdr:to>
      <xdr:col>12</xdr:col>
      <xdr:colOff>3200400</xdr:colOff>
      <xdr:row>7</xdr:row>
      <xdr:rowOff>1968500</xdr:rowOff>
    </xdr:to>
    <xdr:graphicFrame macro="">
      <xdr:nvGraphicFramePr>
        <xdr:cNvPr id="19" name="차트 18">
          <a:extLst>
            <a:ext uri="{FF2B5EF4-FFF2-40B4-BE49-F238E27FC236}">
              <a16:creationId xmlns:a16="http://schemas.microsoft.com/office/drawing/2014/main" id="{6D2C1DDD-1896-6CE7-2215-BDB9DD575F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63500</xdr:colOff>
      <xdr:row>8</xdr:row>
      <xdr:rowOff>125241</xdr:rowOff>
    </xdr:from>
    <xdr:to>
      <xdr:col>1</xdr:col>
      <xdr:colOff>2656840</xdr:colOff>
      <xdr:row>8</xdr:row>
      <xdr:rowOff>1901679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D8679CD7-A817-D7DB-BAB0-D66312177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6040" y="13368801"/>
          <a:ext cx="2593340" cy="1776438"/>
        </a:xfrm>
        <a:prstGeom prst="rect">
          <a:avLst/>
        </a:prstGeom>
      </xdr:spPr>
    </xdr:pic>
    <xdr:clientData/>
  </xdr:twoCellAnchor>
  <xdr:twoCellAnchor>
    <xdr:from>
      <xdr:col>12</xdr:col>
      <xdr:colOff>63500</xdr:colOff>
      <xdr:row>8</xdr:row>
      <xdr:rowOff>63501</xdr:rowOff>
    </xdr:from>
    <xdr:to>
      <xdr:col>12</xdr:col>
      <xdr:colOff>3200400</xdr:colOff>
      <xdr:row>8</xdr:row>
      <xdr:rowOff>1968501</xdr:rowOff>
    </xdr:to>
    <xdr:graphicFrame macro="">
      <xdr:nvGraphicFramePr>
        <xdr:cNvPr id="22" name="차트 21">
          <a:extLst>
            <a:ext uri="{FF2B5EF4-FFF2-40B4-BE49-F238E27FC236}">
              <a16:creationId xmlns:a16="http://schemas.microsoft.com/office/drawing/2014/main" id="{A9928F74-A705-5E61-0C6B-D7DEE12577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63500</xdr:colOff>
      <xdr:row>9</xdr:row>
      <xdr:rowOff>125241</xdr:rowOff>
    </xdr:from>
    <xdr:to>
      <xdr:col>1</xdr:col>
      <xdr:colOff>2656840</xdr:colOff>
      <xdr:row>9</xdr:row>
      <xdr:rowOff>1901679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6A7C1BC5-77AA-C45C-127C-BE54924D8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6040" y="15395721"/>
          <a:ext cx="2593340" cy="1776438"/>
        </a:xfrm>
        <a:prstGeom prst="rect">
          <a:avLst/>
        </a:prstGeom>
      </xdr:spPr>
    </xdr:pic>
    <xdr:clientData/>
  </xdr:twoCellAnchor>
  <xdr:twoCellAnchor>
    <xdr:from>
      <xdr:col>12</xdr:col>
      <xdr:colOff>63500</xdr:colOff>
      <xdr:row>9</xdr:row>
      <xdr:rowOff>63500</xdr:rowOff>
    </xdr:from>
    <xdr:to>
      <xdr:col>12</xdr:col>
      <xdr:colOff>3200400</xdr:colOff>
      <xdr:row>9</xdr:row>
      <xdr:rowOff>1968500</xdr:rowOff>
    </xdr:to>
    <xdr:graphicFrame macro="">
      <xdr:nvGraphicFramePr>
        <xdr:cNvPr id="25" name="차트 24">
          <a:extLst>
            <a:ext uri="{FF2B5EF4-FFF2-40B4-BE49-F238E27FC236}">
              <a16:creationId xmlns:a16="http://schemas.microsoft.com/office/drawing/2014/main" id="{934E141B-3A77-460C-E970-1E8E73EF46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</xdr:col>
      <xdr:colOff>63500</xdr:colOff>
      <xdr:row>10</xdr:row>
      <xdr:rowOff>125240</xdr:rowOff>
    </xdr:from>
    <xdr:to>
      <xdr:col>1</xdr:col>
      <xdr:colOff>2656840</xdr:colOff>
      <xdr:row>10</xdr:row>
      <xdr:rowOff>1901678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558F38C9-0923-6AC5-E270-925C603CE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6040" y="17422640"/>
          <a:ext cx="2593340" cy="1776438"/>
        </a:xfrm>
        <a:prstGeom prst="rect">
          <a:avLst/>
        </a:prstGeom>
      </xdr:spPr>
    </xdr:pic>
    <xdr:clientData/>
  </xdr:twoCellAnchor>
  <xdr:twoCellAnchor>
    <xdr:from>
      <xdr:col>12</xdr:col>
      <xdr:colOff>63500</xdr:colOff>
      <xdr:row>10</xdr:row>
      <xdr:rowOff>63500</xdr:rowOff>
    </xdr:from>
    <xdr:to>
      <xdr:col>12</xdr:col>
      <xdr:colOff>3200400</xdr:colOff>
      <xdr:row>10</xdr:row>
      <xdr:rowOff>1968500</xdr:rowOff>
    </xdr:to>
    <xdr:graphicFrame macro="">
      <xdr:nvGraphicFramePr>
        <xdr:cNvPr id="28" name="차트 27">
          <a:extLst>
            <a:ext uri="{FF2B5EF4-FFF2-40B4-BE49-F238E27FC236}">
              <a16:creationId xmlns:a16="http://schemas.microsoft.com/office/drawing/2014/main" id="{E0D5C24F-D16A-5F86-DC99-673BEE136A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63500</xdr:colOff>
      <xdr:row>11</xdr:row>
      <xdr:rowOff>125242</xdr:rowOff>
    </xdr:from>
    <xdr:to>
      <xdr:col>1</xdr:col>
      <xdr:colOff>2656840</xdr:colOff>
      <xdr:row>11</xdr:row>
      <xdr:rowOff>1901680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F32222-D8EF-BD5E-E89D-20A88EC67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6040" y="19449562"/>
          <a:ext cx="2593340" cy="1776438"/>
        </a:xfrm>
        <a:prstGeom prst="rect">
          <a:avLst/>
        </a:prstGeom>
      </xdr:spPr>
    </xdr:pic>
    <xdr:clientData/>
  </xdr:twoCellAnchor>
  <xdr:twoCellAnchor>
    <xdr:from>
      <xdr:col>12</xdr:col>
      <xdr:colOff>63500</xdr:colOff>
      <xdr:row>11</xdr:row>
      <xdr:rowOff>63500</xdr:rowOff>
    </xdr:from>
    <xdr:to>
      <xdr:col>12</xdr:col>
      <xdr:colOff>3200400</xdr:colOff>
      <xdr:row>11</xdr:row>
      <xdr:rowOff>1968500</xdr:rowOff>
    </xdr:to>
    <xdr:graphicFrame macro="">
      <xdr:nvGraphicFramePr>
        <xdr:cNvPr id="31" name="차트 30">
          <a:extLst>
            <a:ext uri="{FF2B5EF4-FFF2-40B4-BE49-F238E27FC236}">
              <a16:creationId xmlns:a16="http://schemas.microsoft.com/office/drawing/2014/main" id="{105C8CCB-3A2F-9B74-5866-E7A6A745A7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63500</xdr:colOff>
      <xdr:row>12</xdr:row>
      <xdr:rowOff>125241</xdr:rowOff>
    </xdr:from>
    <xdr:to>
      <xdr:col>1</xdr:col>
      <xdr:colOff>2656840</xdr:colOff>
      <xdr:row>12</xdr:row>
      <xdr:rowOff>1901679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0A25CA3-6713-D60A-6910-CF7CBAB772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6040" y="21476481"/>
          <a:ext cx="2593340" cy="1776438"/>
        </a:xfrm>
        <a:prstGeom prst="rect">
          <a:avLst/>
        </a:prstGeom>
      </xdr:spPr>
    </xdr:pic>
    <xdr:clientData/>
  </xdr:twoCellAnchor>
  <xdr:twoCellAnchor>
    <xdr:from>
      <xdr:col>12</xdr:col>
      <xdr:colOff>63500</xdr:colOff>
      <xdr:row>12</xdr:row>
      <xdr:rowOff>63499</xdr:rowOff>
    </xdr:from>
    <xdr:to>
      <xdr:col>12</xdr:col>
      <xdr:colOff>3200400</xdr:colOff>
      <xdr:row>12</xdr:row>
      <xdr:rowOff>1968499</xdr:rowOff>
    </xdr:to>
    <xdr:graphicFrame macro="">
      <xdr:nvGraphicFramePr>
        <xdr:cNvPr id="34" name="차트 33">
          <a:extLst>
            <a:ext uri="{FF2B5EF4-FFF2-40B4-BE49-F238E27FC236}">
              <a16:creationId xmlns:a16="http://schemas.microsoft.com/office/drawing/2014/main" id="{28C0AD35-90DA-7A60-18DF-402545C58B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63500</xdr:colOff>
      <xdr:row>13</xdr:row>
      <xdr:rowOff>125241</xdr:rowOff>
    </xdr:from>
    <xdr:to>
      <xdr:col>1</xdr:col>
      <xdr:colOff>2656840</xdr:colOff>
      <xdr:row>13</xdr:row>
      <xdr:rowOff>1901679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8B3A87C7-55C7-820C-EE8A-DD3002358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6040" y="23503401"/>
          <a:ext cx="2593340" cy="1776438"/>
        </a:xfrm>
        <a:prstGeom prst="rect">
          <a:avLst/>
        </a:prstGeom>
      </xdr:spPr>
    </xdr:pic>
    <xdr:clientData/>
  </xdr:twoCellAnchor>
  <xdr:twoCellAnchor>
    <xdr:from>
      <xdr:col>12</xdr:col>
      <xdr:colOff>63500</xdr:colOff>
      <xdr:row>13</xdr:row>
      <xdr:rowOff>63501</xdr:rowOff>
    </xdr:from>
    <xdr:to>
      <xdr:col>12</xdr:col>
      <xdr:colOff>3200400</xdr:colOff>
      <xdr:row>13</xdr:row>
      <xdr:rowOff>1968501</xdr:rowOff>
    </xdr:to>
    <xdr:graphicFrame macro="">
      <xdr:nvGraphicFramePr>
        <xdr:cNvPr id="37" name="차트 36">
          <a:extLst>
            <a:ext uri="{FF2B5EF4-FFF2-40B4-BE49-F238E27FC236}">
              <a16:creationId xmlns:a16="http://schemas.microsoft.com/office/drawing/2014/main" id="{42119138-D928-C279-D915-ED00E4065A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</xdr:col>
      <xdr:colOff>63500</xdr:colOff>
      <xdr:row>14</xdr:row>
      <xdr:rowOff>125241</xdr:rowOff>
    </xdr:from>
    <xdr:to>
      <xdr:col>1</xdr:col>
      <xdr:colOff>2656840</xdr:colOff>
      <xdr:row>14</xdr:row>
      <xdr:rowOff>1901679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3C0FF027-0EBD-778F-ADA1-FB2CDA4CC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6040" y="25530321"/>
          <a:ext cx="2593340" cy="1776438"/>
        </a:xfrm>
        <a:prstGeom prst="rect">
          <a:avLst/>
        </a:prstGeom>
      </xdr:spPr>
    </xdr:pic>
    <xdr:clientData/>
  </xdr:twoCellAnchor>
  <xdr:twoCellAnchor>
    <xdr:from>
      <xdr:col>12</xdr:col>
      <xdr:colOff>63500</xdr:colOff>
      <xdr:row>14</xdr:row>
      <xdr:rowOff>63500</xdr:rowOff>
    </xdr:from>
    <xdr:to>
      <xdr:col>12</xdr:col>
      <xdr:colOff>3200400</xdr:colOff>
      <xdr:row>14</xdr:row>
      <xdr:rowOff>1968500</xdr:rowOff>
    </xdr:to>
    <xdr:graphicFrame macro="">
      <xdr:nvGraphicFramePr>
        <xdr:cNvPr id="40" name="차트 39">
          <a:extLst>
            <a:ext uri="{FF2B5EF4-FFF2-40B4-BE49-F238E27FC236}">
              <a16:creationId xmlns:a16="http://schemas.microsoft.com/office/drawing/2014/main" id="{2C69D067-2407-0EAA-A0E3-2CF90BA96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12</xdr:col>
      <xdr:colOff>63500</xdr:colOff>
      <xdr:row>15</xdr:row>
      <xdr:rowOff>63500</xdr:rowOff>
    </xdr:from>
    <xdr:to>
      <xdr:col>12</xdr:col>
      <xdr:colOff>3200400</xdr:colOff>
      <xdr:row>15</xdr:row>
      <xdr:rowOff>1968500</xdr:rowOff>
    </xdr:to>
    <xdr:graphicFrame macro="">
      <xdr:nvGraphicFramePr>
        <xdr:cNvPr id="43" name="차트 42">
          <a:extLst>
            <a:ext uri="{FF2B5EF4-FFF2-40B4-BE49-F238E27FC236}">
              <a16:creationId xmlns:a16="http://schemas.microsoft.com/office/drawing/2014/main" id="{6B257410-2196-07F7-DB1F-5C66685FA7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1</xdr:col>
      <xdr:colOff>63500</xdr:colOff>
      <xdr:row>19</xdr:row>
      <xdr:rowOff>125239</xdr:rowOff>
    </xdr:from>
    <xdr:to>
      <xdr:col>1</xdr:col>
      <xdr:colOff>2656840</xdr:colOff>
      <xdr:row>19</xdr:row>
      <xdr:rowOff>1901677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8BF1EA4F-80B4-5A0C-5B11-487087764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6040" y="30856699"/>
          <a:ext cx="2593340" cy="1776438"/>
        </a:xfrm>
        <a:prstGeom prst="rect">
          <a:avLst/>
        </a:prstGeom>
      </xdr:spPr>
    </xdr:pic>
    <xdr:clientData/>
  </xdr:twoCellAnchor>
  <xdr:twoCellAnchor>
    <xdr:from>
      <xdr:col>12</xdr:col>
      <xdr:colOff>63500</xdr:colOff>
      <xdr:row>19</xdr:row>
      <xdr:rowOff>63501</xdr:rowOff>
    </xdr:from>
    <xdr:to>
      <xdr:col>12</xdr:col>
      <xdr:colOff>3200400</xdr:colOff>
      <xdr:row>19</xdr:row>
      <xdr:rowOff>1968501</xdr:rowOff>
    </xdr:to>
    <xdr:graphicFrame macro="">
      <xdr:nvGraphicFramePr>
        <xdr:cNvPr id="46" name="차트 45">
          <a:extLst>
            <a:ext uri="{FF2B5EF4-FFF2-40B4-BE49-F238E27FC236}">
              <a16:creationId xmlns:a16="http://schemas.microsoft.com/office/drawing/2014/main" id="{D9553DBC-ECF1-30A2-FCF4-8CBEC33524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</xdr:col>
      <xdr:colOff>63500</xdr:colOff>
      <xdr:row>20</xdr:row>
      <xdr:rowOff>125241</xdr:rowOff>
    </xdr:from>
    <xdr:to>
      <xdr:col>1</xdr:col>
      <xdr:colOff>2656840</xdr:colOff>
      <xdr:row>20</xdr:row>
      <xdr:rowOff>1901679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2D125ED7-B414-3706-58C3-3A7433D76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6040" y="32883621"/>
          <a:ext cx="2593340" cy="1776438"/>
        </a:xfrm>
        <a:prstGeom prst="rect">
          <a:avLst/>
        </a:prstGeom>
      </xdr:spPr>
    </xdr:pic>
    <xdr:clientData/>
  </xdr:twoCellAnchor>
  <xdr:twoCellAnchor>
    <xdr:from>
      <xdr:col>12</xdr:col>
      <xdr:colOff>63500</xdr:colOff>
      <xdr:row>20</xdr:row>
      <xdr:rowOff>63499</xdr:rowOff>
    </xdr:from>
    <xdr:to>
      <xdr:col>12</xdr:col>
      <xdr:colOff>3200400</xdr:colOff>
      <xdr:row>20</xdr:row>
      <xdr:rowOff>1968499</xdr:rowOff>
    </xdr:to>
    <xdr:graphicFrame macro="">
      <xdr:nvGraphicFramePr>
        <xdr:cNvPr id="49" name="차트 48">
          <a:extLst>
            <a:ext uri="{FF2B5EF4-FFF2-40B4-BE49-F238E27FC236}">
              <a16:creationId xmlns:a16="http://schemas.microsoft.com/office/drawing/2014/main" id="{B955FCB7-6DDF-F641-50B1-4CE2F018FC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</xdr:col>
      <xdr:colOff>63500</xdr:colOff>
      <xdr:row>21</xdr:row>
      <xdr:rowOff>125242</xdr:rowOff>
    </xdr:from>
    <xdr:to>
      <xdr:col>1</xdr:col>
      <xdr:colOff>2656840</xdr:colOff>
      <xdr:row>21</xdr:row>
      <xdr:rowOff>1901680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C31A0CA9-5ED3-D5B8-9AA1-DF04E2630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6040" y="34910542"/>
          <a:ext cx="2593340" cy="1776438"/>
        </a:xfrm>
        <a:prstGeom prst="rect">
          <a:avLst/>
        </a:prstGeom>
      </xdr:spPr>
    </xdr:pic>
    <xdr:clientData/>
  </xdr:twoCellAnchor>
  <xdr:twoCellAnchor>
    <xdr:from>
      <xdr:col>12</xdr:col>
      <xdr:colOff>63500</xdr:colOff>
      <xdr:row>21</xdr:row>
      <xdr:rowOff>63500</xdr:rowOff>
    </xdr:from>
    <xdr:to>
      <xdr:col>12</xdr:col>
      <xdr:colOff>3200400</xdr:colOff>
      <xdr:row>21</xdr:row>
      <xdr:rowOff>1968500</xdr:rowOff>
    </xdr:to>
    <xdr:graphicFrame macro="">
      <xdr:nvGraphicFramePr>
        <xdr:cNvPr id="52" name="차트 51">
          <a:extLst>
            <a:ext uri="{FF2B5EF4-FFF2-40B4-BE49-F238E27FC236}">
              <a16:creationId xmlns:a16="http://schemas.microsoft.com/office/drawing/2014/main" id="{7618D866-C881-72B3-CD4F-785F2BCD51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</xdr:col>
      <xdr:colOff>63500</xdr:colOff>
      <xdr:row>22</xdr:row>
      <xdr:rowOff>125240</xdr:rowOff>
    </xdr:from>
    <xdr:to>
      <xdr:col>1</xdr:col>
      <xdr:colOff>2656840</xdr:colOff>
      <xdr:row>22</xdr:row>
      <xdr:rowOff>1901678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9B215A6-1D98-DCEC-8EF0-C0061A7B4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6040" y="36937460"/>
          <a:ext cx="2593340" cy="1776438"/>
        </a:xfrm>
        <a:prstGeom prst="rect">
          <a:avLst/>
        </a:prstGeom>
      </xdr:spPr>
    </xdr:pic>
    <xdr:clientData/>
  </xdr:twoCellAnchor>
  <xdr:twoCellAnchor>
    <xdr:from>
      <xdr:col>12</xdr:col>
      <xdr:colOff>63500</xdr:colOff>
      <xdr:row>22</xdr:row>
      <xdr:rowOff>63501</xdr:rowOff>
    </xdr:from>
    <xdr:to>
      <xdr:col>12</xdr:col>
      <xdr:colOff>3200400</xdr:colOff>
      <xdr:row>22</xdr:row>
      <xdr:rowOff>1968501</xdr:rowOff>
    </xdr:to>
    <xdr:graphicFrame macro="">
      <xdr:nvGraphicFramePr>
        <xdr:cNvPr id="55" name="차트 54">
          <a:extLst>
            <a:ext uri="{FF2B5EF4-FFF2-40B4-BE49-F238E27FC236}">
              <a16:creationId xmlns:a16="http://schemas.microsoft.com/office/drawing/2014/main" id="{C9FCBB76-1865-79FD-BA2F-573D1D3210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 editAs="oneCell">
    <xdr:from>
      <xdr:col>1</xdr:col>
      <xdr:colOff>63500</xdr:colOff>
      <xdr:row>23</xdr:row>
      <xdr:rowOff>125241</xdr:rowOff>
    </xdr:from>
    <xdr:to>
      <xdr:col>1</xdr:col>
      <xdr:colOff>2656840</xdr:colOff>
      <xdr:row>23</xdr:row>
      <xdr:rowOff>1901679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5ECEA66F-0302-FF5D-DECC-F5DAC56E5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6040" y="38964381"/>
          <a:ext cx="2593340" cy="1776438"/>
        </a:xfrm>
        <a:prstGeom prst="rect">
          <a:avLst/>
        </a:prstGeom>
      </xdr:spPr>
    </xdr:pic>
    <xdr:clientData/>
  </xdr:twoCellAnchor>
  <xdr:twoCellAnchor>
    <xdr:from>
      <xdr:col>12</xdr:col>
      <xdr:colOff>63500</xdr:colOff>
      <xdr:row>23</xdr:row>
      <xdr:rowOff>63499</xdr:rowOff>
    </xdr:from>
    <xdr:to>
      <xdr:col>12</xdr:col>
      <xdr:colOff>3200400</xdr:colOff>
      <xdr:row>23</xdr:row>
      <xdr:rowOff>1968499</xdr:rowOff>
    </xdr:to>
    <xdr:graphicFrame macro="">
      <xdr:nvGraphicFramePr>
        <xdr:cNvPr id="58" name="차트 57">
          <a:extLst>
            <a:ext uri="{FF2B5EF4-FFF2-40B4-BE49-F238E27FC236}">
              <a16:creationId xmlns:a16="http://schemas.microsoft.com/office/drawing/2014/main" id="{46D5CC27-2755-D428-2FB0-D556AE1459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 editAs="oneCell">
    <xdr:from>
      <xdr:col>1</xdr:col>
      <xdr:colOff>63500</xdr:colOff>
      <xdr:row>24</xdr:row>
      <xdr:rowOff>125239</xdr:rowOff>
    </xdr:from>
    <xdr:to>
      <xdr:col>1</xdr:col>
      <xdr:colOff>2656840</xdr:colOff>
      <xdr:row>24</xdr:row>
      <xdr:rowOff>1901677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2A7E5ADD-D140-3340-5BDA-E905AEC59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6040" y="40991299"/>
          <a:ext cx="2593340" cy="1776438"/>
        </a:xfrm>
        <a:prstGeom prst="rect">
          <a:avLst/>
        </a:prstGeom>
      </xdr:spPr>
    </xdr:pic>
    <xdr:clientData/>
  </xdr:twoCellAnchor>
  <xdr:twoCellAnchor>
    <xdr:from>
      <xdr:col>12</xdr:col>
      <xdr:colOff>63500</xdr:colOff>
      <xdr:row>24</xdr:row>
      <xdr:rowOff>63501</xdr:rowOff>
    </xdr:from>
    <xdr:to>
      <xdr:col>12</xdr:col>
      <xdr:colOff>3200400</xdr:colOff>
      <xdr:row>24</xdr:row>
      <xdr:rowOff>1968501</xdr:rowOff>
    </xdr:to>
    <xdr:graphicFrame macro="">
      <xdr:nvGraphicFramePr>
        <xdr:cNvPr id="61" name="차트 60">
          <a:extLst>
            <a:ext uri="{FF2B5EF4-FFF2-40B4-BE49-F238E27FC236}">
              <a16:creationId xmlns:a16="http://schemas.microsoft.com/office/drawing/2014/main" id="{FF1F241D-D906-D9E0-7EE5-1FBFEEAA8C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 editAs="oneCell">
    <xdr:from>
      <xdr:col>1</xdr:col>
      <xdr:colOff>63500</xdr:colOff>
      <xdr:row>25</xdr:row>
      <xdr:rowOff>125241</xdr:rowOff>
    </xdr:from>
    <xdr:to>
      <xdr:col>1</xdr:col>
      <xdr:colOff>2656840</xdr:colOff>
      <xdr:row>25</xdr:row>
      <xdr:rowOff>1901679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DFC6824F-3AD7-78AD-42FA-410D593879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6040" y="43018221"/>
          <a:ext cx="2593340" cy="1776438"/>
        </a:xfrm>
        <a:prstGeom prst="rect">
          <a:avLst/>
        </a:prstGeom>
      </xdr:spPr>
    </xdr:pic>
    <xdr:clientData/>
  </xdr:twoCellAnchor>
  <xdr:twoCellAnchor>
    <xdr:from>
      <xdr:col>12</xdr:col>
      <xdr:colOff>63500</xdr:colOff>
      <xdr:row>25</xdr:row>
      <xdr:rowOff>63499</xdr:rowOff>
    </xdr:from>
    <xdr:to>
      <xdr:col>12</xdr:col>
      <xdr:colOff>3200400</xdr:colOff>
      <xdr:row>25</xdr:row>
      <xdr:rowOff>1968499</xdr:rowOff>
    </xdr:to>
    <xdr:graphicFrame macro="">
      <xdr:nvGraphicFramePr>
        <xdr:cNvPr id="6720" name="차트 6719">
          <a:extLst>
            <a:ext uri="{FF2B5EF4-FFF2-40B4-BE49-F238E27FC236}">
              <a16:creationId xmlns:a16="http://schemas.microsoft.com/office/drawing/2014/main" id="{F36EC15F-3D58-B7BC-DC15-557C2B14E0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 editAs="oneCell">
    <xdr:from>
      <xdr:col>1</xdr:col>
      <xdr:colOff>63500</xdr:colOff>
      <xdr:row>26</xdr:row>
      <xdr:rowOff>125242</xdr:rowOff>
    </xdr:from>
    <xdr:to>
      <xdr:col>1</xdr:col>
      <xdr:colOff>2656840</xdr:colOff>
      <xdr:row>26</xdr:row>
      <xdr:rowOff>1901680</xdr:rowOff>
    </xdr:to>
    <xdr:pic>
      <xdr:nvPicPr>
        <xdr:cNvPr id="6722" name="그림 6721">
          <a:extLst>
            <a:ext uri="{FF2B5EF4-FFF2-40B4-BE49-F238E27FC236}">
              <a16:creationId xmlns:a16="http://schemas.microsoft.com/office/drawing/2014/main" id="{00BB94A5-DFE5-8EFC-A708-9E29159032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6040" y="45045142"/>
          <a:ext cx="2593340" cy="1776438"/>
        </a:xfrm>
        <a:prstGeom prst="rect">
          <a:avLst/>
        </a:prstGeom>
      </xdr:spPr>
    </xdr:pic>
    <xdr:clientData/>
  </xdr:twoCellAnchor>
  <xdr:twoCellAnchor>
    <xdr:from>
      <xdr:col>12</xdr:col>
      <xdr:colOff>63500</xdr:colOff>
      <xdr:row>26</xdr:row>
      <xdr:rowOff>63500</xdr:rowOff>
    </xdr:from>
    <xdr:to>
      <xdr:col>12</xdr:col>
      <xdr:colOff>3200400</xdr:colOff>
      <xdr:row>26</xdr:row>
      <xdr:rowOff>1968500</xdr:rowOff>
    </xdr:to>
    <xdr:graphicFrame macro="">
      <xdr:nvGraphicFramePr>
        <xdr:cNvPr id="6723" name="차트 6722">
          <a:extLst>
            <a:ext uri="{FF2B5EF4-FFF2-40B4-BE49-F238E27FC236}">
              <a16:creationId xmlns:a16="http://schemas.microsoft.com/office/drawing/2014/main" id="{51CE18A2-2D5A-AABD-60CE-78E5F8C676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21</xdr:col>
      <xdr:colOff>0</xdr:colOff>
      <xdr:row>13</xdr:row>
      <xdr:rowOff>1733549</xdr:rowOff>
    </xdr:from>
    <xdr:to>
      <xdr:col>47</xdr:col>
      <xdr:colOff>19049</xdr:colOff>
      <xdr:row>21</xdr:row>
      <xdr:rowOff>1853752</xdr:rowOff>
    </xdr:to>
    <xdr:graphicFrame macro="">
      <xdr:nvGraphicFramePr>
        <xdr:cNvPr id="6724" name="차트 6723">
          <a:extLst>
            <a:ext uri="{FF2B5EF4-FFF2-40B4-BE49-F238E27FC236}">
              <a16:creationId xmlns:a16="http://schemas.microsoft.com/office/drawing/2014/main" id="{0B5FA839-5543-82A3-CAE7-6BFB10369A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21</xdr:col>
      <xdr:colOff>0</xdr:colOff>
      <xdr:row>7</xdr:row>
      <xdr:rowOff>1932709</xdr:rowOff>
    </xdr:from>
    <xdr:to>
      <xdr:col>46</xdr:col>
      <xdr:colOff>647700</xdr:colOff>
      <xdr:row>13</xdr:row>
      <xdr:rowOff>1280536</xdr:rowOff>
    </xdr:to>
    <xdr:graphicFrame macro="">
      <xdr:nvGraphicFramePr>
        <xdr:cNvPr id="6727" name="차트 6726">
          <a:extLst>
            <a:ext uri="{FF2B5EF4-FFF2-40B4-BE49-F238E27FC236}">
              <a16:creationId xmlns:a16="http://schemas.microsoft.com/office/drawing/2014/main" id="{485FDC77-89C8-443E-B3C1-8F73A727FA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21</xdr:col>
      <xdr:colOff>22861</xdr:colOff>
      <xdr:row>1</xdr:row>
      <xdr:rowOff>433941</xdr:rowOff>
    </xdr:from>
    <xdr:to>
      <xdr:col>47</xdr:col>
      <xdr:colOff>0</xdr:colOff>
      <xdr:row>7</xdr:row>
      <xdr:rowOff>1328363</xdr:rowOff>
    </xdr:to>
    <xdr:graphicFrame macro="">
      <xdr:nvGraphicFramePr>
        <xdr:cNvPr id="6728" name="차트 6727">
          <a:extLst>
            <a:ext uri="{FF2B5EF4-FFF2-40B4-BE49-F238E27FC236}">
              <a16:creationId xmlns:a16="http://schemas.microsoft.com/office/drawing/2014/main" id="{48C717EB-9B50-4844-B9D5-7EF9B30B5E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 editAs="oneCell">
    <xdr:from>
      <xdr:col>1</xdr:col>
      <xdr:colOff>0</xdr:colOff>
      <xdr:row>15</xdr:row>
      <xdr:rowOff>0</xdr:rowOff>
    </xdr:from>
    <xdr:to>
      <xdr:col>2</xdr:col>
      <xdr:colOff>72641</xdr:colOff>
      <xdr:row>16</xdr:row>
      <xdr:rowOff>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48BA1047-92ED-9EFA-C5FF-083B0B424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4618" y="27376582"/>
          <a:ext cx="2788132" cy="2022763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0.50426</cdr:x>
      <cdr:y>0.04109</cdr:y>
    </cdr:from>
    <cdr:to>
      <cdr:x>0.50426</cdr:x>
      <cdr:y>0.92303</cdr:y>
    </cdr:to>
    <cdr:cxnSp macro="">
      <cdr:nvCxnSpPr>
        <cdr:cNvPr id="8" name="직선 연결선 7">
          <a:extLst xmlns:a="http://schemas.openxmlformats.org/drawingml/2006/main">
            <a:ext uri="{FF2B5EF4-FFF2-40B4-BE49-F238E27FC236}">
              <a16:creationId xmlns:a16="http://schemas.microsoft.com/office/drawing/2014/main" id="{B3D0B3FB-7F3D-3251-9A95-982E4361FE4C}"/>
            </a:ext>
          </a:extLst>
        </cdr:cNvPr>
        <cdr:cNvCxnSpPr/>
      </cdr:nvCxnSpPr>
      <cdr:spPr>
        <a:xfrm xmlns:a="http://schemas.openxmlformats.org/drawingml/2006/main" flipV="1">
          <a:off x="8893376" y="473361"/>
          <a:ext cx="0" cy="10160049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>
              <a:alpha val="9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0.03262</cdr:x>
      <cdr:y>0.4852</cdr:y>
    </cdr:from>
    <cdr:to>
      <cdr:x>0.99529</cdr:x>
      <cdr:y>0.48981</cdr:y>
    </cdr:to>
    <cdr:cxnSp macro="">
      <cdr:nvCxnSpPr>
        <cdr:cNvPr id="3" name="직선 연결선 2">
          <a:extLst xmlns:a="http://schemas.openxmlformats.org/drawingml/2006/main">
            <a:ext uri="{FF2B5EF4-FFF2-40B4-BE49-F238E27FC236}">
              <a16:creationId xmlns:a16="http://schemas.microsoft.com/office/drawing/2014/main" id="{B63C16EF-A6D5-88F3-A2E5-404417717447}"/>
            </a:ext>
          </a:extLst>
        </cdr:cNvPr>
        <cdr:cNvCxnSpPr/>
      </cdr:nvCxnSpPr>
      <cdr:spPr>
        <a:xfrm xmlns:a="http://schemas.openxmlformats.org/drawingml/2006/main" flipV="1">
          <a:off x="575309" y="5589565"/>
          <a:ext cx="16978062" cy="53046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>
              <a:alpha val="97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0</xdr:row>
      <xdr:rowOff>215153</xdr:rowOff>
    </xdr:from>
    <xdr:to>
      <xdr:col>12</xdr:col>
      <xdr:colOff>639782</xdr:colOff>
      <xdr:row>5</xdr:row>
      <xdr:rowOff>20700</xdr:rowOff>
    </xdr:to>
    <xdr:pic>
      <xdr:nvPicPr>
        <xdr:cNvPr id="2" name="IMG_Beryl M762" hidden="1">
          <a:extLst>
            <a:ext uri="{FF2B5EF4-FFF2-40B4-BE49-F238E27FC236}">
              <a16:creationId xmlns:a16="http://schemas.microsoft.com/office/drawing/2014/main" id="{1E19C866-82AE-4D93-B71B-A7AF0AFAD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3924" y="215153"/>
          <a:ext cx="2593340" cy="1776438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38100</xdr:rowOff>
    </xdr:from>
    <xdr:to>
      <xdr:col>12</xdr:col>
      <xdr:colOff>639782</xdr:colOff>
      <xdr:row>6</xdr:row>
      <xdr:rowOff>935999</xdr:rowOff>
    </xdr:to>
    <xdr:pic>
      <xdr:nvPicPr>
        <xdr:cNvPr id="3" name="IMG_ACE32" hidden="1">
          <a:extLst>
            <a:ext uri="{FF2B5EF4-FFF2-40B4-BE49-F238E27FC236}">
              <a16:creationId xmlns:a16="http://schemas.microsoft.com/office/drawing/2014/main" id="{93DD2911-5674-4294-A057-839D21A8F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3924" y="2234453"/>
          <a:ext cx="2593340" cy="1776438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7</xdr:row>
      <xdr:rowOff>267661</xdr:rowOff>
    </xdr:from>
    <xdr:to>
      <xdr:col>12</xdr:col>
      <xdr:colOff>639782</xdr:colOff>
      <xdr:row>11</xdr:row>
      <xdr:rowOff>287016</xdr:rowOff>
    </xdr:to>
    <xdr:pic>
      <xdr:nvPicPr>
        <xdr:cNvPr id="4" name="IMG_AKM" hidden="1">
          <a:extLst>
            <a:ext uri="{FF2B5EF4-FFF2-40B4-BE49-F238E27FC236}">
              <a16:creationId xmlns:a16="http://schemas.microsoft.com/office/drawing/2014/main" id="{DC8CC499-9D7B-4C07-B989-4401A364B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44414" y="4284490"/>
          <a:ext cx="2601025" cy="1804612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12</xdr:row>
      <xdr:rowOff>123265</xdr:rowOff>
    </xdr:from>
    <xdr:to>
      <xdr:col>12</xdr:col>
      <xdr:colOff>639782</xdr:colOff>
      <xdr:row>18</xdr:row>
      <xdr:rowOff>124691</xdr:rowOff>
    </xdr:to>
    <xdr:pic>
      <xdr:nvPicPr>
        <xdr:cNvPr id="5" name="IMG_Groza" hidden="1">
          <a:extLst>
            <a:ext uri="{FF2B5EF4-FFF2-40B4-BE49-F238E27FC236}">
              <a16:creationId xmlns:a16="http://schemas.microsoft.com/office/drawing/2014/main" id="{3EFA5717-4650-48F3-A0DD-9B65E5396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3924" y="6273053"/>
          <a:ext cx="2593340" cy="1776438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19</xdr:row>
      <xdr:rowOff>143435</xdr:rowOff>
    </xdr:from>
    <xdr:to>
      <xdr:col>12</xdr:col>
      <xdr:colOff>639782</xdr:colOff>
      <xdr:row>27</xdr:row>
      <xdr:rowOff>126932</xdr:rowOff>
    </xdr:to>
    <xdr:pic>
      <xdr:nvPicPr>
        <xdr:cNvPr id="6" name="IMG_Mutant" hidden="1">
          <a:extLst>
            <a:ext uri="{FF2B5EF4-FFF2-40B4-BE49-F238E27FC236}">
              <a16:creationId xmlns:a16="http://schemas.microsoft.com/office/drawing/2014/main" id="{A7C246CA-EF3A-4EBC-BB2D-639522FCB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3924" y="8292353"/>
          <a:ext cx="2593340" cy="1776438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28</xdr:row>
      <xdr:rowOff>145677</xdr:rowOff>
    </xdr:from>
    <xdr:to>
      <xdr:col>12</xdr:col>
      <xdr:colOff>639782</xdr:colOff>
      <xdr:row>36</xdr:row>
      <xdr:rowOff>129173</xdr:rowOff>
    </xdr:to>
    <xdr:pic>
      <xdr:nvPicPr>
        <xdr:cNvPr id="7" name="IMG_M416" hidden="1">
          <a:extLst>
            <a:ext uri="{FF2B5EF4-FFF2-40B4-BE49-F238E27FC236}">
              <a16:creationId xmlns:a16="http://schemas.microsoft.com/office/drawing/2014/main" id="{1ED32D9B-AA77-432A-A90B-57E795BDA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3924" y="10311653"/>
          <a:ext cx="2593340" cy="1776438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37</xdr:row>
      <xdr:rowOff>147918</xdr:rowOff>
    </xdr:from>
    <xdr:to>
      <xdr:col>12</xdr:col>
      <xdr:colOff>639782</xdr:colOff>
      <xdr:row>45</xdr:row>
      <xdr:rowOff>131415</xdr:rowOff>
    </xdr:to>
    <xdr:pic>
      <xdr:nvPicPr>
        <xdr:cNvPr id="8" name="IMG_AUG" hidden="1">
          <a:extLst>
            <a:ext uri="{FF2B5EF4-FFF2-40B4-BE49-F238E27FC236}">
              <a16:creationId xmlns:a16="http://schemas.microsoft.com/office/drawing/2014/main" id="{E17F9351-3485-4785-BCB1-D3127405A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3924" y="12330953"/>
          <a:ext cx="2593340" cy="1776438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46</xdr:row>
      <xdr:rowOff>150159</xdr:rowOff>
    </xdr:from>
    <xdr:to>
      <xdr:col>12</xdr:col>
      <xdr:colOff>639782</xdr:colOff>
      <xdr:row>54</xdr:row>
      <xdr:rowOff>133655</xdr:rowOff>
    </xdr:to>
    <xdr:pic>
      <xdr:nvPicPr>
        <xdr:cNvPr id="9" name="IMG_SCAR-L" hidden="1">
          <a:extLst>
            <a:ext uri="{FF2B5EF4-FFF2-40B4-BE49-F238E27FC236}">
              <a16:creationId xmlns:a16="http://schemas.microsoft.com/office/drawing/2014/main" id="{4316B3EA-84CB-471D-8E5A-FEB5E9D3C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3924" y="14350253"/>
          <a:ext cx="2593340" cy="1776438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55</xdr:row>
      <xdr:rowOff>152399</xdr:rowOff>
    </xdr:from>
    <xdr:to>
      <xdr:col>12</xdr:col>
      <xdr:colOff>639782</xdr:colOff>
      <xdr:row>63</xdr:row>
      <xdr:rowOff>135897</xdr:rowOff>
    </xdr:to>
    <xdr:pic>
      <xdr:nvPicPr>
        <xdr:cNvPr id="10" name="IMG_FAMAS" hidden="1">
          <a:extLst>
            <a:ext uri="{FF2B5EF4-FFF2-40B4-BE49-F238E27FC236}">
              <a16:creationId xmlns:a16="http://schemas.microsoft.com/office/drawing/2014/main" id="{D115634C-93D7-4FF2-9834-253D92182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3924" y="16369552"/>
          <a:ext cx="2593340" cy="1776438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64</xdr:row>
      <xdr:rowOff>154642</xdr:rowOff>
    </xdr:from>
    <xdr:to>
      <xdr:col>12</xdr:col>
      <xdr:colOff>639782</xdr:colOff>
      <xdr:row>72</xdr:row>
      <xdr:rowOff>138138</xdr:rowOff>
    </xdr:to>
    <xdr:pic>
      <xdr:nvPicPr>
        <xdr:cNvPr id="11" name="IMG_K2" hidden="1">
          <a:extLst>
            <a:ext uri="{FF2B5EF4-FFF2-40B4-BE49-F238E27FC236}">
              <a16:creationId xmlns:a16="http://schemas.microsoft.com/office/drawing/2014/main" id="{10BA2FB8-2BB0-45B4-90AF-7E69A2DFF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3924" y="18388854"/>
          <a:ext cx="2593340" cy="1776438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82</xdr:row>
      <xdr:rowOff>159124</xdr:rowOff>
    </xdr:from>
    <xdr:to>
      <xdr:col>12</xdr:col>
      <xdr:colOff>639782</xdr:colOff>
      <xdr:row>90</xdr:row>
      <xdr:rowOff>142619</xdr:rowOff>
    </xdr:to>
    <xdr:pic>
      <xdr:nvPicPr>
        <xdr:cNvPr id="13" name="IMG_G36C" hidden="1">
          <a:extLst>
            <a:ext uri="{FF2B5EF4-FFF2-40B4-BE49-F238E27FC236}">
              <a16:creationId xmlns:a16="http://schemas.microsoft.com/office/drawing/2014/main" id="{52A4C671-7CA2-4082-8B84-82F488969B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3924" y="22427453"/>
          <a:ext cx="2593340" cy="1776438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91</xdr:row>
      <xdr:rowOff>161365</xdr:rowOff>
    </xdr:from>
    <xdr:to>
      <xdr:col>12</xdr:col>
      <xdr:colOff>639782</xdr:colOff>
      <xdr:row>99</xdr:row>
      <xdr:rowOff>144861</xdr:rowOff>
    </xdr:to>
    <xdr:pic>
      <xdr:nvPicPr>
        <xdr:cNvPr id="14" name="IMG_M16A4" hidden="1">
          <a:extLst>
            <a:ext uri="{FF2B5EF4-FFF2-40B4-BE49-F238E27FC236}">
              <a16:creationId xmlns:a16="http://schemas.microsoft.com/office/drawing/2014/main" id="{3E97CFD7-845A-4A83-88D6-9DAB3DAF4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3924" y="24446753"/>
          <a:ext cx="2593340" cy="1776438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115</xdr:row>
      <xdr:rowOff>78439</xdr:rowOff>
    </xdr:from>
    <xdr:to>
      <xdr:col>12</xdr:col>
      <xdr:colOff>639782</xdr:colOff>
      <xdr:row>123</xdr:row>
      <xdr:rowOff>61937</xdr:rowOff>
    </xdr:to>
    <xdr:pic>
      <xdr:nvPicPr>
        <xdr:cNvPr id="15" name="IMG_VSS" hidden="1">
          <a:extLst>
            <a:ext uri="{FF2B5EF4-FFF2-40B4-BE49-F238E27FC236}">
              <a16:creationId xmlns:a16="http://schemas.microsoft.com/office/drawing/2014/main" id="{EF5E7612-0CE6-4E0A-9817-6802EBEF3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3924" y="29742651"/>
          <a:ext cx="2593340" cy="1776438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124</xdr:row>
      <xdr:rowOff>80682</xdr:rowOff>
    </xdr:from>
    <xdr:to>
      <xdr:col>12</xdr:col>
      <xdr:colOff>639782</xdr:colOff>
      <xdr:row>132</xdr:row>
      <xdr:rowOff>64179</xdr:rowOff>
    </xdr:to>
    <xdr:pic>
      <xdr:nvPicPr>
        <xdr:cNvPr id="16" name="IMG_Dragunov" hidden="1">
          <a:extLst>
            <a:ext uri="{FF2B5EF4-FFF2-40B4-BE49-F238E27FC236}">
              <a16:creationId xmlns:a16="http://schemas.microsoft.com/office/drawing/2014/main" id="{12CCEE3C-FD36-4451-A2F9-2306113A0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3924" y="31761953"/>
          <a:ext cx="2593340" cy="1776438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133</xdr:row>
      <xdr:rowOff>82925</xdr:rowOff>
    </xdr:from>
    <xdr:to>
      <xdr:col>12</xdr:col>
      <xdr:colOff>639782</xdr:colOff>
      <xdr:row>141</xdr:row>
      <xdr:rowOff>66421</xdr:rowOff>
    </xdr:to>
    <xdr:pic>
      <xdr:nvPicPr>
        <xdr:cNvPr id="17" name="IMG_SLR" hidden="1">
          <a:extLst>
            <a:ext uri="{FF2B5EF4-FFF2-40B4-BE49-F238E27FC236}">
              <a16:creationId xmlns:a16="http://schemas.microsoft.com/office/drawing/2014/main" id="{33AF29F6-7B22-4D51-9825-EF49CCC95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3924" y="33781254"/>
          <a:ext cx="2593340" cy="1776438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142</xdr:row>
      <xdr:rowOff>85164</xdr:rowOff>
    </xdr:from>
    <xdr:to>
      <xdr:col>12</xdr:col>
      <xdr:colOff>639782</xdr:colOff>
      <xdr:row>150</xdr:row>
      <xdr:rowOff>68660</xdr:rowOff>
    </xdr:to>
    <xdr:pic>
      <xdr:nvPicPr>
        <xdr:cNvPr id="18" name="IMG_SKS" hidden="1">
          <a:extLst>
            <a:ext uri="{FF2B5EF4-FFF2-40B4-BE49-F238E27FC236}">
              <a16:creationId xmlns:a16="http://schemas.microsoft.com/office/drawing/2014/main" id="{7A68FE9E-5D81-4626-9F80-F3DD5ABEA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3924" y="35800552"/>
          <a:ext cx="2593340" cy="1776438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151</xdr:row>
      <xdr:rowOff>87406</xdr:rowOff>
    </xdr:from>
    <xdr:to>
      <xdr:col>12</xdr:col>
      <xdr:colOff>639782</xdr:colOff>
      <xdr:row>159</xdr:row>
      <xdr:rowOff>70903</xdr:rowOff>
    </xdr:to>
    <xdr:pic>
      <xdr:nvPicPr>
        <xdr:cNvPr id="19" name="IMG_Mk14" hidden="1">
          <a:extLst>
            <a:ext uri="{FF2B5EF4-FFF2-40B4-BE49-F238E27FC236}">
              <a16:creationId xmlns:a16="http://schemas.microsoft.com/office/drawing/2014/main" id="{92B1DA04-565C-4E2F-A2ED-432C2EA99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3924" y="37819853"/>
          <a:ext cx="2593340" cy="1776438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160</xdr:row>
      <xdr:rowOff>89645</xdr:rowOff>
    </xdr:from>
    <xdr:to>
      <xdr:col>12</xdr:col>
      <xdr:colOff>639782</xdr:colOff>
      <xdr:row>168</xdr:row>
      <xdr:rowOff>73143</xdr:rowOff>
    </xdr:to>
    <xdr:pic>
      <xdr:nvPicPr>
        <xdr:cNvPr id="20" name="IMG_Mini14" hidden="1">
          <a:extLst>
            <a:ext uri="{FF2B5EF4-FFF2-40B4-BE49-F238E27FC236}">
              <a16:creationId xmlns:a16="http://schemas.microsoft.com/office/drawing/2014/main" id="{A55D19A1-F297-4E3B-A3B1-A527841CE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3924" y="39839151"/>
          <a:ext cx="2593340" cy="1776438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169</xdr:row>
      <xdr:rowOff>91888</xdr:rowOff>
    </xdr:from>
    <xdr:to>
      <xdr:col>12</xdr:col>
      <xdr:colOff>639782</xdr:colOff>
      <xdr:row>177</xdr:row>
      <xdr:rowOff>75384</xdr:rowOff>
    </xdr:to>
    <xdr:pic>
      <xdr:nvPicPr>
        <xdr:cNvPr id="21" name="IMG_Mk12" hidden="1">
          <a:extLst>
            <a:ext uri="{FF2B5EF4-FFF2-40B4-BE49-F238E27FC236}">
              <a16:creationId xmlns:a16="http://schemas.microsoft.com/office/drawing/2014/main" id="{E01C8FB2-B88B-42FD-BD4E-0F8D73C8F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3924" y="41858453"/>
          <a:ext cx="2593340" cy="1776438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178</xdr:row>
      <xdr:rowOff>94130</xdr:rowOff>
    </xdr:from>
    <xdr:to>
      <xdr:col>12</xdr:col>
      <xdr:colOff>639782</xdr:colOff>
      <xdr:row>186</xdr:row>
      <xdr:rowOff>77629</xdr:rowOff>
    </xdr:to>
    <xdr:pic>
      <xdr:nvPicPr>
        <xdr:cNvPr id="22" name="IMG_QBU" hidden="1">
          <a:extLst>
            <a:ext uri="{FF2B5EF4-FFF2-40B4-BE49-F238E27FC236}">
              <a16:creationId xmlns:a16="http://schemas.microsoft.com/office/drawing/2014/main" id="{0F72D8BE-51BA-4B96-A779-724A13B2B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3924" y="43877754"/>
          <a:ext cx="2593340" cy="177643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3</xdr:col>
      <xdr:colOff>62556</xdr:colOff>
      <xdr:row>7</xdr:row>
      <xdr:rowOff>109817</xdr:rowOff>
    </xdr:to>
    <xdr:pic>
      <xdr:nvPicPr>
        <xdr:cNvPr id="76" name="그림 75">
          <a:extLst>
            <a:ext uri="{FF2B5EF4-FFF2-40B4-BE49-F238E27FC236}">
              <a16:creationId xmlns:a16="http://schemas.microsoft.com/office/drawing/2014/main" id="{EFFB7BD2-BB88-433A-8E4C-DA7929270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0494" y="2402541"/>
          <a:ext cx="2796791" cy="20193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2593340</xdr:colOff>
      <xdr:row>6</xdr:row>
      <xdr:rowOff>1776438</xdr:rowOff>
    </xdr:to>
    <xdr:pic>
      <xdr:nvPicPr>
        <xdr:cNvPr id="77" name="그림 76">
          <a:extLst>
            <a:ext uri="{FF2B5EF4-FFF2-40B4-BE49-F238E27FC236}">
              <a16:creationId xmlns:a16="http://schemas.microsoft.com/office/drawing/2014/main" id="{AA5050B1-C980-4E34-94A2-31A98F0AE3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4729" y="2402541"/>
          <a:ext cx="2593340" cy="17764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6B573-123F-4765-8413-C8DE54568E3C}">
  <sheetPr codeName="Sheet2"/>
  <dimension ref="B2:C10"/>
  <sheetViews>
    <sheetView showGridLines="0" tabSelected="1" zoomScale="160" zoomScaleNormal="160" workbookViewId="0"/>
  </sheetViews>
  <sheetFormatPr defaultRowHeight="17.399999999999999" x14ac:dyDescent="0.4"/>
  <cols>
    <col min="1" max="1" width="3.69921875" customWidth="1"/>
    <col min="2" max="2" width="25.69921875" customWidth="1"/>
    <col min="3" max="3" width="80.69921875" customWidth="1"/>
  </cols>
  <sheetData>
    <row r="2" spans="2:3" ht="25.2" x14ac:dyDescent="0.4">
      <c r="B2" s="55" t="s">
        <v>117</v>
      </c>
      <c r="C2" s="55"/>
    </row>
    <row r="3" spans="2:3" x14ac:dyDescent="0.4">
      <c r="B3" s="32" t="s">
        <v>108</v>
      </c>
      <c r="C3" s="33" t="s">
        <v>109</v>
      </c>
    </row>
    <row r="4" spans="2:3" ht="34.799999999999997" x14ac:dyDescent="0.4">
      <c r="B4" s="34" t="s">
        <v>110</v>
      </c>
      <c r="C4" s="35" t="s">
        <v>118</v>
      </c>
    </row>
    <row r="5" spans="2:3" ht="34.799999999999997" x14ac:dyDescent="0.4">
      <c r="B5" s="36" t="s">
        <v>111</v>
      </c>
      <c r="C5" s="35" t="s">
        <v>114</v>
      </c>
    </row>
    <row r="6" spans="2:3" x14ac:dyDescent="0.4">
      <c r="B6" s="32" t="s">
        <v>115</v>
      </c>
      <c r="C6" s="33" t="s">
        <v>119</v>
      </c>
    </row>
    <row r="7" spans="2:3" x14ac:dyDescent="0.4">
      <c r="B7" s="37" t="s">
        <v>67</v>
      </c>
      <c r="C7" s="35" t="s">
        <v>116</v>
      </c>
    </row>
    <row r="8" spans="2:3" x14ac:dyDescent="0.4">
      <c r="B8" s="37" t="s">
        <v>103</v>
      </c>
      <c r="C8" s="35" t="s">
        <v>112</v>
      </c>
    </row>
    <row r="9" spans="2:3" x14ac:dyDescent="0.4">
      <c r="B9" s="37" t="s">
        <v>79</v>
      </c>
      <c r="C9" s="35" t="s">
        <v>120</v>
      </c>
    </row>
    <row r="10" spans="2:3" x14ac:dyDescent="0.4">
      <c r="B10" s="37" t="s">
        <v>106</v>
      </c>
      <c r="C10" s="35" t="s">
        <v>113</v>
      </c>
    </row>
  </sheetData>
  <mergeCells count="1">
    <mergeCell ref="B2:C2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59999389629810485"/>
  </sheetPr>
  <dimension ref="A1:T27"/>
  <sheetViews>
    <sheetView zoomScale="40" zoomScaleNormal="40" workbookViewId="0">
      <pane ySplit="1" topLeftCell="A2" activePane="bottomLeft" state="frozen"/>
      <selection pane="bottomLeft"/>
    </sheetView>
  </sheetViews>
  <sheetFormatPr defaultColWidth="9" defaultRowHeight="21" x14ac:dyDescent="0.4"/>
  <cols>
    <col min="1" max="1" width="16.69921875" style="2" customWidth="1"/>
    <col min="2" max="2" width="35.69921875" style="1" customWidth="1"/>
    <col min="3" max="11" width="10.69921875" style="5" customWidth="1"/>
    <col min="12" max="12" width="22.8984375" style="5" customWidth="1"/>
    <col min="13" max="13" width="43.69921875" style="1" customWidth="1"/>
    <col min="14" max="14" width="9.8984375" hidden="1" customWidth="1"/>
    <col min="15" max="15" width="8.09765625" hidden="1" customWidth="1"/>
    <col min="16" max="16" width="12.69921875" hidden="1" customWidth="1"/>
    <col min="17" max="17" width="8.09765625" hidden="1" customWidth="1"/>
    <col min="18" max="18" width="13.59765625" hidden="1" customWidth="1"/>
    <col min="19" max="19" width="8.09765625" hidden="1" customWidth="1"/>
    <col min="20" max="20" width="25.59765625" hidden="1" customWidth="1"/>
  </cols>
  <sheetData>
    <row r="1" spans="1:20" s="3" customFormat="1" ht="43.05" customHeight="1" x14ac:dyDescent="0.4">
      <c r="A1" s="52" t="s">
        <v>0</v>
      </c>
      <c r="B1" s="53" t="s">
        <v>10</v>
      </c>
      <c r="C1" s="53" t="s">
        <v>2</v>
      </c>
      <c r="D1" s="53" t="s">
        <v>3</v>
      </c>
      <c r="E1" s="53" t="s">
        <v>4</v>
      </c>
      <c r="F1" s="53" t="s">
        <v>5</v>
      </c>
      <c r="G1" s="53" t="s">
        <v>8</v>
      </c>
      <c r="H1" s="53" t="s">
        <v>6</v>
      </c>
      <c r="I1" s="53" t="s">
        <v>7</v>
      </c>
      <c r="J1" s="53" t="s">
        <v>15</v>
      </c>
      <c r="K1" s="53" t="s">
        <v>1</v>
      </c>
      <c r="L1" s="53" t="s">
        <v>9</v>
      </c>
      <c r="M1" s="54" t="s">
        <v>12</v>
      </c>
      <c r="N1" s="38" t="s">
        <v>71</v>
      </c>
      <c r="O1" s="38" t="s">
        <v>72</v>
      </c>
      <c r="P1" s="38" t="s">
        <v>73</v>
      </c>
      <c r="Q1" s="38" t="s">
        <v>74</v>
      </c>
      <c r="R1" s="38" t="s">
        <v>75</v>
      </c>
      <c r="S1" s="38" t="s">
        <v>76</v>
      </c>
      <c r="T1" s="38" t="s">
        <v>77</v>
      </c>
    </row>
    <row r="2" spans="1:20" s="4" customFormat="1" ht="43.05" customHeight="1" x14ac:dyDescent="0.4">
      <c r="A2" s="56" t="s">
        <v>11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8"/>
      <c r="N2" s="39" t="s">
        <v>71</v>
      </c>
      <c r="O2" s="39" t="s">
        <v>72</v>
      </c>
      <c r="P2" s="39" t="s">
        <v>73</v>
      </c>
      <c r="Q2" s="39" t="s">
        <v>74</v>
      </c>
      <c r="R2" s="39" t="s">
        <v>75</v>
      </c>
      <c r="S2" s="39" t="s">
        <v>76</v>
      </c>
      <c r="T2" s="39" t="s">
        <v>77</v>
      </c>
    </row>
    <row r="3" spans="1:20" ht="160.05000000000001" customHeight="1" x14ac:dyDescent="0.4">
      <c r="A3" s="6" t="s">
        <v>18</v>
      </c>
      <c r="B3" s="40"/>
      <c r="C3" s="8">
        <v>44</v>
      </c>
      <c r="D3" s="8">
        <v>715</v>
      </c>
      <c r="E3" s="8">
        <v>30</v>
      </c>
      <c r="F3" s="8">
        <v>700</v>
      </c>
      <c r="G3" s="8">
        <v>513</v>
      </c>
      <c r="H3" s="8">
        <v>1.5</v>
      </c>
      <c r="I3" s="8">
        <v>1.2</v>
      </c>
      <c r="J3" s="8">
        <v>2.6</v>
      </c>
      <c r="K3" s="9">
        <v>7.62</v>
      </c>
      <c r="L3" s="8" t="s">
        <v>19</v>
      </c>
      <c r="M3" s="40"/>
      <c r="N3" s="41">
        <f t="shared" ref="N3:N16" si="0">($C3/70)*100</f>
        <v>62.857142857142854</v>
      </c>
      <c r="O3" s="41">
        <f t="shared" ref="O3:O16" si="1">($D3/1000)*100</f>
        <v>71.5</v>
      </c>
      <c r="P3" s="41">
        <f t="shared" ref="P3:P16" si="2">($F3/900)*100</f>
        <v>77.777777777777786</v>
      </c>
      <c r="Q3" s="41">
        <f t="shared" ref="Q3:Q16" si="3">($G3/800)*100</f>
        <v>64.125</v>
      </c>
      <c r="R3" s="41">
        <f t="shared" ref="R3:R16" si="4">(3-$H3)/3*100</f>
        <v>50</v>
      </c>
      <c r="S3" s="41">
        <f t="shared" ref="S3:S16" si="5">(2-$I3)/2*100</f>
        <v>40</v>
      </c>
      <c r="T3" s="41">
        <f t="shared" ref="T3:T16" si="6">(4-$J3)/4*100</f>
        <v>35</v>
      </c>
    </row>
    <row r="4" spans="1:20" ht="160.05000000000001" customHeight="1" x14ac:dyDescent="0.4">
      <c r="A4" s="6" t="s">
        <v>20</v>
      </c>
      <c r="B4" s="40"/>
      <c r="C4" s="8">
        <v>43</v>
      </c>
      <c r="D4" s="8">
        <v>720</v>
      </c>
      <c r="E4" s="8">
        <v>30</v>
      </c>
      <c r="F4" s="8">
        <v>680</v>
      </c>
      <c r="G4" s="8">
        <v>487</v>
      </c>
      <c r="H4" s="8">
        <v>1.2</v>
      </c>
      <c r="I4" s="8">
        <v>0.9</v>
      </c>
      <c r="J4" s="8">
        <v>2.2000000000000002</v>
      </c>
      <c r="K4" s="9">
        <v>7.62</v>
      </c>
      <c r="L4" s="8" t="s">
        <v>13</v>
      </c>
      <c r="M4" s="40"/>
      <c r="N4" s="41">
        <f t="shared" si="0"/>
        <v>61.428571428571431</v>
      </c>
      <c r="O4" s="41">
        <f t="shared" si="1"/>
        <v>72</v>
      </c>
      <c r="P4" s="41">
        <f t="shared" si="2"/>
        <v>75.555555555555557</v>
      </c>
      <c r="Q4" s="41">
        <f t="shared" si="3"/>
        <v>60.875</v>
      </c>
      <c r="R4" s="41">
        <f t="shared" si="4"/>
        <v>60</v>
      </c>
      <c r="S4" s="41">
        <f t="shared" si="5"/>
        <v>55.000000000000007</v>
      </c>
      <c r="T4" s="41">
        <f t="shared" si="6"/>
        <v>44.999999999999993</v>
      </c>
    </row>
    <row r="5" spans="1:20" ht="160.05000000000001" customHeight="1" x14ac:dyDescent="0.4">
      <c r="A5" s="6" t="s">
        <v>21</v>
      </c>
      <c r="B5" s="40"/>
      <c r="C5" s="8">
        <v>47</v>
      </c>
      <c r="D5" s="8">
        <v>715</v>
      </c>
      <c r="E5" s="8">
        <v>30</v>
      </c>
      <c r="F5" s="8">
        <v>600</v>
      </c>
      <c r="G5" s="8">
        <v>470</v>
      </c>
      <c r="H5" s="8">
        <v>1.4</v>
      </c>
      <c r="I5" s="8">
        <v>1.1000000000000001</v>
      </c>
      <c r="J5" s="8">
        <v>2.7</v>
      </c>
      <c r="K5" s="9">
        <v>7.62</v>
      </c>
      <c r="L5" s="8" t="s">
        <v>13</v>
      </c>
      <c r="M5" s="40"/>
      <c r="N5" s="41">
        <f t="shared" si="0"/>
        <v>67.142857142857139</v>
      </c>
      <c r="O5" s="41">
        <f t="shared" si="1"/>
        <v>71.5</v>
      </c>
      <c r="P5" s="41">
        <f t="shared" si="2"/>
        <v>66.666666666666657</v>
      </c>
      <c r="Q5" s="41">
        <f t="shared" si="3"/>
        <v>58.75</v>
      </c>
      <c r="R5" s="41">
        <f t="shared" si="4"/>
        <v>53.333333333333336</v>
      </c>
      <c r="S5" s="41">
        <f t="shared" si="5"/>
        <v>44.999999999999993</v>
      </c>
      <c r="T5" s="41">
        <f t="shared" si="6"/>
        <v>32.499999999999993</v>
      </c>
    </row>
    <row r="6" spans="1:20" ht="160.05000000000001" customHeight="1" x14ac:dyDescent="0.4">
      <c r="A6" s="6" t="s">
        <v>23</v>
      </c>
      <c r="B6" s="40"/>
      <c r="C6" s="8">
        <v>47</v>
      </c>
      <c r="D6" s="8">
        <v>715</v>
      </c>
      <c r="E6" s="8">
        <v>30</v>
      </c>
      <c r="F6" s="8">
        <v>750</v>
      </c>
      <c r="G6" s="8">
        <v>587</v>
      </c>
      <c r="H6" s="8">
        <v>1.3</v>
      </c>
      <c r="I6" s="8">
        <v>1</v>
      </c>
      <c r="J6" s="8">
        <v>2.2000000000000002</v>
      </c>
      <c r="K6" s="9">
        <v>7.62</v>
      </c>
      <c r="L6" s="8" t="s">
        <v>13</v>
      </c>
      <c r="M6" s="40"/>
      <c r="N6" s="41">
        <f t="shared" si="0"/>
        <v>67.142857142857139</v>
      </c>
      <c r="O6" s="41">
        <f t="shared" si="1"/>
        <v>71.5</v>
      </c>
      <c r="P6" s="41">
        <f t="shared" si="2"/>
        <v>83.333333333333343</v>
      </c>
      <c r="Q6" s="41">
        <f t="shared" si="3"/>
        <v>73.375</v>
      </c>
      <c r="R6" s="41">
        <f t="shared" si="4"/>
        <v>56.666666666666664</v>
      </c>
      <c r="S6" s="41">
        <f t="shared" si="5"/>
        <v>50</v>
      </c>
      <c r="T6" s="41">
        <f t="shared" si="6"/>
        <v>44.999999999999993</v>
      </c>
    </row>
    <row r="7" spans="1:20" ht="160.05000000000001" customHeight="1" x14ac:dyDescent="0.4">
      <c r="A7" s="6" t="s">
        <v>28</v>
      </c>
      <c r="B7" s="40"/>
      <c r="C7" s="8">
        <v>49</v>
      </c>
      <c r="D7" s="8">
        <v>780</v>
      </c>
      <c r="E7" s="8">
        <v>20</v>
      </c>
      <c r="F7" s="8">
        <v>600</v>
      </c>
      <c r="G7" s="8">
        <v>490</v>
      </c>
      <c r="H7" s="8">
        <v>1.3</v>
      </c>
      <c r="I7" s="8">
        <v>1</v>
      </c>
      <c r="J7" s="8">
        <v>2.2000000000000002</v>
      </c>
      <c r="K7" s="9">
        <v>7.62</v>
      </c>
      <c r="L7" s="8" t="s">
        <v>29</v>
      </c>
      <c r="M7" s="40"/>
      <c r="N7" s="41">
        <f t="shared" si="0"/>
        <v>70</v>
      </c>
      <c r="O7" s="41">
        <f t="shared" si="1"/>
        <v>78</v>
      </c>
      <c r="P7" s="41">
        <f t="shared" si="2"/>
        <v>66.666666666666657</v>
      </c>
      <c r="Q7" s="41">
        <f t="shared" si="3"/>
        <v>61.250000000000007</v>
      </c>
      <c r="R7" s="41">
        <f t="shared" si="4"/>
        <v>56.666666666666664</v>
      </c>
      <c r="S7" s="41">
        <f t="shared" si="5"/>
        <v>50</v>
      </c>
      <c r="T7" s="41">
        <f t="shared" si="6"/>
        <v>44.999999999999993</v>
      </c>
    </row>
    <row r="8" spans="1:20" ht="160.05000000000001" customHeight="1" x14ac:dyDescent="0.4">
      <c r="A8" s="6" t="s">
        <v>16</v>
      </c>
      <c r="B8" s="40"/>
      <c r="C8" s="8">
        <v>40</v>
      </c>
      <c r="D8" s="8">
        <v>880</v>
      </c>
      <c r="E8" s="8">
        <v>30</v>
      </c>
      <c r="F8" s="8">
        <v>700</v>
      </c>
      <c r="G8" s="8">
        <v>466</v>
      </c>
      <c r="H8" s="8">
        <v>1</v>
      </c>
      <c r="I8" s="8">
        <v>0.8</v>
      </c>
      <c r="J8" s="8">
        <v>2.1</v>
      </c>
      <c r="K8" s="10">
        <v>5.56</v>
      </c>
      <c r="L8" s="8" t="s">
        <v>13</v>
      </c>
      <c r="M8" s="40"/>
      <c r="N8" s="41">
        <f t="shared" si="0"/>
        <v>57.142857142857139</v>
      </c>
      <c r="O8" s="41">
        <f t="shared" si="1"/>
        <v>88</v>
      </c>
      <c r="P8" s="41">
        <f t="shared" si="2"/>
        <v>77.777777777777786</v>
      </c>
      <c r="Q8" s="41">
        <f t="shared" si="3"/>
        <v>58.25</v>
      </c>
      <c r="R8" s="41">
        <f t="shared" si="4"/>
        <v>66.666666666666657</v>
      </c>
      <c r="S8" s="41">
        <f t="shared" si="5"/>
        <v>60</v>
      </c>
      <c r="T8" s="41">
        <f t="shared" si="6"/>
        <v>47.5</v>
      </c>
    </row>
    <row r="9" spans="1:20" ht="160.05000000000001" customHeight="1" x14ac:dyDescent="0.4">
      <c r="A9" s="6" t="s">
        <v>17</v>
      </c>
      <c r="B9" s="40"/>
      <c r="C9" s="8">
        <v>41</v>
      </c>
      <c r="D9" s="8">
        <v>940</v>
      </c>
      <c r="E9" s="8">
        <v>30</v>
      </c>
      <c r="F9" s="8">
        <v>750</v>
      </c>
      <c r="G9" s="8">
        <v>512</v>
      </c>
      <c r="H9" s="8">
        <v>1.1000000000000001</v>
      </c>
      <c r="I9" s="8">
        <v>0.9</v>
      </c>
      <c r="J9" s="8">
        <v>2.2999999999999998</v>
      </c>
      <c r="K9" s="10">
        <v>5.56</v>
      </c>
      <c r="L9" s="8" t="s">
        <v>13</v>
      </c>
      <c r="M9" s="40"/>
      <c r="N9" s="41">
        <f t="shared" si="0"/>
        <v>58.571428571428577</v>
      </c>
      <c r="O9" s="41">
        <f t="shared" si="1"/>
        <v>94</v>
      </c>
      <c r="P9" s="41">
        <f t="shared" si="2"/>
        <v>83.333333333333343</v>
      </c>
      <c r="Q9" s="41">
        <f t="shared" si="3"/>
        <v>64</v>
      </c>
      <c r="R9" s="41">
        <f t="shared" si="4"/>
        <v>63.333333333333329</v>
      </c>
      <c r="S9" s="41">
        <f t="shared" si="5"/>
        <v>55.000000000000007</v>
      </c>
      <c r="T9" s="41">
        <f t="shared" si="6"/>
        <v>42.500000000000007</v>
      </c>
    </row>
    <row r="10" spans="1:20" ht="160.05000000000001" customHeight="1" x14ac:dyDescent="0.4">
      <c r="A10" s="6" t="s">
        <v>22</v>
      </c>
      <c r="B10" s="40"/>
      <c r="C10" s="8">
        <v>41</v>
      </c>
      <c r="D10" s="8">
        <v>870</v>
      </c>
      <c r="E10" s="8">
        <v>30</v>
      </c>
      <c r="F10" s="8">
        <v>600</v>
      </c>
      <c r="G10" s="8">
        <v>455</v>
      </c>
      <c r="H10" s="8">
        <v>1</v>
      </c>
      <c r="I10" s="8">
        <v>0.8</v>
      </c>
      <c r="J10" s="8">
        <v>2.2000000000000002</v>
      </c>
      <c r="K10" s="10">
        <v>5.56</v>
      </c>
      <c r="L10" s="8" t="s">
        <v>13</v>
      </c>
      <c r="M10" s="40"/>
      <c r="N10" s="41">
        <f t="shared" si="0"/>
        <v>58.571428571428577</v>
      </c>
      <c r="O10" s="41">
        <f t="shared" si="1"/>
        <v>87</v>
      </c>
      <c r="P10" s="41">
        <f t="shared" si="2"/>
        <v>66.666666666666657</v>
      </c>
      <c r="Q10" s="41">
        <f t="shared" si="3"/>
        <v>56.875</v>
      </c>
      <c r="R10" s="41">
        <f t="shared" si="4"/>
        <v>66.666666666666657</v>
      </c>
      <c r="S10" s="41">
        <f t="shared" si="5"/>
        <v>60</v>
      </c>
      <c r="T10" s="41">
        <f t="shared" si="6"/>
        <v>44.999999999999993</v>
      </c>
    </row>
    <row r="11" spans="1:20" ht="160.05000000000001" customHeight="1" x14ac:dyDescent="0.4">
      <c r="A11" s="6" t="s">
        <v>24</v>
      </c>
      <c r="B11" s="40"/>
      <c r="C11" s="8">
        <v>39</v>
      </c>
      <c r="D11" s="8">
        <v>960</v>
      </c>
      <c r="E11" s="8">
        <v>25</v>
      </c>
      <c r="F11" s="8">
        <v>900</v>
      </c>
      <c r="G11" s="8">
        <v>585</v>
      </c>
      <c r="H11" s="8">
        <v>1.2</v>
      </c>
      <c r="I11" s="8">
        <v>1</v>
      </c>
      <c r="J11" s="8">
        <v>2.4</v>
      </c>
      <c r="K11" s="10">
        <v>5.56</v>
      </c>
      <c r="L11" s="8" t="s">
        <v>19</v>
      </c>
      <c r="M11" s="40"/>
      <c r="N11" s="41">
        <f t="shared" si="0"/>
        <v>55.714285714285715</v>
      </c>
      <c r="O11" s="41">
        <f t="shared" si="1"/>
        <v>96</v>
      </c>
      <c r="P11" s="41">
        <f t="shared" si="2"/>
        <v>100</v>
      </c>
      <c r="Q11" s="41">
        <f t="shared" si="3"/>
        <v>73.125</v>
      </c>
      <c r="R11" s="41">
        <f t="shared" si="4"/>
        <v>60</v>
      </c>
      <c r="S11" s="41">
        <f t="shared" si="5"/>
        <v>50</v>
      </c>
      <c r="T11" s="41">
        <f t="shared" si="6"/>
        <v>40</v>
      </c>
    </row>
    <row r="12" spans="1:20" ht="160.05000000000001" customHeight="1" x14ac:dyDescent="0.4">
      <c r="A12" s="6" t="s">
        <v>25</v>
      </c>
      <c r="B12" s="40"/>
      <c r="C12" s="8">
        <v>41</v>
      </c>
      <c r="D12" s="8">
        <v>880</v>
      </c>
      <c r="E12" s="8">
        <v>30</v>
      </c>
      <c r="F12" s="8">
        <v>700</v>
      </c>
      <c r="G12" s="8">
        <v>478</v>
      </c>
      <c r="H12" s="8">
        <v>1.1000000000000001</v>
      </c>
      <c r="I12" s="8">
        <v>0.9</v>
      </c>
      <c r="J12" s="8">
        <v>2.1</v>
      </c>
      <c r="K12" s="10">
        <v>5.56</v>
      </c>
      <c r="L12" s="8" t="s">
        <v>19</v>
      </c>
      <c r="M12" s="40"/>
      <c r="N12" s="41">
        <f t="shared" si="0"/>
        <v>58.571428571428577</v>
      </c>
      <c r="O12" s="41">
        <f t="shared" si="1"/>
        <v>88</v>
      </c>
      <c r="P12" s="41">
        <f t="shared" si="2"/>
        <v>77.777777777777786</v>
      </c>
      <c r="Q12" s="41">
        <f t="shared" si="3"/>
        <v>59.75</v>
      </c>
      <c r="R12" s="41">
        <f t="shared" si="4"/>
        <v>63.333333333333329</v>
      </c>
      <c r="S12" s="41">
        <f t="shared" si="5"/>
        <v>55.000000000000007</v>
      </c>
      <c r="T12" s="41">
        <f t="shared" si="6"/>
        <v>47.5</v>
      </c>
    </row>
    <row r="13" spans="1:20" ht="160.05000000000001" customHeight="1" x14ac:dyDescent="0.4">
      <c r="A13" s="6" t="s">
        <v>26</v>
      </c>
      <c r="B13" s="40"/>
      <c r="C13" s="8">
        <v>41</v>
      </c>
      <c r="D13" s="8">
        <v>870</v>
      </c>
      <c r="E13" s="8">
        <v>30</v>
      </c>
      <c r="F13" s="8">
        <v>650</v>
      </c>
      <c r="G13" s="8">
        <v>444</v>
      </c>
      <c r="H13" s="8">
        <v>1</v>
      </c>
      <c r="I13" s="8">
        <v>0.8</v>
      </c>
      <c r="J13" s="8">
        <v>2.1</v>
      </c>
      <c r="K13" s="10">
        <v>5.56</v>
      </c>
      <c r="L13" s="8" t="s">
        <v>13</v>
      </c>
      <c r="M13" s="40"/>
      <c r="N13" s="41">
        <f t="shared" si="0"/>
        <v>58.571428571428577</v>
      </c>
      <c r="O13" s="41">
        <f t="shared" si="1"/>
        <v>87</v>
      </c>
      <c r="P13" s="41">
        <f t="shared" si="2"/>
        <v>72.222222222222214</v>
      </c>
      <c r="Q13" s="41">
        <f t="shared" si="3"/>
        <v>55.500000000000007</v>
      </c>
      <c r="R13" s="41">
        <f t="shared" si="4"/>
        <v>66.666666666666657</v>
      </c>
      <c r="S13" s="41">
        <f t="shared" si="5"/>
        <v>60</v>
      </c>
      <c r="T13" s="41">
        <f t="shared" si="6"/>
        <v>47.5</v>
      </c>
    </row>
    <row r="14" spans="1:20" ht="160.05000000000001" customHeight="1" x14ac:dyDescent="0.4">
      <c r="A14" s="6" t="s">
        <v>27</v>
      </c>
      <c r="B14" s="40"/>
      <c r="C14" s="8">
        <v>41</v>
      </c>
      <c r="D14" s="8">
        <v>870</v>
      </c>
      <c r="E14" s="8">
        <v>30</v>
      </c>
      <c r="F14" s="8">
        <v>750</v>
      </c>
      <c r="G14" s="8">
        <v>512</v>
      </c>
      <c r="H14" s="8">
        <v>1.2</v>
      </c>
      <c r="I14" s="8">
        <v>0.9</v>
      </c>
      <c r="J14" s="8">
        <v>2.2000000000000002</v>
      </c>
      <c r="K14" s="10">
        <v>5.56</v>
      </c>
      <c r="L14" s="8" t="s">
        <v>13</v>
      </c>
      <c r="M14" s="40"/>
      <c r="N14" s="41">
        <f t="shared" si="0"/>
        <v>58.571428571428577</v>
      </c>
      <c r="O14" s="41">
        <f t="shared" si="1"/>
        <v>87</v>
      </c>
      <c r="P14" s="41">
        <f t="shared" si="2"/>
        <v>83.333333333333343</v>
      </c>
      <c r="Q14" s="41">
        <f t="shared" si="3"/>
        <v>64</v>
      </c>
      <c r="R14" s="41">
        <f t="shared" si="4"/>
        <v>60</v>
      </c>
      <c r="S14" s="41">
        <f t="shared" si="5"/>
        <v>55.000000000000007</v>
      </c>
      <c r="T14" s="41">
        <f t="shared" si="6"/>
        <v>44.999999999999993</v>
      </c>
    </row>
    <row r="15" spans="1:20" ht="160.05000000000001" customHeight="1" thickBot="1" x14ac:dyDescent="0.45">
      <c r="A15" s="12" t="s">
        <v>30</v>
      </c>
      <c r="B15" s="42"/>
      <c r="C15" s="13">
        <v>43</v>
      </c>
      <c r="D15" s="13">
        <v>900</v>
      </c>
      <c r="E15" s="13">
        <v>30</v>
      </c>
      <c r="F15" s="13">
        <v>800</v>
      </c>
      <c r="G15" s="13">
        <v>573</v>
      </c>
      <c r="H15" s="13">
        <v>1.1000000000000001</v>
      </c>
      <c r="I15" s="13">
        <v>0.9</v>
      </c>
      <c r="J15" s="13">
        <v>2.2000000000000002</v>
      </c>
      <c r="K15" s="14">
        <v>5.56</v>
      </c>
      <c r="L15" s="13" t="s">
        <v>31</v>
      </c>
      <c r="M15" s="42"/>
      <c r="N15" s="41">
        <f t="shared" si="0"/>
        <v>61.428571428571431</v>
      </c>
      <c r="O15" s="41">
        <f t="shared" si="1"/>
        <v>90</v>
      </c>
      <c r="P15" s="41">
        <f t="shared" si="2"/>
        <v>88.888888888888886</v>
      </c>
      <c r="Q15" s="41">
        <f t="shared" si="3"/>
        <v>71.625</v>
      </c>
      <c r="R15" s="41">
        <f t="shared" si="4"/>
        <v>63.333333333333329</v>
      </c>
      <c r="S15" s="41">
        <f t="shared" si="5"/>
        <v>55.000000000000007</v>
      </c>
      <c r="T15" s="41">
        <f t="shared" si="6"/>
        <v>44.999999999999993</v>
      </c>
    </row>
    <row r="16" spans="1:20" ht="160.05000000000001" customHeight="1" thickBot="1" x14ac:dyDescent="0.45">
      <c r="A16" s="19" t="s">
        <v>14</v>
      </c>
      <c r="B16" s="43"/>
      <c r="C16" s="15">
        <v>43</v>
      </c>
      <c r="D16" s="15">
        <v>900</v>
      </c>
      <c r="E16" s="15">
        <v>30</v>
      </c>
      <c r="F16" s="15">
        <v>600</v>
      </c>
      <c r="G16" s="15">
        <v>430</v>
      </c>
      <c r="H16" s="15">
        <v>0.8</v>
      </c>
      <c r="I16" s="15">
        <v>0.6</v>
      </c>
      <c r="J16" s="15">
        <v>3.2</v>
      </c>
      <c r="K16" s="16">
        <v>5.56</v>
      </c>
      <c r="L16" s="15" t="s">
        <v>78</v>
      </c>
      <c r="M16" s="44"/>
      <c r="N16" s="41">
        <f t="shared" si="0"/>
        <v>61.428571428571431</v>
      </c>
      <c r="O16" s="41">
        <f t="shared" si="1"/>
        <v>90</v>
      </c>
      <c r="P16" s="41">
        <f t="shared" si="2"/>
        <v>66.666666666666657</v>
      </c>
      <c r="Q16" s="41">
        <f t="shared" si="3"/>
        <v>53.75</v>
      </c>
      <c r="R16" s="41">
        <f t="shared" si="4"/>
        <v>73.333333333333343</v>
      </c>
      <c r="S16" s="41">
        <f t="shared" si="5"/>
        <v>70</v>
      </c>
      <c r="T16" s="41">
        <f t="shared" si="6"/>
        <v>19.999999999999996</v>
      </c>
    </row>
    <row r="17" spans="1:20" ht="15" customHeight="1" thickBot="1" x14ac:dyDescent="0.45"/>
    <row r="18" spans="1:20" s="3" customFormat="1" ht="43.05" customHeight="1" x14ac:dyDescent="0.4">
      <c r="A18" s="49" t="s">
        <v>0</v>
      </c>
      <c r="B18" s="50" t="s">
        <v>10</v>
      </c>
      <c r="C18" s="50" t="s">
        <v>2</v>
      </c>
      <c r="D18" s="50" t="s">
        <v>3</v>
      </c>
      <c r="E18" s="50" t="s">
        <v>4</v>
      </c>
      <c r="F18" s="50" t="s">
        <v>5</v>
      </c>
      <c r="G18" s="50" t="s">
        <v>8</v>
      </c>
      <c r="H18" s="50" t="s">
        <v>6</v>
      </c>
      <c r="I18" s="50" t="s">
        <v>7</v>
      </c>
      <c r="J18" s="50" t="s">
        <v>15</v>
      </c>
      <c r="K18" s="50" t="s">
        <v>1</v>
      </c>
      <c r="L18" s="50" t="s">
        <v>9</v>
      </c>
      <c r="M18" s="51" t="s">
        <v>12</v>
      </c>
    </row>
    <row r="19" spans="1:20" s="4" customFormat="1" ht="43.05" customHeight="1" x14ac:dyDescent="0.4">
      <c r="A19" s="59" t="s">
        <v>121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1"/>
    </row>
    <row r="20" spans="1:20" ht="160.05000000000001" customHeight="1" x14ac:dyDescent="0.4">
      <c r="A20" s="6" t="s">
        <v>39</v>
      </c>
      <c r="B20" s="7"/>
      <c r="C20" s="8">
        <v>29</v>
      </c>
      <c r="D20" s="8">
        <v>290</v>
      </c>
      <c r="E20" s="8">
        <v>10</v>
      </c>
      <c r="F20" s="8">
        <v>700</v>
      </c>
      <c r="G20" s="8">
        <v>338</v>
      </c>
      <c r="H20" s="8">
        <v>0.5</v>
      </c>
      <c r="I20" s="8">
        <v>0.3</v>
      </c>
      <c r="J20" s="8">
        <v>2.5</v>
      </c>
      <c r="K20" s="11">
        <v>9</v>
      </c>
      <c r="L20" s="8" t="s">
        <v>13</v>
      </c>
      <c r="M20" s="7"/>
      <c r="N20">
        <f t="shared" ref="N20:N27" si="7">($C20/70)*100</f>
        <v>41.428571428571431</v>
      </c>
      <c r="O20">
        <f t="shared" ref="O20:O27" si="8">($D20/1000)*100</f>
        <v>28.999999999999996</v>
      </c>
      <c r="P20">
        <f t="shared" ref="P20:P27" si="9">($F20/900)*100</f>
        <v>77.777777777777786</v>
      </c>
      <c r="Q20">
        <f t="shared" ref="Q20:Q27" si="10">($G20/800)*100</f>
        <v>42.25</v>
      </c>
      <c r="R20">
        <f t="shared" ref="R20:R27" si="11">(3-$H20)/3*100</f>
        <v>83.333333333333343</v>
      </c>
      <c r="S20">
        <f t="shared" ref="S20:S27" si="12">(2-$I20)/2*100</f>
        <v>85</v>
      </c>
      <c r="T20">
        <f t="shared" ref="T20:T27" si="13">(4-$J20)/4*100</f>
        <v>37.5</v>
      </c>
    </row>
    <row r="21" spans="1:20" ht="160.05000000000001" customHeight="1" x14ac:dyDescent="0.4">
      <c r="A21" s="6" t="s">
        <v>35</v>
      </c>
      <c r="B21" s="7"/>
      <c r="C21" s="8">
        <v>60</v>
      </c>
      <c r="D21" s="8">
        <v>830</v>
      </c>
      <c r="E21" s="8">
        <v>10</v>
      </c>
      <c r="F21" s="8">
        <v>150</v>
      </c>
      <c r="G21" s="8">
        <v>150</v>
      </c>
      <c r="H21" s="8">
        <v>2.5</v>
      </c>
      <c r="I21" s="8">
        <v>1.5</v>
      </c>
      <c r="J21" s="8">
        <v>3</v>
      </c>
      <c r="K21" s="9">
        <v>7.62</v>
      </c>
      <c r="L21" s="8" t="s">
        <v>33</v>
      </c>
      <c r="M21" s="7"/>
      <c r="N21">
        <f t="shared" si="7"/>
        <v>85.714285714285708</v>
      </c>
      <c r="O21">
        <f t="shared" si="8"/>
        <v>83</v>
      </c>
      <c r="P21">
        <f t="shared" si="9"/>
        <v>16.666666666666664</v>
      </c>
      <c r="Q21">
        <f t="shared" si="10"/>
        <v>18.75</v>
      </c>
      <c r="R21">
        <f t="shared" si="11"/>
        <v>16.666666666666664</v>
      </c>
      <c r="S21">
        <f t="shared" si="12"/>
        <v>25</v>
      </c>
      <c r="T21">
        <f t="shared" si="13"/>
        <v>25</v>
      </c>
    </row>
    <row r="22" spans="1:20" ht="160.05000000000001" customHeight="1" x14ac:dyDescent="0.4">
      <c r="A22" s="6" t="s">
        <v>36</v>
      </c>
      <c r="B22" s="7"/>
      <c r="C22" s="8">
        <v>58</v>
      </c>
      <c r="D22" s="8">
        <v>840</v>
      </c>
      <c r="E22" s="8">
        <v>10</v>
      </c>
      <c r="F22" s="8">
        <v>300</v>
      </c>
      <c r="G22" s="8">
        <v>290</v>
      </c>
      <c r="H22" s="8">
        <v>2.2999999999999998</v>
      </c>
      <c r="I22" s="8">
        <v>1.4</v>
      </c>
      <c r="J22" s="8">
        <v>3.1</v>
      </c>
      <c r="K22" s="9">
        <v>7.62</v>
      </c>
      <c r="L22" s="8" t="s">
        <v>33</v>
      </c>
      <c r="M22" s="7"/>
      <c r="N22">
        <f t="shared" si="7"/>
        <v>82.857142857142861</v>
      </c>
      <c r="O22">
        <f t="shared" si="8"/>
        <v>84</v>
      </c>
      <c r="P22">
        <f t="shared" si="9"/>
        <v>33.333333333333329</v>
      </c>
      <c r="Q22">
        <f t="shared" si="10"/>
        <v>36.25</v>
      </c>
      <c r="R22">
        <f t="shared" si="11"/>
        <v>23.333333333333339</v>
      </c>
      <c r="S22">
        <f t="shared" si="12"/>
        <v>30.000000000000004</v>
      </c>
      <c r="T22">
        <f t="shared" si="13"/>
        <v>22.499999999999996</v>
      </c>
    </row>
    <row r="23" spans="1:20" ht="160.05000000000001" customHeight="1" x14ac:dyDescent="0.4">
      <c r="A23" s="6" t="s">
        <v>37</v>
      </c>
      <c r="B23" s="7"/>
      <c r="C23" s="8">
        <v>53</v>
      </c>
      <c r="D23" s="8">
        <v>800</v>
      </c>
      <c r="E23" s="8">
        <v>10</v>
      </c>
      <c r="F23" s="8">
        <v>350</v>
      </c>
      <c r="G23" s="8">
        <v>309</v>
      </c>
      <c r="H23" s="8">
        <v>2</v>
      </c>
      <c r="I23" s="8">
        <v>1.2</v>
      </c>
      <c r="J23" s="8">
        <v>2.9</v>
      </c>
      <c r="K23" s="9">
        <v>7.62</v>
      </c>
      <c r="L23" s="8" t="s">
        <v>33</v>
      </c>
      <c r="M23" s="7"/>
      <c r="N23">
        <f t="shared" si="7"/>
        <v>75.714285714285708</v>
      </c>
      <c r="O23">
        <f t="shared" si="8"/>
        <v>80</v>
      </c>
      <c r="P23">
        <f t="shared" si="9"/>
        <v>38.888888888888893</v>
      </c>
      <c r="Q23">
        <f t="shared" si="10"/>
        <v>38.625</v>
      </c>
      <c r="R23">
        <f t="shared" si="11"/>
        <v>33.333333333333329</v>
      </c>
      <c r="S23">
        <f t="shared" si="12"/>
        <v>40</v>
      </c>
      <c r="T23">
        <f t="shared" si="13"/>
        <v>27.500000000000004</v>
      </c>
    </row>
    <row r="24" spans="1:20" ht="160.05000000000001" customHeight="1" x14ac:dyDescent="0.4">
      <c r="A24" s="6" t="s">
        <v>40</v>
      </c>
      <c r="B24" s="7"/>
      <c r="C24" s="8">
        <v>61</v>
      </c>
      <c r="D24" s="8">
        <v>800</v>
      </c>
      <c r="E24" s="8">
        <v>10</v>
      </c>
      <c r="F24" s="8">
        <v>700</v>
      </c>
      <c r="G24" s="8">
        <v>711</v>
      </c>
      <c r="H24" s="8">
        <v>2.8</v>
      </c>
      <c r="I24" s="8">
        <v>1.8</v>
      </c>
      <c r="J24" s="8">
        <v>3.1</v>
      </c>
      <c r="K24" s="9">
        <v>7.62</v>
      </c>
      <c r="L24" s="8" t="s">
        <v>13</v>
      </c>
      <c r="M24" s="7"/>
      <c r="N24">
        <f t="shared" si="7"/>
        <v>87.142857142857139</v>
      </c>
      <c r="O24">
        <f t="shared" si="8"/>
        <v>80</v>
      </c>
      <c r="P24">
        <f t="shared" si="9"/>
        <v>77.777777777777786</v>
      </c>
      <c r="Q24">
        <f t="shared" si="10"/>
        <v>88.875</v>
      </c>
      <c r="R24">
        <f t="shared" si="11"/>
        <v>6.6666666666666723</v>
      </c>
      <c r="S24">
        <f t="shared" si="12"/>
        <v>9.9999999999999982</v>
      </c>
      <c r="T24">
        <f t="shared" si="13"/>
        <v>22.499999999999996</v>
      </c>
    </row>
    <row r="25" spans="1:20" ht="160.05000000000001" customHeight="1" x14ac:dyDescent="0.4">
      <c r="A25" s="6" t="s">
        <v>32</v>
      </c>
      <c r="B25" s="7"/>
      <c r="C25" s="8">
        <v>48</v>
      </c>
      <c r="D25" s="8">
        <v>990</v>
      </c>
      <c r="E25" s="8">
        <v>20</v>
      </c>
      <c r="F25" s="8">
        <v>450</v>
      </c>
      <c r="G25" s="8">
        <v>360</v>
      </c>
      <c r="H25" s="8">
        <v>1.8</v>
      </c>
      <c r="I25" s="8">
        <v>1</v>
      </c>
      <c r="J25" s="8">
        <v>2.4</v>
      </c>
      <c r="K25" s="10">
        <v>5.56</v>
      </c>
      <c r="L25" s="8" t="s">
        <v>33</v>
      </c>
      <c r="M25" s="7"/>
      <c r="N25">
        <f t="shared" si="7"/>
        <v>68.571428571428569</v>
      </c>
      <c r="O25">
        <f t="shared" si="8"/>
        <v>99</v>
      </c>
      <c r="P25">
        <f t="shared" si="9"/>
        <v>50</v>
      </c>
      <c r="Q25">
        <f t="shared" si="10"/>
        <v>45</v>
      </c>
      <c r="R25">
        <f t="shared" si="11"/>
        <v>40</v>
      </c>
      <c r="S25">
        <f t="shared" si="12"/>
        <v>50</v>
      </c>
      <c r="T25">
        <f t="shared" si="13"/>
        <v>40</v>
      </c>
    </row>
    <row r="26" spans="1:20" ht="160.05000000000001" customHeight="1" x14ac:dyDescent="0.4">
      <c r="A26" s="6" t="s">
        <v>34</v>
      </c>
      <c r="B26" s="7"/>
      <c r="C26" s="8">
        <v>51</v>
      </c>
      <c r="D26" s="8">
        <v>930</v>
      </c>
      <c r="E26" s="8">
        <v>20</v>
      </c>
      <c r="F26" s="8">
        <v>400</v>
      </c>
      <c r="G26" s="8">
        <v>340</v>
      </c>
      <c r="H26" s="8">
        <v>1.7</v>
      </c>
      <c r="I26" s="8">
        <v>0.9</v>
      </c>
      <c r="J26" s="8">
        <v>2.6</v>
      </c>
      <c r="K26" s="10">
        <v>5.56</v>
      </c>
      <c r="L26" s="8" t="s">
        <v>33</v>
      </c>
      <c r="M26" s="7"/>
      <c r="N26">
        <f t="shared" si="7"/>
        <v>72.857142857142847</v>
      </c>
      <c r="O26">
        <f t="shared" si="8"/>
        <v>93</v>
      </c>
      <c r="P26">
        <f t="shared" si="9"/>
        <v>44.444444444444443</v>
      </c>
      <c r="Q26">
        <f t="shared" si="10"/>
        <v>42.5</v>
      </c>
      <c r="R26">
        <f t="shared" si="11"/>
        <v>43.333333333333336</v>
      </c>
      <c r="S26">
        <f t="shared" si="12"/>
        <v>55.000000000000007</v>
      </c>
      <c r="T26">
        <f t="shared" si="13"/>
        <v>35</v>
      </c>
    </row>
    <row r="27" spans="1:20" ht="160.05000000000001" customHeight="1" x14ac:dyDescent="0.4">
      <c r="A27" s="6" t="s">
        <v>38</v>
      </c>
      <c r="B27" s="7"/>
      <c r="C27" s="8">
        <v>48</v>
      </c>
      <c r="D27" s="8">
        <v>945</v>
      </c>
      <c r="E27" s="8">
        <v>10</v>
      </c>
      <c r="F27" s="8">
        <v>480</v>
      </c>
      <c r="G27" s="8">
        <v>384</v>
      </c>
      <c r="H27" s="8">
        <v>1.6</v>
      </c>
      <c r="I27" s="8">
        <v>0.8</v>
      </c>
      <c r="J27" s="8">
        <v>2.6</v>
      </c>
      <c r="K27" s="10">
        <v>5.56</v>
      </c>
      <c r="L27" s="8" t="s">
        <v>33</v>
      </c>
      <c r="M27" s="7"/>
      <c r="N27">
        <f t="shared" si="7"/>
        <v>68.571428571428569</v>
      </c>
      <c r="O27">
        <f t="shared" si="8"/>
        <v>94.5</v>
      </c>
      <c r="P27">
        <f t="shared" si="9"/>
        <v>53.333333333333336</v>
      </c>
      <c r="Q27">
        <f t="shared" si="10"/>
        <v>48</v>
      </c>
      <c r="R27">
        <f t="shared" si="11"/>
        <v>46.666666666666664</v>
      </c>
      <c r="S27">
        <f t="shared" si="12"/>
        <v>60</v>
      </c>
      <c r="T27">
        <f t="shared" si="13"/>
        <v>35</v>
      </c>
    </row>
  </sheetData>
  <mergeCells count="2">
    <mergeCell ref="A2:M2"/>
    <mergeCell ref="A19:M19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3BBAC-A940-4882-8E28-990308E7AD48}">
  <sheetPr codeName="Sheet9">
    <tabColor theme="9" tint="0.59999389629810485"/>
  </sheetPr>
  <dimension ref="B1:Z20"/>
  <sheetViews>
    <sheetView showGridLines="0" zoomScale="85" zoomScaleNormal="85" workbookViewId="0"/>
  </sheetViews>
  <sheetFormatPr defaultRowHeight="17.399999999999999" x14ac:dyDescent="0.4"/>
  <cols>
    <col min="1" max="1" width="5.69921875" style="20" customWidth="1"/>
    <col min="2" max="2" width="22.69921875" style="20" customWidth="1"/>
    <col min="3" max="4" width="35.8984375" style="20" customWidth="1"/>
    <col min="5" max="5" width="20.69921875" style="20" customWidth="1"/>
    <col min="6" max="6" width="5.69921875" style="20" customWidth="1"/>
    <col min="7" max="25" width="8.796875" style="20"/>
    <col min="26" max="26" width="0" style="20" hidden="1" customWidth="1"/>
    <col min="27" max="16384" width="8.796875" style="20"/>
  </cols>
  <sheetData>
    <row r="1" spans="2:26" ht="16.2" customHeight="1" thickBot="1" x14ac:dyDescent="0.45">
      <c r="Z1" s="20">
        <f>IFERROR(VLOOKUP(TRIM(MID($C$6,SEARCH("]",$C$6)+1,99)), BalanceData!$A:$G, 7, FALSE), 0)</f>
        <v>430</v>
      </c>
    </row>
    <row r="2" spans="2:26" ht="34.950000000000003" customHeight="1" thickBot="1" x14ac:dyDescent="0.45">
      <c r="B2" s="62" t="s">
        <v>123</v>
      </c>
      <c r="C2" s="63"/>
      <c r="D2" s="63"/>
      <c r="E2" s="64"/>
      <c r="Z2" s="20" t="s">
        <v>80</v>
      </c>
    </row>
    <row r="3" spans="2:26" ht="34.950000000000003" customHeight="1" thickBot="1" x14ac:dyDescent="0.45">
      <c r="B3" s="21" t="s">
        <v>99</v>
      </c>
      <c r="C3" s="65" t="s">
        <v>124</v>
      </c>
      <c r="D3" s="66"/>
      <c r="E3" s="22"/>
      <c r="Z3" s="20" t="s">
        <v>81</v>
      </c>
    </row>
    <row r="4" spans="2:26" ht="34.950000000000003" customHeight="1" thickBot="1" x14ac:dyDescent="0.45">
      <c r="B4" s="21" t="s">
        <v>100</v>
      </c>
      <c r="C4" s="65" t="s">
        <v>126</v>
      </c>
      <c r="D4" s="66"/>
      <c r="E4" s="22"/>
      <c r="Z4" s="20" t="s">
        <v>82</v>
      </c>
    </row>
    <row r="5" spans="2:26" ht="34.950000000000003" customHeight="1" thickBot="1" x14ac:dyDescent="0.45">
      <c r="B5" s="21" t="s">
        <v>101</v>
      </c>
      <c r="C5" s="65" t="s">
        <v>125</v>
      </c>
      <c r="D5" s="66"/>
      <c r="E5" s="22"/>
      <c r="Z5" s="20" t="s">
        <v>83</v>
      </c>
    </row>
    <row r="6" spans="2:26" ht="34.950000000000003" customHeight="1" thickBot="1" x14ac:dyDescent="0.45">
      <c r="B6" s="23" t="s">
        <v>102</v>
      </c>
      <c r="C6" s="17" t="s">
        <v>90</v>
      </c>
      <c r="D6" s="17" t="s">
        <v>97</v>
      </c>
      <c r="E6" s="22"/>
      <c r="Z6" s="20" t="s">
        <v>84</v>
      </c>
    </row>
    <row r="7" spans="2:26" ht="150.75" customHeight="1" x14ac:dyDescent="0.4">
      <c r="B7" s="23" t="s">
        <v>122</v>
      </c>
      <c r="C7" s="29" t="s">
        <v>104</v>
      </c>
      <c r="D7" s="29" t="s">
        <v>105</v>
      </c>
      <c r="E7" s="30" t="s">
        <v>107</v>
      </c>
      <c r="Z7" s="20" t="s">
        <v>85</v>
      </c>
    </row>
    <row r="8" spans="2:26" ht="34.950000000000003" customHeight="1" x14ac:dyDescent="0.4">
      <c r="B8" s="21" t="s">
        <v>67</v>
      </c>
      <c r="C8" s="31">
        <f>VLOOKUP(TRIM(MID($C$6,SEARCH("]",$C$6)+1,99)), BalanceData!$A:$G, 3, FALSE) * IF($C$3="레벨 1", 0.7, IF($C$3="레벨 2", 0.6, IF($C$3="레벨 3", 0.45, 1))) * IF($C$4="0-50m", 1, IF($C$4="50-150m", 0.8, IF(ISNUMBER(SEARCH("AN-94",$C$6)), 0.5, 0.6))) * IF($C$5="머리", 2.35, IF($C$5="몸통", 1, 0.9))</f>
        <v>21.5</v>
      </c>
      <c r="D8" s="31">
        <f>VLOOKUP(TRIM(MID($D$6,SEARCH("]",$D$6)+1,99)), BalanceData!$A:$G, 3, FALSE) * IF($C$3="레벨 1", 0.7, IF($C$3="레벨 2", 0.6, IF($C$3="레벨 3", 0.45, 1))) * IF($C$4="0-50m", 1, IF($C$4="50-150m", 0.8, IF(ISNUMBER(SEARCH("AN-94",$D$6)), 0.5, 0.6))) * IF($C$5="머리", 2.35, IF($C$5="몸통", 1, 0.9))</f>
        <v>30.599999999999998</v>
      </c>
      <c r="E8" s="25">
        <f t="shared" ref="E8:E11" si="0">C8-D8</f>
        <v>-9.0999999999999979</v>
      </c>
      <c r="Z8" s="20" t="s">
        <v>86</v>
      </c>
    </row>
    <row r="9" spans="2:26" ht="34.950000000000003" customHeight="1" x14ac:dyDescent="0.4">
      <c r="B9" s="21" t="s">
        <v>103</v>
      </c>
      <c r="C9" s="31">
        <f>IFERROR(ROUNDUP(100 / C8, 0), 0)</f>
        <v>5</v>
      </c>
      <c r="D9" s="31">
        <f>IFERROR(ROUNDUP(100 / D8, 0), 0)</f>
        <v>4</v>
      </c>
      <c r="E9" s="25">
        <f t="shared" si="0"/>
        <v>1</v>
      </c>
      <c r="Z9" s="20" t="s">
        <v>87</v>
      </c>
    </row>
    <row r="10" spans="2:26" ht="34.950000000000003" customHeight="1" x14ac:dyDescent="0.4">
      <c r="B10" s="21" t="s">
        <v>79</v>
      </c>
      <c r="C10" s="24">
        <f>IFERROR((C9-1) * (60 / VLOOKUP(TRIM(MID($C$6,SEARCH("]",$C$6)+1,99)), BalanceData!$A:$G, 6, FALSE)), 0)</f>
        <v>0.4</v>
      </c>
      <c r="D10" s="24">
        <f>IFERROR((D9-1) * (60 / VLOOKUP(TRIM(MID($D$6,SEARCH("]",$D$6)+1,99)), BalanceData!$A:$G, 6, FALSE)), 0)</f>
        <v>0.44999999999999996</v>
      </c>
      <c r="E10" s="25">
        <f t="shared" si="0"/>
        <v>-4.9999999999999933E-2</v>
      </c>
      <c r="Z10" s="20" t="s">
        <v>88</v>
      </c>
    </row>
    <row r="11" spans="2:26" ht="34.950000000000003" customHeight="1" thickBot="1" x14ac:dyDescent="0.45">
      <c r="B11" s="26" t="s">
        <v>106</v>
      </c>
      <c r="C11" s="27">
        <f>VLOOKUP(TRIM(MID($C$6,SEARCH("]",$C$6)+1,99)), BalanceData!$A:$G, 3, FALSE) * (VLOOKUP(TRIM(MID($C$6,SEARCH("]",$C$6)+1,99)), BalanceData!$A:$G, 6, FALSE) / 60)</f>
        <v>430</v>
      </c>
      <c r="D11" s="27">
        <f>VLOOKUP(TRIM(MID($D$6,SEARCH("]",$D$6)+1,99)), BalanceData!$A:$G, 3, FALSE) * (VLOOKUP(TRIM(MID($D$6,SEARCH("]",$D$6)+1,99)), BalanceData!$A:$G, 6, FALSE) / 60)</f>
        <v>340</v>
      </c>
      <c r="E11" s="28">
        <f t="shared" si="0"/>
        <v>90</v>
      </c>
      <c r="Z11" s="20" t="s">
        <v>89</v>
      </c>
    </row>
    <row r="12" spans="2:26" ht="34.950000000000003" customHeight="1" x14ac:dyDescent="0.4">
      <c r="Z12" s="20" t="s">
        <v>90</v>
      </c>
    </row>
    <row r="13" spans="2:26" ht="34.950000000000003" customHeight="1" x14ac:dyDescent="0.4">
      <c r="Z13" s="20" t="s">
        <v>91</v>
      </c>
    </row>
    <row r="14" spans="2:26" ht="34.950000000000003" customHeight="1" x14ac:dyDescent="0.4">
      <c r="Z14" s="20" t="s">
        <v>92</v>
      </c>
    </row>
    <row r="15" spans="2:26" x14ac:dyDescent="0.4">
      <c r="Z15" s="20" t="s">
        <v>93</v>
      </c>
    </row>
    <row r="16" spans="2:26" x14ac:dyDescent="0.4">
      <c r="Z16" s="20" t="s">
        <v>94</v>
      </c>
    </row>
    <row r="17" spans="26:26" x14ac:dyDescent="0.4">
      <c r="Z17" s="20" t="s">
        <v>95</v>
      </c>
    </row>
    <row r="18" spans="26:26" x14ac:dyDescent="0.4">
      <c r="Z18" s="20" t="s">
        <v>96</v>
      </c>
    </row>
    <row r="19" spans="26:26" x14ac:dyDescent="0.4">
      <c r="Z19" s="20" t="s">
        <v>97</v>
      </c>
    </row>
    <row r="20" spans="26:26" x14ac:dyDescent="0.4">
      <c r="Z20" s="20" t="s">
        <v>98</v>
      </c>
    </row>
  </sheetData>
  <sheetProtection sheet="1" scenarios="1" selectLockedCells="1"/>
  <mergeCells count="4">
    <mergeCell ref="B2:E2"/>
    <mergeCell ref="C3:D3"/>
    <mergeCell ref="C4:D4"/>
    <mergeCell ref="C5:D5"/>
  </mergeCells>
  <phoneticPr fontId="1" type="noConversion"/>
  <conditionalFormatting sqref="E8:E1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dataValidations count="4">
    <dataValidation type="list" allowBlank="1" showInputMessage="1" showErrorMessage="1" sqref="C3" xr:uid="{51B10CBE-EA21-4D93-B215-8EF6AC3EE043}">
      <formula1>"레벨 0,레벨 1,레벨 2,레벨 3"</formula1>
    </dataValidation>
    <dataValidation type="list" allowBlank="1" showInputMessage="1" showErrorMessage="1" sqref="C4" xr:uid="{1250BFEF-B585-4ADA-A3CA-33D0B9638BFD}">
      <formula1>"0-50m,50-150m,150m+"</formula1>
    </dataValidation>
    <dataValidation type="list" allowBlank="1" showInputMessage="1" showErrorMessage="1" sqref="C5" xr:uid="{65BF5ADE-2B5F-4C8C-8658-E0EB6CA6FF65}">
      <formula1>"머리,몸통,팔다리"</formula1>
    </dataValidation>
    <dataValidation type="list" allowBlank="1" showInputMessage="1" showErrorMessage="1" sqref="C6:D6" xr:uid="{9BD52C8B-8173-4E20-9654-67DED11C0DC9}">
      <formula1>$Z$2:$Z$20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166B5-241A-43FA-BAE9-5F85E7B81D60}">
  <sheetPr codeName="Sheet56"/>
  <dimension ref="A1:F23"/>
  <sheetViews>
    <sheetView workbookViewId="0"/>
  </sheetViews>
  <sheetFormatPr defaultRowHeight="14.4" x14ac:dyDescent="0.4"/>
  <cols>
    <col min="1" max="1" width="11.5" style="18" bestFit="1" customWidth="1"/>
    <col min="2" max="2" width="5.3984375" style="18" bestFit="1" customWidth="1"/>
    <col min="3" max="3" width="10.19921875" style="18" customWidth="1"/>
    <col min="4" max="4" width="11.09765625" style="18" bestFit="1" customWidth="1"/>
    <col min="5" max="5" width="10.19921875" style="18" bestFit="1" customWidth="1"/>
    <col min="6" max="6" width="11.09765625" style="18" bestFit="1" customWidth="1"/>
    <col min="7" max="16384" width="8.796875" style="18"/>
  </cols>
  <sheetData>
    <row r="1" spans="1:6" ht="17.399999999999999" customHeight="1" x14ac:dyDescent="0.4">
      <c r="A1" s="45" t="s">
        <v>41</v>
      </c>
      <c r="B1" s="45" t="s">
        <v>1</v>
      </c>
      <c r="C1" s="45" t="s">
        <v>64</v>
      </c>
      <c r="D1" s="45" t="s">
        <v>65</v>
      </c>
      <c r="E1" s="45" t="s">
        <v>66</v>
      </c>
      <c r="F1" s="45" t="s">
        <v>67</v>
      </c>
    </row>
    <row r="2" spans="1:6" ht="17.399999999999999" customHeight="1" x14ac:dyDescent="0.4">
      <c r="A2" s="41" t="s">
        <v>42</v>
      </c>
      <c r="B2" s="41">
        <v>7.62</v>
      </c>
      <c r="C2" s="41" t="s">
        <v>68</v>
      </c>
      <c r="D2" s="41">
        <v>44</v>
      </c>
      <c r="E2" s="46">
        <v>0</v>
      </c>
      <c r="F2" s="41">
        <v>44</v>
      </c>
    </row>
    <row r="3" spans="1:6" ht="17.399999999999999" customHeight="1" x14ac:dyDescent="0.4">
      <c r="A3" s="41" t="s">
        <v>43</v>
      </c>
      <c r="B3" s="41">
        <v>7.62</v>
      </c>
      <c r="C3" s="41" t="s">
        <v>68</v>
      </c>
      <c r="D3" s="41">
        <v>43</v>
      </c>
      <c r="E3" s="46">
        <v>0</v>
      </c>
      <c r="F3" s="41">
        <v>43</v>
      </c>
    </row>
    <row r="4" spans="1:6" ht="17.399999999999999" customHeight="1" x14ac:dyDescent="0.4">
      <c r="A4" s="41" t="s">
        <v>44</v>
      </c>
      <c r="B4" s="41">
        <v>7.62</v>
      </c>
      <c r="C4" s="41" t="s">
        <v>68</v>
      </c>
      <c r="D4" s="41">
        <v>47</v>
      </c>
      <c r="E4" s="46">
        <v>0</v>
      </c>
      <c r="F4" s="41">
        <v>47</v>
      </c>
    </row>
    <row r="5" spans="1:6" ht="17.399999999999999" customHeight="1" x14ac:dyDescent="0.4">
      <c r="A5" s="41" t="s">
        <v>45</v>
      </c>
      <c r="B5" s="41">
        <v>7.62</v>
      </c>
      <c r="C5" s="41" t="s">
        <v>68</v>
      </c>
      <c r="D5" s="41">
        <v>47</v>
      </c>
      <c r="E5" s="46">
        <v>0</v>
      </c>
      <c r="F5" s="41">
        <v>47</v>
      </c>
    </row>
    <row r="6" spans="1:6" ht="17.399999999999999" customHeight="1" x14ac:dyDescent="0.4">
      <c r="A6" s="41" t="s">
        <v>46</v>
      </c>
      <c r="B6" s="41">
        <v>7.62</v>
      </c>
      <c r="C6" s="41" t="s">
        <v>68</v>
      </c>
      <c r="D6" s="41">
        <v>49</v>
      </c>
      <c r="E6" s="46">
        <v>0</v>
      </c>
      <c r="F6" s="41">
        <v>49</v>
      </c>
    </row>
    <row r="7" spans="1:6" ht="17.399999999999999" customHeight="1" x14ac:dyDescent="0.4">
      <c r="A7" s="41" t="s">
        <v>47</v>
      </c>
      <c r="B7" s="41">
        <v>5.56</v>
      </c>
      <c r="C7" s="41" t="s">
        <v>68</v>
      </c>
      <c r="D7" s="41">
        <v>40</v>
      </c>
      <c r="E7" s="46">
        <v>0</v>
      </c>
      <c r="F7" s="41">
        <v>40</v>
      </c>
    </row>
    <row r="8" spans="1:6" ht="17.399999999999999" customHeight="1" x14ac:dyDescent="0.4">
      <c r="A8" s="41" t="s">
        <v>48</v>
      </c>
      <c r="B8" s="41">
        <v>5.56</v>
      </c>
      <c r="C8" s="41" t="s">
        <v>68</v>
      </c>
      <c r="D8" s="41">
        <v>41</v>
      </c>
      <c r="E8" s="46">
        <v>0</v>
      </c>
      <c r="F8" s="41">
        <v>41</v>
      </c>
    </row>
    <row r="9" spans="1:6" ht="17.399999999999999" customHeight="1" x14ac:dyDescent="0.4">
      <c r="A9" s="41" t="s">
        <v>49</v>
      </c>
      <c r="B9" s="41">
        <v>5.56</v>
      </c>
      <c r="C9" s="41" t="s">
        <v>68</v>
      </c>
      <c r="D9" s="41">
        <v>41</v>
      </c>
      <c r="E9" s="46">
        <v>0</v>
      </c>
      <c r="F9" s="41">
        <v>41</v>
      </c>
    </row>
    <row r="10" spans="1:6" ht="17.399999999999999" customHeight="1" x14ac:dyDescent="0.4">
      <c r="A10" s="41" t="s">
        <v>50</v>
      </c>
      <c r="B10" s="41">
        <v>5.56</v>
      </c>
      <c r="C10" s="41" t="s">
        <v>68</v>
      </c>
      <c r="D10" s="41">
        <v>39</v>
      </c>
      <c r="E10" s="46">
        <v>0</v>
      </c>
      <c r="F10" s="41">
        <v>39</v>
      </c>
    </row>
    <row r="11" spans="1:6" ht="17.399999999999999" customHeight="1" x14ac:dyDescent="0.4">
      <c r="A11" s="41" t="s">
        <v>51</v>
      </c>
      <c r="B11" s="41">
        <v>5.56</v>
      </c>
      <c r="C11" s="41" t="s">
        <v>68</v>
      </c>
      <c r="D11" s="41">
        <v>41</v>
      </c>
      <c r="E11" s="46">
        <v>0</v>
      </c>
      <c r="F11" s="41">
        <v>41</v>
      </c>
    </row>
    <row r="12" spans="1:6" ht="17.399999999999999" customHeight="1" x14ac:dyDescent="0.4">
      <c r="A12" s="41" t="s">
        <v>52</v>
      </c>
      <c r="B12" s="41">
        <v>5.56</v>
      </c>
      <c r="C12" s="41" t="s">
        <v>68</v>
      </c>
      <c r="D12" s="41">
        <v>41</v>
      </c>
      <c r="E12" s="46">
        <v>0</v>
      </c>
      <c r="F12" s="41">
        <v>41</v>
      </c>
    </row>
    <row r="13" spans="1:6" ht="17.399999999999999" customHeight="1" x14ac:dyDescent="0.4">
      <c r="A13" s="41" t="s">
        <v>53</v>
      </c>
      <c r="B13" s="41">
        <v>5.56</v>
      </c>
      <c r="C13" s="41" t="s">
        <v>68</v>
      </c>
      <c r="D13" s="41">
        <v>41</v>
      </c>
      <c r="E13" s="46">
        <v>0</v>
      </c>
      <c r="F13" s="41">
        <v>41</v>
      </c>
    </row>
    <row r="14" spans="1:6" ht="17.399999999999999" customHeight="1" x14ac:dyDescent="0.4">
      <c r="A14" s="41" t="s">
        <v>54</v>
      </c>
      <c r="B14" s="41">
        <v>5.56</v>
      </c>
      <c r="C14" s="41" t="s">
        <v>68</v>
      </c>
      <c r="D14" s="41">
        <v>43</v>
      </c>
      <c r="E14" s="46">
        <v>0</v>
      </c>
      <c r="F14" s="41">
        <v>43</v>
      </c>
    </row>
    <row r="15" spans="1:6" ht="17.399999999999999" customHeight="1" x14ac:dyDescent="0.4">
      <c r="A15" s="47" t="s">
        <v>55</v>
      </c>
      <c r="B15" s="47">
        <v>5.56</v>
      </c>
      <c r="C15" s="47" t="s">
        <v>68</v>
      </c>
      <c r="D15" s="47">
        <v>43</v>
      </c>
      <c r="E15" s="48">
        <v>0</v>
      </c>
      <c r="F15" s="47">
        <v>43</v>
      </c>
    </row>
    <row r="16" spans="1:6" ht="17.399999999999999" customHeight="1" x14ac:dyDescent="0.4">
      <c r="A16" s="41" t="s">
        <v>56</v>
      </c>
      <c r="B16" s="41">
        <v>9</v>
      </c>
      <c r="C16" s="41" t="s">
        <v>68</v>
      </c>
      <c r="D16" s="41">
        <v>29</v>
      </c>
      <c r="E16" s="46">
        <v>0</v>
      </c>
      <c r="F16" s="41">
        <v>29</v>
      </c>
    </row>
    <row r="17" spans="1:6" ht="17.399999999999999" customHeight="1" x14ac:dyDescent="0.4">
      <c r="A17" s="41" t="s">
        <v>57</v>
      </c>
      <c r="B17" s="41">
        <v>7.62</v>
      </c>
      <c r="C17" s="41" t="s">
        <v>68</v>
      </c>
      <c r="D17" s="41">
        <v>60</v>
      </c>
      <c r="E17" s="46">
        <v>0</v>
      </c>
      <c r="F17" s="41">
        <v>60</v>
      </c>
    </row>
    <row r="18" spans="1:6" ht="17.399999999999999" customHeight="1" x14ac:dyDescent="0.4">
      <c r="A18" s="41" t="s">
        <v>58</v>
      </c>
      <c r="B18" s="41">
        <v>7.62</v>
      </c>
      <c r="C18" s="41" t="s">
        <v>68</v>
      </c>
      <c r="D18" s="41">
        <v>58</v>
      </c>
      <c r="E18" s="46">
        <v>0</v>
      </c>
      <c r="F18" s="41">
        <v>58</v>
      </c>
    </row>
    <row r="19" spans="1:6" ht="17.399999999999999" customHeight="1" x14ac:dyDescent="0.4">
      <c r="A19" s="41" t="s">
        <v>59</v>
      </c>
      <c r="B19" s="41">
        <v>7.62</v>
      </c>
      <c r="C19" s="41" t="s">
        <v>68</v>
      </c>
      <c r="D19" s="41">
        <v>53</v>
      </c>
      <c r="E19" s="46">
        <v>0</v>
      </c>
      <c r="F19" s="41">
        <v>53</v>
      </c>
    </row>
    <row r="20" spans="1:6" ht="17.399999999999999" customHeight="1" x14ac:dyDescent="0.4">
      <c r="A20" s="41" t="s">
        <v>60</v>
      </c>
      <c r="B20" s="41">
        <v>7.62</v>
      </c>
      <c r="C20" s="41" t="s">
        <v>68</v>
      </c>
      <c r="D20" s="41">
        <v>61</v>
      </c>
      <c r="E20" s="46">
        <v>0</v>
      </c>
      <c r="F20" s="41">
        <v>61</v>
      </c>
    </row>
    <row r="21" spans="1:6" ht="17.399999999999999" customHeight="1" x14ac:dyDescent="0.4">
      <c r="A21" s="41" t="s">
        <v>61</v>
      </c>
      <c r="B21" s="41">
        <v>5.56</v>
      </c>
      <c r="C21" s="41" t="s">
        <v>68</v>
      </c>
      <c r="D21" s="41">
        <v>48</v>
      </c>
      <c r="E21" s="46">
        <v>0</v>
      </c>
      <c r="F21" s="41">
        <v>48</v>
      </c>
    </row>
    <row r="22" spans="1:6" ht="17.399999999999999" customHeight="1" x14ac:dyDescent="0.4">
      <c r="A22" s="41" t="s">
        <v>62</v>
      </c>
      <c r="B22" s="41">
        <v>5.56</v>
      </c>
      <c r="C22" s="41" t="s">
        <v>68</v>
      </c>
      <c r="D22" s="41">
        <v>51</v>
      </c>
      <c r="E22" s="46">
        <v>0</v>
      </c>
      <c r="F22" s="41">
        <v>51</v>
      </c>
    </row>
    <row r="23" spans="1:6" ht="17.399999999999999" customHeight="1" x14ac:dyDescent="0.4">
      <c r="A23" s="41" t="s">
        <v>63</v>
      </c>
      <c r="B23" s="41">
        <v>5.56</v>
      </c>
      <c r="C23" s="41" t="s">
        <v>68</v>
      </c>
      <c r="D23" s="41">
        <v>48</v>
      </c>
      <c r="E23" s="46">
        <v>0</v>
      </c>
      <c r="F23" s="41">
        <v>48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38409-FE6A-4A0F-A78E-EDD8740751EE}">
  <sheetPr codeName="Sheet57"/>
  <dimension ref="A1:F23"/>
  <sheetViews>
    <sheetView workbookViewId="0"/>
  </sheetViews>
  <sheetFormatPr defaultRowHeight="17.399999999999999" x14ac:dyDescent="0.4"/>
  <cols>
    <col min="1" max="1" width="11.5" bestFit="1" customWidth="1"/>
    <col min="2" max="2" width="5.3984375" bestFit="1" customWidth="1"/>
    <col min="3" max="3" width="10.19921875" customWidth="1"/>
    <col min="4" max="4" width="11.09765625" bestFit="1" customWidth="1"/>
    <col min="5" max="5" width="10.19921875" bestFit="1" customWidth="1"/>
    <col min="6" max="6" width="11.09765625" bestFit="1" customWidth="1"/>
  </cols>
  <sheetData>
    <row r="1" spans="1:6" x14ac:dyDescent="0.4">
      <c r="A1" s="45" t="s">
        <v>41</v>
      </c>
      <c r="B1" s="45" t="s">
        <v>1</v>
      </c>
      <c r="C1" s="45" t="s">
        <v>64</v>
      </c>
      <c r="D1" s="45" t="s">
        <v>65</v>
      </c>
      <c r="E1" s="45" t="s">
        <v>66</v>
      </c>
      <c r="F1" s="45" t="s">
        <v>67</v>
      </c>
    </row>
    <row r="2" spans="1:6" x14ac:dyDescent="0.4">
      <c r="A2" s="41" t="s">
        <v>42</v>
      </c>
      <c r="B2" s="41">
        <v>7.62</v>
      </c>
      <c r="C2" s="41" t="s">
        <v>69</v>
      </c>
      <c r="D2" s="41">
        <v>44</v>
      </c>
      <c r="E2" s="46">
        <v>0.2</v>
      </c>
      <c r="F2" s="41">
        <v>35.200000000000003</v>
      </c>
    </row>
    <row r="3" spans="1:6" x14ac:dyDescent="0.4">
      <c r="A3" s="41" t="s">
        <v>43</v>
      </c>
      <c r="B3" s="41">
        <v>7.62</v>
      </c>
      <c r="C3" s="41" t="s">
        <v>69</v>
      </c>
      <c r="D3" s="41">
        <v>43</v>
      </c>
      <c r="E3" s="46">
        <v>0.2</v>
      </c>
      <c r="F3" s="41">
        <v>34.4</v>
      </c>
    </row>
    <row r="4" spans="1:6" x14ac:dyDescent="0.4">
      <c r="A4" s="41" t="s">
        <v>44</v>
      </c>
      <c r="B4" s="41">
        <v>7.62</v>
      </c>
      <c r="C4" s="41" t="s">
        <v>69</v>
      </c>
      <c r="D4" s="41">
        <v>47</v>
      </c>
      <c r="E4" s="46">
        <v>0.2</v>
      </c>
      <c r="F4" s="41">
        <v>37.6</v>
      </c>
    </row>
    <row r="5" spans="1:6" x14ac:dyDescent="0.4">
      <c r="A5" s="41" t="s">
        <v>45</v>
      </c>
      <c r="B5" s="41">
        <v>7.62</v>
      </c>
      <c r="C5" s="41" t="s">
        <v>69</v>
      </c>
      <c r="D5" s="41">
        <v>47</v>
      </c>
      <c r="E5" s="46">
        <v>0.2</v>
      </c>
      <c r="F5" s="41">
        <v>37.6</v>
      </c>
    </row>
    <row r="6" spans="1:6" x14ac:dyDescent="0.4">
      <c r="A6" s="41" t="s">
        <v>46</v>
      </c>
      <c r="B6" s="41">
        <v>7.62</v>
      </c>
      <c r="C6" s="41" t="s">
        <v>69</v>
      </c>
      <c r="D6" s="41">
        <v>49</v>
      </c>
      <c r="E6" s="46">
        <v>0.2</v>
      </c>
      <c r="F6" s="41">
        <v>39.200000000000003</v>
      </c>
    </row>
    <row r="7" spans="1:6" x14ac:dyDescent="0.4">
      <c r="A7" s="41" t="s">
        <v>47</v>
      </c>
      <c r="B7" s="41">
        <v>5.56</v>
      </c>
      <c r="C7" s="41" t="s">
        <v>69</v>
      </c>
      <c r="D7" s="41">
        <v>40</v>
      </c>
      <c r="E7" s="46">
        <v>0.2</v>
      </c>
      <c r="F7" s="41">
        <v>32</v>
      </c>
    </row>
    <row r="8" spans="1:6" x14ac:dyDescent="0.4">
      <c r="A8" s="41" t="s">
        <v>48</v>
      </c>
      <c r="B8" s="41">
        <v>5.56</v>
      </c>
      <c r="C8" s="41" t="s">
        <v>69</v>
      </c>
      <c r="D8" s="41">
        <v>41</v>
      </c>
      <c r="E8" s="46">
        <v>0.2</v>
      </c>
      <c r="F8" s="41">
        <v>32.799999999999997</v>
      </c>
    </row>
    <row r="9" spans="1:6" x14ac:dyDescent="0.4">
      <c r="A9" s="41" t="s">
        <v>49</v>
      </c>
      <c r="B9" s="41">
        <v>5.56</v>
      </c>
      <c r="C9" s="41" t="s">
        <v>69</v>
      </c>
      <c r="D9" s="41">
        <v>41</v>
      </c>
      <c r="E9" s="46">
        <v>0.2</v>
      </c>
      <c r="F9" s="41">
        <v>32.799999999999997</v>
      </c>
    </row>
    <row r="10" spans="1:6" x14ac:dyDescent="0.4">
      <c r="A10" s="41" t="s">
        <v>50</v>
      </c>
      <c r="B10" s="41">
        <v>5.56</v>
      </c>
      <c r="C10" s="41" t="s">
        <v>69</v>
      </c>
      <c r="D10" s="41">
        <v>39</v>
      </c>
      <c r="E10" s="46">
        <v>0.2</v>
      </c>
      <c r="F10" s="41">
        <v>31.2</v>
      </c>
    </row>
    <row r="11" spans="1:6" x14ac:dyDescent="0.4">
      <c r="A11" s="41" t="s">
        <v>51</v>
      </c>
      <c r="B11" s="41">
        <v>5.56</v>
      </c>
      <c r="C11" s="41" t="s">
        <v>69</v>
      </c>
      <c r="D11" s="41">
        <v>41</v>
      </c>
      <c r="E11" s="46">
        <v>0.2</v>
      </c>
      <c r="F11" s="41">
        <v>32.799999999999997</v>
      </c>
    </row>
    <row r="12" spans="1:6" x14ac:dyDescent="0.4">
      <c r="A12" s="41" t="s">
        <v>52</v>
      </c>
      <c r="B12" s="41">
        <v>5.56</v>
      </c>
      <c r="C12" s="41" t="s">
        <v>69</v>
      </c>
      <c r="D12" s="41">
        <v>41</v>
      </c>
      <c r="E12" s="46">
        <v>0.2</v>
      </c>
      <c r="F12" s="41">
        <v>32.799999999999997</v>
      </c>
    </row>
    <row r="13" spans="1:6" x14ac:dyDescent="0.4">
      <c r="A13" s="41" t="s">
        <v>53</v>
      </c>
      <c r="B13" s="41">
        <v>5.56</v>
      </c>
      <c r="C13" s="41" t="s">
        <v>69</v>
      </c>
      <c r="D13" s="41">
        <v>41</v>
      </c>
      <c r="E13" s="46">
        <v>0.2</v>
      </c>
      <c r="F13" s="41">
        <v>32.799999999999997</v>
      </c>
    </row>
    <row r="14" spans="1:6" x14ac:dyDescent="0.4">
      <c r="A14" s="41" t="s">
        <v>54</v>
      </c>
      <c r="B14" s="41">
        <v>5.56</v>
      </c>
      <c r="C14" s="41" t="s">
        <v>69</v>
      </c>
      <c r="D14" s="41">
        <v>43</v>
      </c>
      <c r="E14" s="46">
        <v>0.2</v>
      </c>
      <c r="F14" s="41">
        <v>34.4</v>
      </c>
    </row>
    <row r="15" spans="1:6" x14ac:dyDescent="0.4">
      <c r="A15" s="47" t="s">
        <v>55</v>
      </c>
      <c r="B15" s="47">
        <v>5.56</v>
      </c>
      <c r="C15" s="47" t="s">
        <v>69</v>
      </c>
      <c r="D15" s="47">
        <v>43</v>
      </c>
      <c r="E15" s="48">
        <v>0.1</v>
      </c>
      <c r="F15" s="47">
        <v>34.4</v>
      </c>
    </row>
    <row r="16" spans="1:6" x14ac:dyDescent="0.4">
      <c r="A16" s="41" t="s">
        <v>56</v>
      </c>
      <c r="B16" s="41">
        <v>9</v>
      </c>
      <c r="C16" s="41" t="s">
        <v>69</v>
      </c>
      <c r="D16" s="41">
        <v>29</v>
      </c>
      <c r="E16" s="46">
        <v>0.05</v>
      </c>
      <c r="F16" s="41">
        <v>23.2</v>
      </c>
    </row>
    <row r="17" spans="1:6" x14ac:dyDescent="0.4">
      <c r="A17" s="41" t="s">
        <v>57</v>
      </c>
      <c r="B17" s="41">
        <v>7.62</v>
      </c>
      <c r="C17" s="41" t="s">
        <v>69</v>
      </c>
      <c r="D17" s="41">
        <v>60</v>
      </c>
      <c r="E17" s="46">
        <v>0.05</v>
      </c>
      <c r="F17" s="41">
        <v>48</v>
      </c>
    </row>
    <row r="18" spans="1:6" x14ac:dyDescent="0.4">
      <c r="A18" s="41" t="s">
        <v>58</v>
      </c>
      <c r="B18" s="41">
        <v>7.62</v>
      </c>
      <c r="C18" s="41" t="s">
        <v>69</v>
      </c>
      <c r="D18" s="41">
        <v>58</v>
      </c>
      <c r="E18" s="46">
        <v>0.05</v>
      </c>
      <c r="F18" s="41">
        <v>46.4</v>
      </c>
    </row>
    <row r="19" spans="1:6" x14ac:dyDescent="0.4">
      <c r="A19" s="41" t="s">
        <v>59</v>
      </c>
      <c r="B19" s="41">
        <v>7.62</v>
      </c>
      <c r="C19" s="41" t="s">
        <v>69</v>
      </c>
      <c r="D19" s="41">
        <v>53</v>
      </c>
      <c r="E19" s="46">
        <v>0.05</v>
      </c>
      <c r="F19" s="41">
        <v>42.4</v>
      </c>
    </row>
    <row r="20" spans="1:6" x14ac:dyDescent="0.4">
      <c r="A20" s="41" t="s">
        <v>60</v>
      </c>
      <c r="B20" s="41">
        <v>7.62</v>
      </c>
      <c r="C20" s="41" t="s">
        <v>69</v>
      </c>
      <c r="D20" s="41">
        <v>61</v>
      </c>
      <c r="E20" s="46">
        <v>0.05</v>
      </c>
      <c r="F20" s="41">
        <v>48.8</v>
      </c>
    </row>
    <row r="21" spans="1:6" x14ac:dyDescent="0.4">
      <c r="A21" s="41" t="s">
        <v>61</v>
      </c>
      <c r="B21" s="41">
        <v>5.56</v>
      </c>
      <c r="C21" s="41" t="s">
        <v>69</v>
      </c>
      <c r="D21" s="41">
        <v>48</v>
      </c>
      <c r="E21" s="46">
        <v>0.05</v>
      </c>
      <c r="F21" s="41">
        <v>38.4</v>
      </c>
    </row>
    <row r="22" spans="1:6" x14ac:dyDescent="0.4">
      <c r="A22" s="41" t="s">
        <v>62</v>
      </c>
      <c r="B22" s="41">
        <v>5.56</v>
      </c>
      <c r="C22" s="41" t="s">
        <v>69</v>
      </c>
      <c r="D22" s="41">
        <v>51</v>
      </c>
      <c r="E22" s="46">
        <v>0.05</v>
      </c>
      <c r="F22" s="41">
        <v>40.799999999999997</v>
      </c>
    </row>
    <row r="23" spans="1:6" x14ac:dyDescent="0.4">
      <c r="A23" s="41" t="s">
        <v>63</v>
      </c>
      <c r="B23" s="41">
        <v>5.56</v>
      </c>
      <c r="C23" s="41" t="s">
        <v>69</v>
      </c>
      <c r="D23" s="41">
        <v>48</v>
      </c>
      <c r="E23" s="46">
        <v>0.05</v>
      </c>
      <c r="F23" s="41">
        <v>38.4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7631-68FD-4ECC-AA6B-50E06A6D0D00}">
  <sheetPr codeName="Sheet58"/>
  <dimension ref="A1:F23"/>
  <sheetViews>
    <sheetView workbookViewId="0"/>
  </sheetViews>
  <sheetFormatPr defaultRowHeight="17.399999999999999" x14ac:dyDescent="0.4"/>
  <cols>
    <col min="1" max="1" width="11.5" bestFit="1" customWidth="1"/>
    <col min="2" max="2" width="5.3984375" bestFit="1" customWidth="1"/>
    <col min="3" max="3" width="10.19921875" bestFit="1" customWidth="1"/>
    <col min="4" max="4" width="11.09765625" bestFit="1" customWidth="1"/>
    <col min="5" max="5" width="10.19921875" bestFit="1" customWidth="1"/>
    <col min="6" max="6" width="11.09765625" bestFit="1" customWidth="1"/>
  </cols>
  <sheetData>
    <row r="1" spans="1:6" x14ac:dyDescent="0.4">
      <c r="A1" s="45" t="s">
        <v>41</v>
      </c>
      <c r="B1" s="45" t="s">
        <v>1</v>
      </c>
      <c r="C1" s="45" t="s">
        <v>64</v>
      </c>
      <c r="D1" s="45" t="s">
        <v>65</v>
      </c>
      <c r="E1" s="45" t="s">
        <v>66</v>
      </c>
      <c r="F1" s="45" t="s">
        <v>67</v>
      </c>
    </row>
    <row r="2" spans="1:6" x14ac:dyDescent="0.4">
      <c r="A2" s="41" t="s">
        <v>42</v>
      </c>
      <c r="B2" s="41">
        <v>7.62</v>
      </c>
      <c r="C2" s="41" t="s">
        <v>70</v>
      </c>
      <c r="D2" s="41">
        <v>44</v>
      </c>
      <c r="E2" s="46">
        <v>0.4</v>
      </c>
      <c r="F2" s="41">
        <v>26.4</v>
      </c>
    </row>
    <row r="3" spans="1:6" x14ac:dyDescent="0.4">
      <c r="A3" s="41" t="s">
        <v>43</v>
      </c>
      <c r="B3" s="41">
        <v>7.62</v>
      </c>
      <c r="C3" s="41" t="s">
        <v>70</v>
      </c>
      <c r="D3" s="41">
        <v>43</v>
      </c>
      <c r="E3" s="46">
        <v>0.4</v>
      </c>
      <c r="F3" s="41">
        <v>25.8</v>
      </c>
    </row>
    <row r="4" spans="1:6" x14ac:dyDescent="0.4">
      <c r="A4" s="41" t="s">
        <v>44</v>
      </c>
      <c r="B4" s="41">
        <v>7.62</v>
      </c>
      <c r="C4" s="41" t="s">
        <v>70</v>
      </c>
      <c r="D4" s="41">
        <v>47</v>
      </c>
      <c r="E4" s="46">
        <v>0.4</v>
      </c>
      <c r="F4" s="41">
        <v>28.2</v>
      </c>
    </row>
    <row r="5" spans="1:6" x14ac:dyDescent="0.4">
      <c r="A5" s="41" t="s">
        <v>45</v>
      </c>
      <c r="B5" s="41">
        <v>7.62</v>
      </c>
      <c r="C5" s="41" t="s">
        <v>70</v>
      </c>
      <c r="D5" s="41">
        <v>47</v>
      </c>
      <c r="E5" s="46">
        <v>0.4</v>
      </c>
      <c r="F5" s="41">
        <v>28.2</v>
      </c>
    </row>
    <row r="6" spans="1:6" x14ac:dyDescent="0.4">
      <c r="A6" s="41" t="s">
        <v>46</v>
      </c>
      <c r="B6" s="41">
        <v>7.62</v>
      </c>
      <c r="C6" s="41" t="s">
        <v>70</v>
      </c>
      <c r="D6" s="41">
        <v>49</v>
      </c>
      <c r="E6" s="46">
        <v>0.4</v>
      </c>
      <c r="F6" s="41">
        <v>29.4</v>
      </c>
    </row>
    <row r="7" spans="1:6" x14ac:dyDescent="0.4">
      <c r="A7" s="41" t="s">
        <v>47</v>
      </c>
      <c r="B7" s="41">
        <v>5.56</v>
      </c>
      <c r="C7" s="41" t="s">
        <v>70</v>
      </c>
      <c r="D7" s="41">
        <v>40</v>
      </c>
      <c r="E7" s="46">
        <v>0.4</v>
      </c>
      <c r="F7" s="41">
        <v>24</v>
      </c>
    </row>
    <row r="8" spans="1:6" x14ac:dyDescent="0.4">
      <c r="A8" s="41" t="s">
        <v>48</v>
      </c>
      <c r="B8" s="41">
        <v>5.56</v>
      </c>
      <c r="C8" s="41" t="s">
        <v>70</v>
      </c>
      <c r="D8" s="41">
        <v>41</v>
      </c>
      <c r="E8" s="46">
        <v>0.4</v>
      </c>
      <c r="F8" s="41">
        <v>24.6</v>
      </c>
    </row>
    <row r="9" spans="1:6" x14ac:dyDescent="0.4">
      <c r="A9" s="41" t="s">
        <v>49</v>
      </c>
      <c r="B9" s="41">
        <v>5.56</v>
      </c>
      <c r="C9" s="41" t="s">
        <v>70</v>
      </c>
      <c r="D9" s="41">
        <v>41</v>
      </c>
      <c r="E9" s="46">
        <v>0.4</v>
      </c>
      <c r="F9" s="41">
        <v>24.6</v>
      </c>
    </row>
    <row r="10" spans="1:6" x14ac:dyDescent="0.4">
      <c r="A10" s="41" t="s">
        <v>50</v>
      </c>
      <c r="B10" s="41">
        <v>5.56</v>
      </c>
      <c r="C10" s="41" t="s">
        <v>70</v>
      </c>
      <c r="D10" s="41">
        <v>39</v>
      </c>
      <c r="E10" s="46">
        <v>0.4</v>
      </c>
      <c r="F10" s="41">
        <v>23.4</v>
      </c>
    </row>
    <row r="11" spans="1:6" x14ac:dyDescent="0.4">
      <c r="A11" s="41" t="s">
        <v>51</v>
      </c>
      <c r="B11" s="41">
        <v>5.56</v>
      </c>
      <c r="C11" s="41" t="s">
        <v>70</v>
      </c>
      <c r="D11" s="41">
        <v>41</v>
      </c>
      <c r="E11" s="46">
        <v>0.4</v>
      </c>
      <c r="F11" s="41">
        <v>24.6</v>
      </c>
    </row>
    <row r="12" spans="1:6" x14ac:dyDescent="0.4">
      <c r="A12" s="41" t="s">
        <v>52</v>
      </c>
      <c r="B12" s="41">
        <v>5.56</v>
      </c>
      <c r="C12" s="41" t="s">
        <v>70</v>
      </c>
      <c r="D12" s="41">
        <v>41</v>
      </c>
      <c r="E12" s="46">
        <v>0.4</v>
      </c>
      <c r="F12" s="41">
        <v>24.6</v>
      </c>
    </row>
    <row r="13" spans="1:6" x14ac:dyDescent="0.4">
      <c r="A13" s="41" t="s">
        <v>53</v>
      </c>
      <c r="B13" s="41">
        <v>5.56</v>
      </c>
      <c r="C13" s="41" t="s">
        <v>70</v>
      </c>
      <c r="D13" s="41">
        <v>41</v>
      </c>
      <c r="E13" s="46">
        <v>0.4</v>
      </c>
      <c r="F13" s="41">
        <v>24.6</v>
      </c>
    </row>
    <row r="14" spans="1:6" x14ac:dyDescent="0.4">
      <c r="A14" s="41" t="s">
        <v>54</v>
      </c>
      <c r="B14" s="41">
        <v>5.56</v>
      </c>
      <c r="C14" s="41" t="s">
        <v>70</v>
      </c>
      <c r="D14" s="41">
        <v>43</v>
      </c>
      <c r="E14" s="46">
        <v>0.4</v>
      </c>
      <c r="F14" s="41">
        <v>25.8</v>
      </c>
    </row>
    <row r="15" spans="1:6" x14ac:dyDescent="0.4">
      <c r="A15" s="47" t="s">
        <v>55</v>
      </c>
      <c r="B15" s="47">
        <v>5.56</v>
      </c>
      <c r="C15" s="47" t="s">
        <v>70</v>
      </c>
      <c r="D15" s="47">
        <v>43</v>
      </c>
      <c r="E15" s="48">
        <v>0.5</v>
      </c>
      <c r="F15" s="47">
        <v>21.5</v>
      </c>
    </row>
    <row r="16" spans="1:6" x14ac:dyDescent="0.4">
      <c r="A16" s="41" t="s">
        <v>56</v>
      </c>
      <c r="B16" s="41">
        <v>9</v>
      </c>
      <c r="C16" s="41" t="s">
        <v>70</v>
      </c>
      <c r="D16" s="41">
        <v>29</v>
      </c>
      <c r="E16" s="46">
        <v>0.08</v>
      </c>
      <c r="F16" s="41">
        <v>17.399999999999999</v>
      </c>
    </row>
    <row r="17" spans="1:6" x14ac:dyDescent="0.4">
      <c r="A17" s="41" t="s">
        <v>57</v>
      </c>
      <c r="B17" s="41">
        <v>7.62</v>
      </c>
      <c r="C17" s="41" t="s">
        <v>70</v>
      </c>
      <c r="D17" s="41">
        <v>60</v>
      </c>
      <c r="E17" s="46">
        <v>0.08</v>
      </c>
      <c r="F17" s="41">
        <v>36</v>
      </c>
    </row>
    <row r="18" spans="1:6" x14ac:dyDescent="0.4">
      <c r="A18" s="41" t="s">
        <v>58</v>
      </c>
      <c r="B18" s="41">
        <v>7.62</v>
      </c>
      <c r="C18" s="41" t="s">
        <v>70</v>
      </c>
      <c r="D18" s="41">
        <v>58</v>
      </c>
      <c r="E18" s="46">
        <v>0.08</v>
      </c>
      <c r="F18" s="41">
        <v>34.799999999999997</v>
      </c>
    </row>
    <row r="19" spans="1:6" x14ac:dyDescent="0.4">
      <c r="A19" s="41" t="s">
        <v>59</v>
      </c>
      <c r="B19" s="41">
        <v>7.62</v>
      </c>
      <c r="C19" s="41" t="s">
        <v>70</v>
      </c>
      <c r="D19" s="41">
        <v>53</v>
      </c>
      <c r="E19" s="46">
        <v>0.08</v>
      </c>
      <c r="F19" s="41">
        <v>31.8</v>
      </c>
    </row>
    <row r="20" spans="1:6" x14ac:dyDescent="0.4">
      <c r="A20" s="41" t="s">
        <v>60</v>
      </c>
      <c r="B20" s="41">
        <v>7.62</v>
      </c>
      <c r="C20" s="41" t="s">
        <v>70</v>
      </c>
      <c r="D20" s="41">
        <v>61</v>
      </c>
      <c r="E20" s="46">
        <v>0.08</v>
      </c>
      <c r="F20" s="41">
        <v>36.6</v>
      </c>
    </row>
    <row r="21" spans="1:6" x14ac:dyDescent="0.4">
      <c r="A21" s="41" t="s">
        <v>61</v>
      </c>
      <c r="B21" s="41">
        <v>5.56</v>
      </c>
      <c r="C21" s="41" t="s">
        <v>70</v>
      </c>
      <c r="D21" s="41">
        <v>48</v>
      </c>
      <c r="E21" s="46">
        <v>0.08</v>
      </c>
      <c r="F21" s="41">
        <v>28.8</v>
      </c>
    </row>
    <row r="22" spans="1:6" x14ac:dyDescent="0.4">
      <c r="A22" s="41" t="s">
        <v>62</v>
      </c>
      <c r="B22" s="41">
        <v>5.56</v>
      </c>
      <c r="C22" s="41" t="s">
        <v>70</v>
      </c>
      <c r="D22" s="41">
        <v>51</v>
      </c>
      <c r="E22" s="46">
        <v>0.08</v>
      </c>
      <c r="F22" s="41">
        <v>30.6</v>
      </c>
    </row>
    <row r="23" spans="1:6" x14ac:dyDescent="0.4">
      <c r="A23" s="41" t="s">
        <v>63</v>
      </c>
      <c r="B23" s="41">
        <v>5.56</v>
      </c>
      <c r="C23" s="41" t="s">
        <v>70</v>
      </c>
      <c r="D23" s="41">
        <v>48</v>
      </c>
      <c r="E23" s="46">
        <v>0.08</v>
      </c>
      <c r="F23" s="41">
        <v>28.8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Project_Manual</vt:lpstr>
      <vt:lpstr>BalanceData</vt:lpstr>
      <vt:lpstr>Weapon_Comparison</vt:lpstr>
      <vt:lpstr>Damage_Short</vt:lpstr>
      <vt:lpstr>Damage_Mid</vt:lpstr>
      <vt:lpstr>Damage_Long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KGA</dc:creator>
  <cp:lastModifiedBy>osilverseoul@gmail.com</cp:lastModifiedBy>
  <dcterms:created xsi:type="dcterms:W3CDTF">2026-01-23T07:49:03Z</dcterms:created>
  <dcterms:modified xsi:type="dcterms:W3CDTF">2026-02-12T03:02:17Z</dcterms:modified>
</cp:coreProperties>
</file>