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 firstSheet="5" activeTab="7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  <sheet name="SPROT Graphs" sheetId="8" r:id="rId8"/>
    <sheet name="AOL Graph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9" l="1"/>
  <c r="T34" i="9"/>
  <c r="T33" i="9"/>
  <c r="T32" i="9"/>
  <c r="T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C36" i="8"/>
  <c r="AC37" i="8"/>
  <c r="AC38" i="8"/>
  <c r="AC39" i="8"/>
  <c r="AC40" i="8"/>
  <c r="AC41" i="8"/>
  <c r="AC42" i="8"/>
  <c r="AC43" i="8"/>
  <c r="AC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O119" i="3" l="1"/>
  <c r="BO118" i="3"/>
  <c r="BO117" i="3"/>
  <c r="BO116" i="3"/>
  <c r="BO115" i="3"/>
  <c r="BO114" i="3"/>
  <c r="BO113" i="3"/>
  <c r="BO112" i="3"/>
  <c r="BO111" i="3"/>
  <c r="BO107" i="3"/>
  <c r="BO106" i="3"/>
  <c r="BO105" i="3"/>
  <c r="BO104" i="3"/>
  <c r="BO103" i="3"/>
  <c r="BO102" i="3"/>
  <c r="BO101" i="3"/>
  <c r="BO100" i="3"/>
  <c r="BO99" i="3"/>
  <c r="BO95" i="3"/>
  <c r="BO94" i="3"/>
  <c r="BO93" i="3"/>
  <c r="BO92" i="3"/>
  <c r="BO91" i="3"/>
  <c r="BO90" i="3"/>
  <c r="BO89" i="3"/>
  <c r="BO88" i="3"/>
  <c r="BO87" i="3"/>
  <c r="BL119" i="3"/>
  <c r="BL118" i="3"/>
  <c r="BL117" i="3"/>
  <c r="BL116" i="3"/>
  <c r="BL115" i="3"/>
  <c r="BL114" i="3"/>
  <c r="BL113" i="3"/>
  <c r="BL112" i="3"/>
  <c r="BL111" i="3"/>
  <c r="BL107" i="3"/>
  <c r="BL106" i="3"/>
  <c r="BL105" i="3"/>
  <c r="BL104" i="3"/>
  <c r="BL103" i="3"/>
  <c r="BL102" i="3"/>
  <c r="BL101" i="3"/>
  <c r="BL100" i="3"/>
  <c r="BL99" i="3"/>
  <c r="BL95" i="3"/>
  <c r="BL94" i="3"/>
  <c r="BL93" i="3"/>
  <c r="BL92" i="3"/>
  <c r="BL91" i="3"/>
  <c r="BL90" i="3"/>
  <c r="BL89" i="3"/>
  <c r="BL88" i="3"/>
  <c r="BL87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<sst xmlns="http://schemas.openxmlformats.org/spreadsheetml/2006/main" count="403" uniqueCount="84">
  <si>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</si>
  <si>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</si>
  <si>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</si>
  <si>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</si>
  <si>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</si>
  <si>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</si>
  <si>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</si>
  <si>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</si>
  <si>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</si>
  <si>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</si>
  <si>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</si>
  <si>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</si>
  <si>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</si>
  <si>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</si>
  <si>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</si>
  <si>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</si>
  <si>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</si>
  <si>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</si>
  <si>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</si>
  <si>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</si>
  <si>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</si>
  <si>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</si>
  <si>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</si>
  <si>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</si>
  <si>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</si>
  <si>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</si>
  <si>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</si>
  <si>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</si>
  <si>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</si>
  <si>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</si>
  <si>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</si>
  <si>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</si>
  <si>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</si>
  <si>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</si>
  <si>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</si>
  <si>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</si>
  <si>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</si>
  <si>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</si>
  <si>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</si>
  <si>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</si>
  <si>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</si>
  <si>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</si>
  <si>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</si>
  <si>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</si>
  <si>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</si>
  <si>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</si>
  <si>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</si>
  <si>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</si>
  <si>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</si>
  <si>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</si>
  <si>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</si>
  <si>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</si>
  <si>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</si>
  <si>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</si>
  <si>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</si>
  <si>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</si>
  <si>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</si>
  <si>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</si>
  <si>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</si>
  <si>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</si>
  <si>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</si>
  <si>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</si>
  <si>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</si>
  <si>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</si>
  <si>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</si>
  <si>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</si>
  <si>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</si>
  <si>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</si>
  <si>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</si>
  <si>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</si>
  <si>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</si>
  <si>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</si>
  <si>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</si>
  <si>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</si>
  <si>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</si>
  <si>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</si>
  <si>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</si>
  <si>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</si>
  <si>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</si>
  <si>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</si>
  <si>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</si>
  <si>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</si>
  <si>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BEST-K</t>
    <phoneticPr fontId="1" type="noConversion"/>
  </si>
  <si>
    <t>FIRST-K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</si>
</sst>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1183"/>
        <c:axId val="660430335"/>
      </c:scatterChart>
      <c:valAx>
        <c:axId val="660421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0335"/>
        <c:crosses val="autoZero"/>
        <c:crossBetween val="midCat"/>
      </c:valAx>
      <c:valAx>
        <c:axId val="6604303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9519"/>
        <c:axId val="660426175"/>
      </c:scatterChart>
      <c:valAx>
        <c:axId val="6604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6175"/>
        <c:crosses val="autoZero"/>
        <c:crossBetween val="midCat"/>
      </c:valAx>
      <c:valAx>
        <c:axId val="6604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9519"/>
        <c:axId val="660426175"/>
      </c:scatterChart>
      <c:valAx>
        <c:axId val="6604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6175"/>
        <c:crosses val="autoZero"/>
        <c:crossBetween val="midCat"/>
      </c:valAx>
      <c:valAx>
        <c:axId val="6604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2815"/>
        <c:axId val="660438239"/>
      </c:scatterChart>
      <c:valAx>
        <c:axId val="660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8239"/>
        <c:crosses val="autoZero"/>
        <c:crossBetween val="midCat"/>
      </c:valAx>
      <c:valAx>
        <c:axId val="6604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3663"/>
        <c:axId val="660425343"/>
      </c:scatterChart>
      <c:valAx>
        <c:axId val="6604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5343"/>
        <c:crosses val="autoZero"/>
        <c:crossBetween val="midCat"/>
      </c:valAx>
      <c:valAx>
        <c:axId val="6604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2815"/>
        <c:axId val="660438239"/>
      </c:scatterChart>
      <c:valAx>
        <c:axId val="660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8239"/>
        <c:crosses val="autoZero"/>
        <c:crossBetween val="midCat"/>
      </c:valAx>
      <c:valAx>
        <c:axId val="6604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2815"/>
        <c:axId val="660438239"/>
      </c:scatterChart>
      <c:valAx>
        <c:axId val="660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8239"/>
        <c:crosses val="autoZero"/>
        <c:crossBetween val="midCat"/>
      </c:valAx>
      <c:valAx>
        <c:axId val="6604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469446</xdr:colOff>
      <xdr:row>45</xdr:row>
      <xdr:rowOff>29936</xdr:rowOff>
    </xdr:from>
    <xdr:to>
      <xdr:col>30</xdr:col>
      <xdr:colOff>278946</xdr:colOff>
      <xdr:row>58</xdr:row>
      <xdr:rowOff>119743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163286</xdr:colOff>
      <xdr:row>38</xdr:row>
      <xdr:rowOff>111579</xdr:rowOff>
    </xdr:from>
    <xdr:to>
      <xdr:col>22</xdr:col>
      <xdr:colOff>653143</xdr:colOff>
      <xdr:row>51</xdr:row>
      <xdr:rowOff>201386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40821</xdr:colOff>
      <xdr:row>1</xdr:row>
      <xdr:rowOff>176893</xdr:rowOff>
    </xdr:from>
    <xdr:to>
      <xdr:col>32</xdr:col>
      <xdr:colOff>520473</xdr:colOff>
      <xdr:row>15</xdr:row>
      <xdr:rowOff>62593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163285</xdr:colOff>
      <xdr:row>2</xdr:row>
      <xdr:rowOff>40822</xdr:rowOff>
    </xdr:from>
    <xdr:to>
      <xdr:col>39</xdr:col>
      <xdr:colOff>642937</xdr:colOff>
      <xdr:row>15</xdr:row>
      <xdr:rowOff>130629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F148"/>
  <sheetViews>
    <sheetView topLeftCell="AA25" zoomScale="70" zoomScaleNormal="70" workbookViewId="0">
      <selection activeCell="AB50" sqref="AB50:BJ6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0" x14ac:dyDescent="0.3">
      <c r="BM49" t="s">
        <v>29</v>
      </c>
    </row>
    <row r="50" spans="2:110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65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3</v>
      </c>
      <c r="BY50">
        <v>3</v>
      </c>
      <c r="BZ50">
        <v>3</v>
      </c>
      <c r="CA50">
        <v>3</v>
      </c>
      <c r="CB50">
        <v>3</v>
      </c>
      <c r="CE50" t="s">
        <v>1</v>
      </c>
      <c r="CF50" t="s">
        <v>53</v>
      </c>
      <c r="CJ50" t="s">
        <v>56</v>
      </c>
      <c r="CN50" t="s">
        <v>57</v>
      </c>
      <c r="CT50" t="s">
        <v>58</v>
      </c>
      <c r="CU50">
        <v>1</v>
      </c>
      <c r="CV50">
        <v>1</v>
      </c>
      <c r="CW50">
        <v>1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3</v>
      </c>
      <c r="DD50">
        <v>3</v>
      </c>
      <c r="DE50">
        <v>3</v>
      </c>
      <c r="DF50">
        <v>3</v>
      </c>
    </row>
    <row r="51" spans="2:110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Q51">
        <v>4</v>
      </c>
      <c r="BR51">
        <v>5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1</v>
      </c>
      <c r="BY51">
        <v>2</v>
      </c>
      <c r="BZ51">
        <v>3</v>
      </c>
      <c r="CA51">
        <v>4</v>
      </c>
      <c r="CB51">
        <v>5</v>
      </c>
      <c r="CF51">
        <v>3</v>
      </c>
      <c r="CG51">
        <v>10</v>
      </c>
      <c r="CH51">
        <v>30</v>
      </c>
      <c r="CI51">
        <v>100</v>
      </c>
      <c r="CJ51">
        <v>3</v>
      </c>
      <c r="CK51">
        <v>10</v>
      </c>
      <c r="CL51">
        <v>30</v>
      </c>
      <c r="CM51">
        <v>100</v>
      </c>
      <c r="CN51">
        <v>3</v>
      </c>
      <c r="CO51">
        <v>10</v>
      </c>
      <c r="CP51">
        <v>30</v>
      </c>
      <c r="CQ51">
        <v>100</v>
      </c>
      <c r="CU51">
        <v>1E-3</v>
      </c>
      <c r="CV51">
        <v>3.0000000000000001E-3</v>
      </c>
      <c r="CW51">
        <v>0.01</v>
      </c>
      <c r="CX51">
        <v>0.03</v>
      </c>
      <c r="CY51">
        <v>1E-3</v>
      </c>
      <c r="CZ51">
        <v>3.0000000000000001E-3</v>
      </c>
      <c r="DA51">
        <v>0.01</v>
      </c>
      <c r="DB51">
        <v>0.03</v>
      </c>
      <c r="DC51">
        <v>1E-3</v>
      </c>
      <c r="DD51">
        <v>3.0000000000000001E-3</v>
      </c>
      <c r="DE51">
        <v>0.01</v>
      </c>
      <c r="DF51">
        <v>0.03</v>
      </c>
    </row>
    <row r="52" spans="2:110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Q52">
        <v>3089</v>
      </c>
      <c r="BR52">
        <v>3105</v>
      </c>
      <c r="BS52">
        <v>3058</v>
      </c>
      <c r="BT52">
        <v>3268</v>
      </c>
      <c r="BU52">
        <v>3085</v>
      </c>
      <c r="BV52">
        <v>3205</v>
      </c>
      <c r="BW52">
        <v>3357</v>
      </c>
      <c r="BX52">
        <v>3083</v>
      </c>
      <c r="BY52">
        <v>3153</v>
      </c>
      <c r="BZ52">
        <v>3376</v>
      </c>
      <c r="CA52">
        <v>3075</v>
      </c>
      <c r="CB52">
        <v>3156</v>
      </c>
      <c r="CE52">
        <v>10000</v>
      </c>
      <c r="CF52" s="3">
        <v>2845</v>
      </c>
      <c r="CG52">
        <v>2828</v>
      </c>
      <c r="CH52">
        <v>2868</v>
      </c>
      <c r="CI52">
        <v>2793</v>
      </c>
      <c r="CJ52">
        <v>2938</v>
      </c>
      <c r="CK52">
        <v>2827</v>
      </c>
      <c r="CL52" s="3">
        <v>2820</v>
      </c>
      <c r="CM52">
        <v>2924</v>
      </c>
      <c r="CN52">
        <v>3008</v>
      </c>
      <c r="CO52">
        <v>2841</v>
      </c>
      <c r="CP52">
        <v>2950</v>
      </c>
      <c r="CQ52" s="3">
        <v>2875</v>
      </c>
      <c r="CT52">
        <v>10000</v>
      </c>
      <c r="CU52">
        <v>3234</v>
      </c>
      <c r="CV52">
        <v>3153</v>
      </c>
      <c r="CW52">
        <v>2972</v>
      </c>
      <c r="CX52">
        <v>2958</v>
      </c>
      <c r="CY52">
        <v>3174</v>
      </c>
      <c r="CZ52">
        <v>3443</v>
      </c>
      <c r="DA52">
        <v>2955</v>
      </c>
      <c r="DB52">
        <v>3017</v>
      </c>
      <c r="DC52">
        <v>3352</v>
      </c>
      <c r="DD52">
        <v>3219</v>
      </c>
      <c r="DE52">
        <v>2954</v>
      </c>
      <c r="DF52">
        <v>3043</v>
      </c>
    </row>
    <row r="53" spans="2:110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Q53">
        <v>4088</v>
      </c>
      <c r="BR53">
        <v>3757</v>
      </c>
      <c r="BS53">
        <v>3600</v>
      </c>
      <c r="BT53">
        <v>3523</v>
      </c>
      <c r="BU53">
        <v>3916</v>
      </c>
      <c r="BV53">
        <v>3833</v>
      </c>
      <c r="BW53">
        <v>3959</v>
      </c>
      <c r="BX53">
        <v>3626</v>
      </c>
      <c r="BY53">
        <v>3442</v>
      </c>
      <c r="BZ53">
        <v>4082</v>
      </c>
      <c r="CA53">
        <v>3977</v>
      </c>
      <c r="CB53">
        <v>4222</v>
      </c>
      <c r="CE53">
        <v>15848</v>
      </c>
      <c r="CF53" s="3">
        <v>3210</v>
      </c>
      <c r="CG53">
        <v>3277</v>
      </c>
      <c r="CH53">
        <v>2997</v>
      </c>
      <c r="CI53">
        <v>3153</v>
      </c>
      <c r="CJ53">
        <v>3310</v>
      </c>
      <c r="CK53">
        <v>3121</v>
      </c>
      <c r="CL53" s="3">
        <v>3141</v>
      </c>
      <c r="CM53">
        <v>3339</v>
      </c>
      <c r="CN53">
        <v>3171</v>
      </c>
      <c r="CO53">
        <v>3185</v>
      </c>
      <c r="CP53">
        <v>3249</v>
      </c>
      <c r="CQ53" s="3">
        <v>3225</v>
      </c>
      <c r="CT53">
        <v>15848</v>
      </c>
      <c r="CU53">
        <v>3687</v>
      </c>
      <c r="CV53">
        <v>3580</v>
      </c>
      <c r="CW53">
        <v>3362</v>
      </c>
      <c r="CX53">
        <v>3548</v>
      </c>
      <c r="CY53">
        <v>3693</v>
      </c>
      <c r="CZ53">
        <v>3718</v>
      </c>
      <c r="DA53">
        <v>3511</v>
      </c>
      <c r="DB53">
        <v>3649</v>
      </c>
      <c r="DC53">
        <v>3800</v>
      </c>
      <c r="DD53">
        <v>3728</v>
      </c>
      <c r="DE53">
        <v>3370</v>
      </c>
      <c r="DF53">
        <v>3568</v>
      </c>
    </row>
    <row r="54" spans="2:110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Q54">
        <v>4091</v>
      </c>
      <c r="BR54">
        <v>4663</v>
      </c>
      <c r="BS54">
        <v>3998</v>
      </c>
      <c r="BT54">
        <v>4095</v>
      </c>
      <c r="BU54">
        <v>4123</v>
      </c>
      <c r="BV54">
        <v>4275</v>
      </c>
      <c r="BW54">
        <v>4328</v>
      </c>
      <c r="BX54">
        <v>4221</v>
      </c>
      <c r="BY54">
        <v>4370</v>
      </c>
      <c r="BZ54">
        <v>4347</v>
      </c>
      <c r="CA54">
        <v>4323</v>
      </c>
      <c r="CB54">
        <v>4370</v>
      </c>
      <c r="CE54">
        <v>25118</v>
      </c>
      <c r="CF54" s="3">
        <v>3594</v>
      </c>
      <c r="CG54">
        <v>3673</v>
      </c>
      <c r="CH54">
        <v>3612</v>
      </c>
      <c r="CI54">
        <v>3627</v>
      </c>
      <c r="CJ54">
        <v>3907</v>
      </c>
      <c r="CK54">
        <v>4054</v>
      </c>
      <c r="CL54" s="3">
        <v>3802</v>
      </c>
      <c r="CM54">
        <v>3690</v>
      </c>
      <c r="CN54">
        <v>3799</v>
      </c>
      <c r="CO54">
        <v>3855</v>
      </c>
      <c r="CP54">
        <v>3927</v>
      </c>
      <c r="CQ54" s="3">
        <v>3964</v>
      </c>
      <c r="CT54">
        <v>25118</v>
      </c>
      <c r="CU54">
        <v>3952</v>
      </c>
      <c r="CV54">
        <v>4163</v>
      </c>
      <c r="CW54">
        <v>3746</v>
      </c>
      <c r="CX54">
        <v>3694</v>
      </c>
      <c r="CY54">
        <v>4105</v>
      </c>
      <c r="CZ54">
        <v>4475</v>
      </c>
      <c r="DA54">
        <v>3789</v>
      </c>
      <c r="DB54">
        <v>3761</v>
      </c>
      <c r="DC54">
        <v>4359</v>
      </c>
      <c r="DD54">
        <v>4357</v>
      </c>
      <c r="DE54">
        <v>3858</v>
      </c>
      <c r="DF54">
        <v>3804</v>
      </c>
    </row>
    <row r="55" spans="2:110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Q55">
        <v>5312</v>
      </c>
      <c r="BR55">
        <v>5026</v>
      </c>
      <c r="BS55">
        <v>4995</v>
      </c>
      <c r="BT55">
        <v>4824</v>
      </c>
      <c r="BU55">
        <v>5040</v>
      </c>
      <c r="BV55">
        <v>5422</v>
      </c>
      <c r="BW55">
        <v>5058</v>
      </c>
      <c r="BX55">
        <v>5377</v>
      </c>
      <c r="BY55">
        <v>5632</v>
      </c>
      <c r="BZ55">
        <v>5039</v>
      </c>
      <c r="CA55">
        <v>5350</v>
      </c>
      <c r="CB55">
        <v>5084</v>
      </c>
      <c r="CE55">
        <v>39810</v>
      </c>
      <c r="CF55" s="3">
        <v>4437</v>
      </c>
      <c r="CG55">
        <v>4359</v>
      </c>
      <c r="CH55">
        <v>4358</v>
      </c>
      <c r="CI55">
        <v>4309</v>
      </c>
      <c r="CJ55">
        <v>4492</v>
      </c>
      <c r="CK55">
        <v>4401</v>
      </c>
      <c r="CL55" s="3">
        <v>4746</v>
      </c>
      <c r="CM55">
        <v>4477</v>
      </c>
      <c r="CN55">
        <v>4811</v>
      </c>
      <c r="CO55">
        <v>4713</v>
      </c>
      <c r="CP55">
        <v>4607</v>
      </c>
      <c r="CQ55" s="3">
        <v>4476</v>
      </c>
      <c r="CT55">
        <v>39810</v>
      </c>
      <c r="CU55">
        <v>4756</v>
      </c>
      <c r="CV55">
        <v>4476</v>
      </c>
      <c r="CW55">
        <v>4564</v>
      </c>
      <c r="CX55">
        <v>4716</v>
      </c>
      <c r="CY55">
        <v>5019</v>
      </c>
      <c r="CZ55">
        <v>4590</v>
      </c>
      <c r="DA55">
        <v>4656</v>
      </c>
      <c r="DB55">
        <v>4782</v>
      </c>
      <c r="DC55">
        <v>5011</v>
      </c>
      <c r="DD55">
        <v>4474</v>
      </c>
      <c r="DE55">
        <v>4608</v>
      </c>
      <c r="DF55">
        <v>4672</v>
      </c>
    </row>
    <row r="56" spans="2:110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Q56">
        <v>6187</v>
      </c>
      <c r="BR56">
        <v>6535</v>
      </c>
      <c r="BS56">
        <v>6085</v>
      </c>
      <c r="BT56">
        <v>5937</v>
      </c>
      <c r="BU56">
        <v>6087</v>
      </c>
      <c r="BV56">
        <v>5977</v>
      </c>
      <c r="BW56">
        <v>6695</v>
      </c>
      <c r="BX56">
        <v>7144</v>
      </c>
      <c r="BY56">
        <v>6473</v>
      </c>
      <c r="BZ56">
        <v>6410</v>
      </c>
      <c r="CA56">
        <v>6332</v>
      </c>
      <c r="CB56">
        <v>6427</v>
      </c>
      <c r="CE56">
        <v>63095</v>
      </c>
      <c r="CF56" s="3">
        <v>5150</v>
      </c>
      <c r="CG56">
        <v>5111</v>
      </c>
      <c r="CH56">
        <v>5206</v>
      </c>
      <c r="CI56">
        <v>5249</v>
      </c>
      <c r="CJ56">
        <v>5422</v>
      </c>
      <c r="CK56">
        <v>5735</v>
      </c>
      <c r="CL56" s="3">
        <v>5605</v>
      </c>
      <c r="CM56">
        <v>5515</v>
      </c>
      <c r="CN56">
        <v>5756</v>
      </c>
      <c r="CO56">
        <v>5995</v>
      </c>
      <c r="CP56">
        <v>5788</v>
      </c>
      <c r="CQ56" s="3">
        <v>5912</v>
      </c>
      <c r="CT56">
        <v>63095</v>
      </c>
      <c r="CU56">
        <v>5547</v>
      </c>
      <c r="CV56">
        <v>5059</v>
      </c>
      <c r="CW56">
        <v>5321</v>
      </c>
      <c r="CX56">
        <v>5473</v>
      </c>
      <c r="CY56">
        <v>5778</v>
      </c>
      <c r="CZ56">
        <v>5026</v>
      </c>
      <c r="DA56">
        <v>5255</v>
      </c>
      <c r="DB56">
        <v>5328</v>
      </c>
      <c r="DC56">
        <v>5875</v>
      </c>
      <c r="DD56">
        <v>5321</v>
      </c>
      <c r="DE56">
        <v>5394</v>
      </c>
      <c r="DF56">
        <v>5413</v>
      </c>
    </row>
    <row r="57" spans="2:110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Q57">
        <v>8236</v>
      </c>
      <c r="BR57">
        <v>8197</v>
      </c>
      <c r="BS57">
        <v>8666</v>
      </c>
      <c r="BT57">
        <v>8079</v>
      </c>
      <c r="BU57">
        <v>8032</v>
      </c>
      <c r="BV57">
        <v>8561</v>
      </c>
      <c r="BW57">
        <v>8407</v>
      </c>
      <c r="BX57">
        <v>10225</v>
      </c>
      <c r="BY57">
        <v>9078</v>
      </c>
      <c r="BZ57">
        <v>8315</v>
      </c>
      <c r="CA57">
        <v>8435</v>
      </c>
      <c r="CB57">
        <v>8360</v>
      </c>
      <c r="CE57">
        <v>100000</v>
      </c>
      <c r="CF57" s="3">
        <v>7282</v>
      </c>
      <c r="CG57">
        <v>7044</v>
      </c>
      <c r="CH57">
        <v>7033</v>
      </c>
      <c r="CI57">
        <v>7161</v>
      </c>
      <c r="CJ57">
        <v>7816</v>
      </c>
      <c r="CK57">
        <v>7362</v>
      </c>
      <c r="CL57" s="3">
        <v>7729</v>
      </c>
      <c r="CM57">
        <v>7734</v>
      </c>
      <c r="CN57">
        <v>8046</v>
      </c>
      <c r="CO57">
        <v>7856</v>
      </c>
      <c r="CP57">
        <v>7698</v>
      </c>
      <c r="CQ57" s="3">
        <v>7895</v>
      </c>
      <c r="CT57">
        <v>100000</v>
      </c>
      <c r="CU57">
        <v>7627</v>
      </c>
      <c r="CV57">
        <v>6514</v>
      </c>
      <c r="CW57">
        <v>6657</v>
      </c>
      <c r="CX57">
        <v>6998</v>
      </c>
      <c r="CY57">
        <v>8000</v>
      </c>
      <c r="CZ57">
        <v>6721</v>
      </c>
      <c r="DA57">
        <v>6656</v>
      </c>
      <c r="DB57">
        <v>7050</v>
      </c>
      <c r="DC57">
        <v>8206</v>
      </c>
      <c r="DD57">
        <v>6657</v>
      </c>
      <c r="DE57">
        <v>6840</v>
      </c>
      <c r="DF57">
        <v>7042</v>
      </c>
    </row>
    <row r="58" spans="2:110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Q58">
        <v>11198</v>
      </c>
      <c r="BR58">
        <v>11264</v>
      </c>
      <c r="BS58">
        <v>12857</v>
      </c>
      <c r="BT58">
        <v>10885</v>
      </c>
      <c r="BU58">
        <v>11597</v>
      </c>
      <c r="BV58">
        <v>11627</v>
      </c>
      <c r="BW58">
        <v>11612</v>
      </c>
      <c r="BX58">
        <v>17224</v>
      </c>
      <c r="BY58">
        <v>13418</v>
      </c>
      <c r="BZ58">
        <v>11407</v>
      </c>
      <c r="CA58">
        <v>11599</v>
      </c>
      <c r="CB58">
        <v>12116</v>
      </c>
      <c r="CE58">
        <v>158489</v>
      </c>
      <c r="CF58" s="3">
        <v>9831</v>
      </c>
      <c r="CG58">
        <v>9810</v>
      </c>
      <c r="CH58">
        <v>9685</v>
      </c>
      <c r="CI58">
        <v>9429</v>
      </c>
      <c r="CJ58">
        <v>10682</v>
      </c>
      <c r="CK58">
        <v>10246</v>
      </c>
      <c r="CL58" s="3">
        <v>10083</v>
      </c>
      <c r="CM58">
        <v>10260</v>
      </c>
      <c r="CN58">
        <v>10495</v>
      </c>
      <c r="CO58">
        <v>10431</v>
      </c>
      <c r="CP58">
        <v>10740</v>
      </c>
      <c r="CQ58" s="3">
        <v>10668</v>
      </c>
      <c r="CT58">
        <v>158489</v>
      </c>
      <c r="CU58">
        <v>8711</v>
      </c>
      <c r="CV58">
        <v>8781</v>
      </c>
      <c r="CW58">
        <v>8806</v>
      </c>
      <c r="CX58">
        <v>9217</v>
      </c>
      <c r="CY58">
        <v>8588</v>
      </c>
      <c r="CZ58">
        <v>8597</v>
      </c>
      <c r="DA58">
        <v>8961</v>
      </c>
      <c r="DB58">
        <v>9031</v>
      </c>
      <c r="DC58">
        <v>8676</v>
      </c>
      <c r="DD58">
        <v>8598</v>
      </c>
      <c r="DE58">
        <v>8624</v>
      </c>
      <c r="DF58">
        <v>9105</v>
      </c>
    </row>
    <row r="59" spans="2:110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Q59">
        <v>16581</v>
      </c>
      <c r="BR59">
        <v>17148</v>
      </c>
      <c r="BS59">
        <v>21609</v>
      </c>
      <c r="BT59">
        <v>15879</v>
      </c>
      <c r="BU59">
        <v>16810</v>
      </c>
      <c r="BV59">
        <v>16742</v>
      </c>
      <c r="BW59">
        <v>17035</v>
      </c>
      <c r="BX59">
        <v>33342</v>
      </c>
      <c r="BY59">
        <v>21784</v>
      </c>
      <c r="BZ59">
        <v>16873</v>
      </c>
      <c r="CA59">
        <v>17135</v>
      </c>
      <c r="CB59">
        <v>17799</v>
      </c>
      <c r="CE59">
        <v>251188</v>
      </c>
      <c r="CF59" s="3">
        <v>13461</v>
      </c>
      <c r="CG59">
        <v>13195</v>
      </c>
      <c r="CH59">
        <v>13525</v>
      </c>
      <c r="CI59">
        <v>13167</v>
      </c>
      <c r="CJ59">
        <v>14952</v>
      </c>
      <c r="CK59">
        <v>14213</v>
      </c>
      <c r="CL59" s="3">
        <v>14330</v>
      </c>
      <c r="CM59">
        <v>14245</v>
      </c>
      <c r="CN59">
        <v>14834</v>
      </c>
      <c r="CO59">
        <v>14916</v>
      </c>
      <c r="CP59">
        <v>14630</v>
      </c>
      <c r="CQ59" s="3">
        <v>14538</v>
      </c>
      <c r="CT59">
        <v>251188</v>
      </c>
      <c r="CU59">
        <v>11731</v>
      </c>
      <c r="CV59">
        <v>11370</v>
      </c>
      <c r="CW59">
        <v>11685</v>
      </c>
      <c r="CX59">
        <v>12214</v>
      </c>
      <c r="CY59">
        <v>11420</v>
      </c>
      <c r="CZ59">
        <v>11472</v>
      </c>
      <c r="DA59">
        <v>11878</v>
      </c>
      <c r="DB59">
        <v>12425</v>
      </c>
      <c r="DC59">
        <v>11411</v>
      </c>
      <c r="DD59">
        <v>12098</v>
      </c>
      <c r="DE59">
        <v>11713</v>
      </c>
      <c r="DF59">
        <v>12620</v>
      </c>
    </row>
    <row r="60" spans="2:110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Q60">
        <v>28147</v>
      </c>
      <c r="BR60">
        <v>28406</v>
      </c>
      <c r="BS60">
        <v>50140</v>
      </c>
      <c r="BT60">
        <v>27149</v>
      </c>
      <c r="BU60">
        <v>28199</v>
      </c>
      <c r="BV60">
        <v>28726</v>
      </c>
      <c r="BW60">
        <v>29181</v>
      </c>
      <c r="BX60">
        <v>100581</v>
      </c>
      <c r="BY60">
        <v>49976</v>
      </c>
      <c r="BZ60">
        <v>29228</v>
      </c>
      <c r="CA60">
        <v>29965</v>
      </c>
      <c r="CB60">
        <v>30198</v>
      </c>
      <c r="CE60">
        <v>466158</v>
      </c>
      <c r="CF60" s="3">
        <v>22510</v>
      </c>
      <c r="CG60">
        <v>23029</v>
      </c>
      <c r="CH60">
        <v>22849</v>
      </c>
      <c r="CI60">
        <v>22227</v>
      </c>
      <c r="CJ60">
        <v>24060</v>
      </c>
      <c r="CK60">
        <v>24414</v>
      </c>
      <c r="CL60" s="3">
        <v>24043</v>
      </c>
      <c r="CM60">
        <v>24615</v>
      </c>
      <c r="CN60">
        <v>25439</v>
      </c>
      <c r="CO60">
        <v>25142</v>
      </c>
      <c r="CP60">
        <v>25058</v>
      </c>
      <c r="CQ60" s="3">
        <v>24747</v>
      </c>
      <c r="CT60">
        <v>466158</v>
      </c>
      <c r="CU60">
        <v>20299</v>
      </c>
      <c r="CV60">
        <v>20970</v>
      </c>
      <c r="CW60">
        <v>20602</v>
      </c>
      <c r="CX60">
        <v>21777</v>
      </c>
      <c r="CY60">
        <v>20473</v>
      </c>
      <c r="CZ60">
        <v>20569</v>
      </c>
      <c r="DA60">
        <v>20772</v>
      </c>
      <c r="DB60">
        <v>21240</v>
      </c>
      <c r="DC60">
        <v>19644</v>
      </c>
      <c r="DD60">
        <v>20363</v>
      </c>
      <c r="DE60">
        <v>20597</v>
      </c>
      <c r="DF60">
        <v>22261</v>
      </c>
    </row>
    <row r="61" spans="2:110" x14ac:dyDescent="0.3">
      <c r="AA61" t="s">
        <v>64</v>
      </c>
      <c r="AB61">
        <f>MIN(AB60:BK60)</f>
        <v>18842</v>
      </c>
      <c r="BM61" t="s">
        <v>3</v>
      </c>
    </row>
    <row r="62" spans="2:110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65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3</v>
      </c>
      <c r="BY62">
        <v>3</v>
      </c>
      <c r="BZ62">
        <v>3</v>
      </c>
      <c r="CA62">
        <v>3</v>
      </c>
      <c r="CB62">
        <v>3</v>
      </c>
      <c r="CE62" t="s">
        <v>1</v>
      </c>
      <c r="CF62" t="s">
        <v>53</v>
      </c>
      <c r="CJ62" t="s">
        <v>56</v>
      </c>
      <c r="CN62" t="s">
        <v>57</v>
      </c>
      <c r="CT62" t="s">
        <v>58</v>
      </c>
      <c r="CU62" t="s">
        <v>53</v>
      </c>
      <c r="CY62" t="s">
        <v>54</v>
      </c>
      <c r="DC62" t="s">
        <v>57</v>
      </c>
    </row>
    <row r="63" spans="2:110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21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1</v>
      </c>
      <c r="BY63">
        <v>2</v>
      </c>
      <c r="BZ63">
        <v>3</v>
      </c>
      <c r="CA63">
        <v>4</v>
      </c>
      <c r="CB63">
        <v>5</v>
      </c>
      <c r="CF63">
        <v>3</v>
      </c>
      <c r="CG63">
        <v>10</v>
      </c>
      <c r="CH63">
        <v>30</v>
      </c>
      <c r="CI63">
        <v>100</v>
      </c>
      <c r="CJ63">
        <v>3</v>
      </c>
      <c r="CK63">
        <v>10</v>
      </c>
      <c r="CL63">
        <v>30</v>
      </c>
      <c r="CM63">
        <v>100</v>
      </c>
      <c r="CN63">
        <v>3</v>
      </c>
      <c r="CO63">
        <v>10</v>
      </c>
      <c r="CP63">
        <v>30</v>
      </c>
      <c r="CQ63">
        <v>100</v>
      </c>
      <c r="CU63">
        <v>1E-3</v>
      </c>
      <c r="CV63">
        <v>3.0000000000000001E-3</v>
      </c>
      <c r="CW63">
        <v>0.01</v>
      </c>
      <c r="CX63">
        <v>0.03</v>
      </c>
      <c r="CY63">
        <v>1E-3</v>
      </c>
      <c r="CZ63">
        <v>3.0000000000000001E-3</v>
      </c>
      <c r="DA63">
        <v>0.01</v>
      </c>
      <c r="DB63">
        <v>0.03</v>
      </c>
      <c r="DC63">
        <v>1E-3</v>
      </c>
      <c r="DD63">
        <v>3.0000000000000001E-3</v>
      </c>
      <c r="DE63">
        <v>0.01</v>
      </c>
      <c r="DF63">
        <v>0.03</v>
      </c>
    </row>
    <row r="64" spans="2:110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BQ64">
        <v>3160</v>
      </c>
      <c r="BR64">
        <v>3258</v>
      </c>
      <c r="BS64">
        <v>3249</v>
      </c>
      <c r="BT64">
        <v>3354</v>
      </c>
      <c r="BU64">
        <v>3274</v>
      </c>
      <c r="BV64">
        <v>3204</v>
      </c>
      <c r="BW64">
        <v>3483</v>
      </c>
      <c r="BX64">
        <v>3168</v>
      </c>
      <c r="BY64">
        <v>3220</v>
      </c>
      <c r="BZ64">
        <v>3387</v>
      </c>
      <c r="CA64">
        <v>3166</v>
      </c>
      <c r="CB64">
        <v>3190</v>
      </c>
      <c r="CE64">
        <v>10000</v>
      </c>
      <c r="CF64">
        <v>2953</v>
      </c>
      <c r="CG64">
        <v>3163</v>
      </c>
      <c r="CH64" s="3">
        <v>3200</v>
      </c>
      <c r="CI64">
        <v>2911</v>
      </c>
      <c r="CJ64">
        <v>3104</v>
      </c>
      <c r="CK64" s="3">
        <v>3244</v>
      </c>
      <c r="CL64">
        <v>3004</v>
      </c>
      <c r="CM64">
        <v>3141</v>
      </c>
      <c r="CN64">
        <v>3095</v>
      </c>
      <c r="CO64">
        <v>3112</v>
      </c>
      <c r="CP64">
        <v>3323</v>
      </c>
      <c r="CQ64" s="3">
        <v>3370</v>
      </c>
      <c r="CT64">
        <v>10000</v>
      </c>
      <c r="CU64">
        <v>3475</v>
      </c>
      <c r="CV64">
        <v>3663</v>
      </c>
      <c r="CW64">
        <v>3410</v>
      </c>
      <c r="CX64">
        <v>3675</v>
      </c>
      <c r="CY64">
        <v>3664</v>
      </c>
      <c r="CZ64">
        <v>3778</v>
      </c>
      <c r="DA64">
        <v>3584</v>
      </c>
      <c r="DB64">
        <v>4027</v>
      </c>
      <c r="DC64">
        <v>3692</v>
      </c>
      <c r="DD64">
        <v>3919</v>
      </c>
      <c r="DE64">
        <v>3790</v>
      </c>
      <c r="DF64">
        <v>3764</v>
      </c>
    </row>
    <row r="65" spans="4:110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BQ65">
        <v>3804</v>
      </c>
      <c r="BR65">
        <v>4119</v>
      </c>
      <c r="BS65">
        <v>3827</v>
      </c>
      <c r="BT65">
        <v>3829</v>
      </c>
      <c r="BU65">
        <v>3946</v>
      </c>
      <c r="BV65">
        <v>3886</v>
      </c>
      <c r="BW65">
        <v>4242</v>
      </c>
      <c r="BX65">
        <v>3726</v>
      </c>
      <c r="BY65">
        <v>3879</v>
      </c>
      <c r="BZ65">
        <v>3958</v>
      </c>
      <c r="CA65">
        <v>4322</v>
      </c>
      <c r="CB65">
        <v>3987</v>
      </c>
      <c r="CE65">
        <v>15848</v>
      </c>
      <c r="CF65">
        <v>3550</v>
      </c>
      <c r="CG65">
        <v>3529</v>
      </c>
      <c r="CH65" s="3">
        <v>3747</v>
      </c>
      <c r="CI65">
        <v>3512</v>
      </c>
      <c r="CJ65">
        <v>3657</v>
      </c>
      <c r="CK65" s="3">
        <v>3743</v>
      </c>
      <c r="CL65">
        <v>3670</v>
      </c>
      <c r="CM65">
        <v>3642</v>
      </c>
      <c r="CN65">
        <v>3684</v>
      </c>
      <c r="CO65">
        <v>3743</v>
      </c>
      <c r="CP65">
        <v>3833</v>
      </c>
      <c r="CQ65" s="3">
        <v>3949</v>
      </c>
      <c r="CT65">
        <v>15848</v>
      </c>
      <c r="CU65">
        <v>3908</v>
      </c>
      <c r="CV65">
        <v>3840</v>
      </c>
      <c r="CW65">
        <v>3921</v>
      </c>
      <c r="CX65">
        <v>3862</v>
      </c>
      <c r="CY65">
        <v>4109</v>
      </c>
      <c r="CZ65">
        <v>3958</v>
      </c>
      <c r="DA65">
        <v>3942</v>
      </c>
      <c r="DB65">
        <v>4171</v>
      </c>
      <c r="DC65">
        <v>4204</v>
      </c>
      <c r="DD65">
        <v>4110</v>
      </c>
      <c r="DE65">
        <v>4269</v>
      </c>
      <c r="DF65">
        <v>4337</v>
      </c>
    </row>
    <row r="66" spans="4:110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BQ66">
        <v>4371</v>
      </c>
      <c r="BR66">
        <v>4883</v>
      </c>
      <c r="BS66">
        <v>4099</v>
      </c>
      <c r="BT66">
        <v>4282</v>
      </c>
      <c r="BU66">
        <v>4683</v>
      </c>
      <c r="BV66">
        <v>4454</v>
      </c>
      <c r="BW66">
        <v>4804</v>
      </c>
      <c r="BX66">
        <v>4346</v>
      </c>
      <c r="BY66">
        <v>4177</v>
      </c>
      <c r="BZ66">
        <v>4295</v>
      </c>
      <c r="CA66">
        <v>4548</v>
      </c>
      <c r="CB66">
        <v>4368</v>
      </c>
      <c r="CE66">
        <v>25118</v>
      </c>
      <c r="CF66">
        <v>3978</v>
      </c>
      <c r="CG66">
        <v>4228</v>
      </c>
      <c r="CH66" s="3">
        <v>4150</v>
      </c>
      <c r="CI66">
        <v>4065</v>
      </c>
      <c r="CJ66">
        <v>4416</v>
      </c>
      <c r="CK66" s="3">
        <v>4252</v>
      </c>
      <c r="CL66">
        <v>4255</v>
      </c>
      <c r="CM66">
        <v>4394</v>
      </c>
      <c r="CN66">
        <v>4352</v>
      </c>
      <c r="CO66">
        <v>4430</v>
      </c>
      <c r="CP66">
        <v>4244</v>
      </c>
      <c r="CQ66" s="3">
        <v>4388</v>
      </c>
      <c r="CT66">
        <v>25118</v>
      </c>
      <c r="CU66">
        <v>4544</v>
      </c>
      <c r="CV66">
        <v>4412</v>
      </c>
      <c r="CW66">
        <v>4524</v>
      </c>
      <c r="CX66">
        <v>4304</v>
      </c>
      <c r="CY66">
        <v>4907</v>
      </c>
      <c r="CZ66">
        <v>4871</v>
      </c>
      <c r="DA66">
        <v>4567</v>
      </c>
      <c r="DB66">
        <v>4437</v>
      </c>
      <c r="DC66">
        <v>4674</v>
      </c>
      <c r="DD66">
        <v>4562</v>
      </c>
      <c r="DE66">
        <v>5060</v>
      </c>
      <c r="DF66">
        <v>5061</v>
      </c>
    </row>
    <row r="67" spans="4:110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BQ67">
        <v>5456</v>
      </c>
      <c r="BR67">
        <v>5241</v>
      </c>
      <c r="BS67">
        <v>5156</v>
      </c>
      <c r="BT67">
        <v>5299</v>
      </c>
      <c r="BU67">
        <v>5522</v>
      </c>
      <c r="BV67">
        <v>5257</v>
      </c>
      <c r="BW67">
        <v>5507</v>
      </c>
      <c r="BX67">
        <v>5451</v>
      </c>
      <c r="BY67">
        <v>5567</v>
      </c>
      <c r="BZ67">
        <v>5290</v>
      </c>
      <c r="CA67">
        <v>5142</v>
      </c>
      <c r="CB67">
        <v>5598</v>
      </c>
      <c r="CE67">
        <v>39810</v>
      </c>
      <c r="CF67">
        <v>4771</v>
      </c>
      <c r="CG67">
        <v>5105</v>
      </c>
      <c r="CH67" s="3">
        <v>5126</v>
      </c>
      <c r="CI67">
        <v>4893</v>
      </c>
      <c r="CJ67">
        <v>5457</v>
      </c>
      <c r="CK67" s="3">
        <v>5108</v>
      </c>
      <c r="CL67">
        <v>5202</v>
      </c>
      <c r="CM67">
        <v>4945</v>
      </c>
      <c r="CN67">
        <v>5326</v>
      </c>
      <c r="CO67">
        <v>5258</v>
      </c>
      <c r="CP67">
        <v>5053</v>
      </c>
      <c r="CQ67" s="3">
        <v>5452</v>
      </c>
      <c r="CT67">
        <v>39810</v>
      </c>
      <c r="CU67">
        <v>5434</v>
      </c>
      <c r="CV67">
        <v>5140</v>
      </c>
      <c r="CW67">
        <v>5398</v>
      </c>
      <c r="CX67">
        <v>5200</v>
      </c>
      <c r="CY67">
        <v>5577</v>
      </c>
      <c r="CZ67">
        <v>5024</v>
      </c>
      <c r="DA67">
        <v>5578</v>
      </c>
      <c r="DB67">
        <v>5664</v>
      </c>
      <c r="DC67">
        <v>5468</v>
      </c>
      <c r="DD67">
        <v>5729</v>
      </c>
      <c r="DE67">
        <v>5814</v>
      </c>
      <c r="DF67">
        <v>5863</v>
      </c>
    </row>
    <row r="68" spans="4:110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BQ68">
        <v>6854</v>
      </c>
      <c r="BR68">
        <v>6917</v>
      </c>
      <c r="BS68">
        <v>6772</v>
      </c>
      <c r="BT68">
        <v>6743</v>
      </c>
      <c r="BU68">
        <v>7055</v>
      </c>
      <c r="BV68">
        <v>6525</v>
      </c>
      <c r="BW68">
        <v>6798</v>
      </c>
      <c r="BX68">
        <v>7301</v>
      </c>
      <c r="BY68">
        <v>7445</v>
      </c>
      <c r="BZ68">
        <v>6662</v>
      </c>
      <c r="CA68">
        <v>6814</v>
      </c>
      <c r="CB68">
        <v>6935</v>
      </c>
      <c r="CE68">
        <v>63095</v>
      </c>
      <c r="CF68">
        <v>6168</v>
      </c>
      <c r="CG68">
        <v>6119</v>
      </c>
      <c r="CH68" s="3">
        <v>6133</v>
      </c>
      <c r="CI68">
        <v>6456</v>
      </c>
      <c r="CJ68">
        <v>6456</v>
      </c>
      <c r="CK68" s="3">
        <v>6699</v>
      </c>
      <c r="CL68">
        <v>6767</v>
      </c>
      <c r="CM68">
        <v>6585</v>
      </c>
      <c r="CN68">
        <v>6905</v>
      </c>
      <c r="CO68">
        <v>6888</v>
      </c>
      <c r="CP68">
        <v>6742</v>
      </c>
      <c r="CQ68" s="3">
        <v>7080</v>
      </c>
      <c r="CT68">
        <v>63095</v>
      </c>
      <c r="CU68">
        <v>6567</v>
      </c>
      <c r="CV68">
        <v>6555</v>
      </c>
      <c r="CW68">
        <v>6756</v>
      </c>
      <c r="CX68">
        <v>6705</v>
      </c>
      <c r="CY68">
        <v>7079</v>
      </c>
      <c r="CZ68">
        <v>7026</v>
      </c>
      <c r="DA68">
        <v>7035</v>
      </c>
      <c r="DB68">
        <v>6952</v>
      </c>
      <c r="DC68">
        <v>7044</v>
      </c>
      <c r="DD68">
        <v>6950</v>
      </c>
      <c r="DE68">
        <v>7198</v>
      </c>
      <c r="DF68">
        <v>7497</v>
      </c>
    </row>
    <row r="69" spans="4:110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BQ69">
        <v>9408</v>
      </c>
      <c r="BR69">
        <v>9287</v>
      </c>
      <c r="BS69">
        <v>9092</v>
      </c>
      <c r="BT69">
        <v>8761</v>
      </c>
      <c r="BU69">
        <v>8528</v>
      </c>
      <c r="BV69">
        <v>9079</v>
      </c>
      <c r="BW69">
        <v>9337</v>
      </c>
      <c r="BX69">
        <v>10691</v>
      </c>
      <c r="BY69">
        <v>9629</v>
      </c>
      <c r="BZ69">
        <v>8860</v>
      </c>
      <c r="CA69">
        <v>9321</v>
      </c>
      <c r="CB69">
        <v>9430</v>
      </c>
      <c r="CE69">
        <v>100000</v>
      </c>
      <c r="CF69">
        <v>7851</v>
      </c>
      <c r="CG69">
        <v>7788</v>
      </c>
      <c r="CH69" s="3">
        <v>8072</v>
      </c>
      <c r="CI69">
        <v>8082</v>
      </c>
      <c r="CJ69">
        <v>7975</v>
      </c>
      <c r="CK69" s="3">
        <v>8375</v>
      </c>
      <c r="CL69">
        <v>8487</v>
      </c>
      <c r="CM69">
        <v>8349</v>
      </c>
      <c r="CN69">
        <v>8845</v>
      </c>
      <c r="CO69">
        <v>8643</v>
      </c>
      <c r="CP69">
        <v>8775</v>
      </c>
      <c r="CQ69" s="3">
        <v>8569</v>
      </c>
      <c r="CT69">
        <v>100000</v>
      </c>
      <c r="CU69">
        <v>8568</v>
      </c>
      <c r="CV69">
        <v>8356</v>
      </c>
      <c r="CW69">
        <v>8282</v>
      </c>
      <c r="CX69">
        <v>8362</v>
      </c>
      <c r="CY69">
        <v>9235</v>
      </c>
      <c r="CZ69">
        <v>8800</v>
      </c>
      <c r="DA69">
        <v>9015</v>
      </c>
      <c r="DB69">
        <v>9765</v>
      </c>
      <c r="DC69">
        <v>9508</v>
      </c>
      <c r="DD69">
        <v>9279</v>
      </c>
      <c r="DE69">
        <v>9403</v>
      </c>
      <c r="DF69">
        <v>9614</v>
      </c>
    </row>
    <row r="70" spans="4:110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BQ70">
        <v>12104</v>
      </c>
      <c r="BR70">
        <v>12640</v>
      </c>
      <c r="BS70">
        <v>13622</v>
      </c>
      <c r="BT70">
        <v>11934</v>
      </c>
      <c r="BU70">
        <v>12169</v>
      </c>
      <c r="BV70">
        <v>12232</v>
      </c>
      <c r="BW70">
        <v>12698</v>
      </c>
      <c r="BX70">
        <v>17741</v>
      </c>
      <c r="BY70">
        <v>14203</v>
      </c>
      <c r="BZ70">
        <v>12449</v>
      </c>
      <c r="CA70">
        <v>12771</v>
      </c>
      <c r="CB70">
        <v>13314</v>
      </c>
      <c r="CE70">
        <v>158489</v>
      </c>
      <c r="CF70">
        <v>10875</v>
      </c>
      <c r="CG70">
        <v>10779</v>
      </c>
      <c r="CH70" s="3">
        <v>10892</v>
      </c>
      <c r="CI70">
        <v>10932</v>
      </c>
      <c r="CJ70">
        <v>11613</v>
      </c>
      <c r="CK70" s="3">
        <v>11859</v>
      </c>
      <c r="CL70">
        <v>12143</v>
      </c>
      <c r="CM70">
        <v>11829</v>
      </c>
      <c r="CN70">
        <v>12273</v>
      </c>
      <c r="CO70">
        <v>12591</v>
      </c>
      <c r="CP70">
        <v>12166</v>
      </c>
      <c r="CQ70" s="3">
        <v>12247</v>
      </c>
      <c r="CT70">
        <v>158489</v>
      </c>
      <c r="CU70">
        <v>11722</v>
      </c>
      <c r="CV70">
        <v>11474</v>
      </c>
      <c r="CW70">
        <v>11617</v>
      </c>
      <c r="CX70">
        <v>12022</v>
      </c>
      <c r="CY70">
        <v>12307</v>
      </c>
      <c r="CZ70">
        <v>12374</v>
      </c>
      <c r="DA70">
        <v>12653</v>
      </c>
      <c r="DB70">
        <v>12544</v>
      </c>
      <c r="DC70">
        <v>12772</v>
      </c>
      <c r="DD70">
        <v>12664</v>
      </c>
      <c r="DE70">
        <v>12689</v>
      </c>
      <c r="DF70">
        <v>12938</v>
      </c>
    </row>
    <row r="71" spans="4:110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BQ71">
        <v>17997</v>
      </c>
      <c r="BR71">
        <v>19135</v>
      </c>
      <c r="BS71">
        <v>23291</v>
      </c>
      <c r="BT71">
        <v>17096</v>
      </c>
      <c r="BU71">
        <v>17523</v>
      </c>
      <c r="BV71">
        <v>18022</v>
      </c>
      <c r="BW71">
        <v>18853</v>
      </c>
      <c r="BX71">
        <v>36211</v>
      </c>
      <c r="BY71">
        <v>23074</v>
      </c>
      <c r="BZ71">
        <v>17760</v>
      </c>
      <c r="CA71">
        <v>18671</v>
      </c>
      <c r="CB71">
        <v>18967</v>
      </c>
      <c r="CE71">
        <v>251188</v>
      </c>
      <c r="CF71">
        <v>16111</v>
      </c>
      <c r="CG71">
        <v>16115</v>
      </c>
      <c r="CH71" s="3">
        <v>15479</v>
      </c>
      <c r="CI71">
        <v>15766</v>
      </c>
      <c r="CJ71">
        <v>16891</v>
      </c>
      <c r="CK71" s="3">
        <v>16670</v>
      </c>
      <c r="CL71">
        <v>16555</v>
      </c>
      <c r="CM71">
        <v>16596</v>
      </c>
      <c r="CN71">
        <v>17527</v>
      </c>
      <c r="CO71">
        <v>18326</v>
      </c>
      <c r="CP71">
        <v>17504</v>
      </c>
      <c r="CQ71" s="3">
        <v>17948</v>
      </c>
      <c r="CT71">
        <v>251188</v>
      </c>
      <c r="CU71">
        <v>16462</v>
      </c>
      <c r="CV71">
        <v>16198</v>
      </c>
      <c r="CW71">
        <v>16475</v>
      </c>
      <c r="CX71">
        <v>17195</v>
      </c>
      <c r="CY71">
        <v>17579</v>
      </c>
      <c r="CZ71">
        <v>17960</v>
      </c>
      <c r="DA71">
        <v>17927</v>
      </c>
      <c r="DB71">
        <v>17899</v>
      </c>
      <c r="DC71">
        <v>18324</v>
      </c>
      <c r="DD71">
        <v>18266</v>
      </c>
      <c r="DE71">
        <v>18121</v>
      </c>
      <c r="DF71">
        <v>18765</v>
      </c>
    </row>
    <row r="72" spans="4:110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BQ72">
        <v>29751</v>
      </c>
      <c r="BR72">
        <v>31163</v>
      </c>
      <c r="BS72">
        <v>56289</v>
      </c>
      <c r="BT72">
        <v>29053</v>
      </c>
      <c r="BU72">
        <v>30389</v>
      </c>
      <c r="BV72">
        <v>30395</v>
      </c>
      <c r="BW72">
        <v>32019</v>
      </c>
      <c r="BX72">
        <v>105735</v>
      </c>
      <c r="BY72">
        <v>53503</v>
      </c>
      <c r="BZ72">
        <v>30538</v>
      </c>
      <c r="CA72">
        <v>32089</v>
      </c>
      <c r="CB72">
        <v>32035</v>
      </c>
      <c r="CE72">
        <v>466158</v>
      </c>
      <c r="CF72">
        <v>27200</v>
      </c>
      <c r="CG72">
        <v>27466</v>
      </c>
      <c r="CH72" s="3">
        <v>26310</v>
      </c>
      <c r="CI72">
        <v>26899</v>
      </c>
      <c r="CJ72">
        <v>27786</v>
      </c>
      <c r="CK72" s="3">
        <v>27949</v>
      </c>
      <c r="CL72">
        <v>28620</v>
      </c>
      <c r="CM72">
        <v>28580</v>
      </c>
      <c r="CN72">
        <v>29689</v>
      </c>
      <c r="CO72">
        <v>29734</v>
      </c>
      <c r="CP72">
        <v>30439</v>
      </c>
      <c r="CQ72" s="3">
        <v>29629</v>
      </c>
      <c r="CT72">
        <v>466158</v>
      </c>
      <c r="CU72">
        <v>27117</v>
      </c>
      <c r="CV72">
        <v>27447</v>
      </c>
      <c r="CW72">
        <v>28485</v>
      </c>
      <c r="CX72">
        <v>28729</v>
      </c>
      <c r="CY72">
        <v>29410</v>
      </c>
      <c r="CZ72">
        <v>30010</v>
      </c>
      <c r="DA72">
        <v>29497</v>
      </c>
      <c r="DB72">
        <v>30660</v>
      </c>
      <c r="DC72">
        <v>30943</v>
      </c>
      <c r="DD72">
        <v>31062</v>
      </c>
      <c r="DE72">
        <v>30880</v>
      </c>
      <c r="DF72">
        <v>31882</v>
      </c>
    </row>
    <row r="73" spans="4:110" x14ac:dyDescent="0.3">
      <c r="AA73" t="s">
        <v>64</v>
      </c>
      <c r="AB73">
        <f>MIN(AB72:BK72)</f>
        <v>19463</v>
      </c>
    </row>
    <row r="86" spans="4:67" x14ac:dyDescent="0.3">
      <c r="BK86" t="s">
        <v>67</v>
      </c>
      <c r="BL86" t="s">
        <v>53</v>
      </c>
      <c r="BN86" t="s">
        <v>68</v>
      </c>
      <c r="BO86" t="s">
        <v>53</v>
      </c>
    </row>
    <row r="87" spans="4:67" x14ac:dyDescent="0.3">
      <c r="BK87">
        <v>10000</v>
      </c>
      <c r="BL87">
        <f t="shared" ref="BL87:BL95" si="5">BN52/1000</f>
        <v>3.0310000000000001</v>
      </c>
      <c r="BN87">
        <v>10000</v>
      </c>
      <c r="BO87">
        <f t="shared" ref="BO87:BO95" si="6">BN64/1000</f>
        <v>2.8919999999999999</v>
      </c>
    </row>
    <row r="88" spans="4:67" x14ac:dyDescent="0.3">
      <c r="BK88">
        <v>15848</v>
      </c>
      <c r="BL88">
        <f t="shared" si="5"/>
        <v>3.214</v>
      </c>
      <c r="BN88">
        <v>15848</v>
      </c>
      <c r="BO88">
        <f t="shared" si="6"/>
        <v>3.484</v>
      </c>
    </row>
    <row r="89" spans="4:67" x14ac:dyDescent="0.3">
      <c r="BK89">
        <v>25118</v>
      </c>
      <c r="BL89">
        <f t="shared" si="5"/>
        <v>3.8759999999999999</v>
      </c>
      <c r="BN89">
        <v>25118</v>
      </c>
      <c r="BO89">
        <f t="shared" si="6"/>
        <v>4.0030000000000001</v>
      </c>
    </row>
    <row r="90" spans="4:67" x14ac:dyDescent="0.3">
      <c r="BK90">
        <v>39810</v>
      </c>
      <c r="BL90">
        <f t="shared" si="5"/>
        <v>4.4039999999999999</v>
      </c>
      <c r="BN90">
        <v>39810</v>
      </c>
      <c r="BO90">
        <f t="shared" si="6"/>
        <v>4.681</v>
      </c>
    </row>
    <row r="91" spans="4:67" x14ac:dyDescent="0.3">
      <c r="D91" t="s">
        <v>36</v>
      </c>
      <c r="E91" t="s">
        <v>0</v>
      </c>
      <c r="H91" t="s">
        <v>37</v>
      </c>
      <c r="I91" t="s">
        <v>0</v>
      </c>
      <c r="BK91">
        <v>63095</v>
      </c>
      <c r="BL91">
        <f t="shared" si="5"/>
        <v>5.3890000000000002</v>
      </c>
      <c r="BN91">
        <v>63095</v>
      </c>
      <c r="BO91">
        <f t="shared" si="6"/>
        <v>5.8579999999999997</v>
      </c>
    </row>
    <row r="92" spans="4:67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K92">
        <v>100000</v>
      </c>
      <c r="BL92">
        <f t="shared" si="5"/>
        <v>7</v>
      </c>
      <c r="BN92">
        <v>100000</v>
      </c>
      <c r="BO92">
        <f t="shared" si="6"/>
        <v>7.6630000000000003</v>
      </c>
    </row>
    <row r="93" spans="4:67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K93">
        <v>158489</v>
      </c>
      <c r="BL93">
        <f t="shared" si="5"/>
        <v>10.119999999999999</v>
      </c>
      <c r="BN93">
        <v>158489</v>
      </c>
      <c r="BO93">
        <f t="shared" si="6"/>
        <v>10.878</v>
      </c>
    </row>
    <row r="94" spans="4:67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K94">
        <v>251188</v>
      </c>
      <c r="BL94">
        <f t="shared" si="5"/>
        <v>13.917</v>
      </c>
      <c r="BN94">
        <v>251188</v>
      </c>
      <c r="BO94">
        <f t="shared" si="6"/>
        <v>15.5</v>
      </c>
    </row>
    <row r="95" spans="4:67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K95">
        <v>466158</v>
      </c>
      <c r="BL95">
        <f t="shared" si="5"/>
        <v>24.63</v>
      </c>
      <c r="BN95">
        <v>466158</v>
      </c>
      <c r="BO95">
        <f t="shared" si="6"/>
        <v>27.422999999999998</v>
      </c>
    </row>
    <row r="96" spans="4:67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67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67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K98" t="s">
        <v>51</v>
      </c>
      <c r="BL98" t="s">
        <v>54</v>
      </c>
      <c r="BN98" t="s">
        <v>51</v>
      </c>
      <c r="BO98" t="s">
        <v>54</v>
      </c>
    </row>
    <row r="99" spans="4:67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K99">
        <v>10000</v>
      </c>
      <c r="BL99">
        <f t="shared" ref="BL99:BL107" si="9">BO52/1000</f>
        <v>3.02</v>
      </c>
      <c r="BN99">
        <v>10000</v>
      </c>
      <c r="BO99">
        <f t="shared" ref="BO99:BO107" si="10">BO64/1000</f>
        <v>3.254</v>
      </c>
    </row>
    <row r="100" spans="4:67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K100">
        <v>15848</v>
      </c>
      <c r="BL100">
        <f t="shared" si="9"/>
        <v>3.4380000000000002</v>
      </c>
      <c r="BN100">
        <v>15848</v>
      </c>
      <c r="BO100">
        <f t="shared" si="10"/>
        <v>3.5510000000000002</v>
      </c>
    </row>
    <row r="101" spans="4:67" x14ac:dyDescent="0.3">
      <c r="BK101">
        <v>25118</v>
      </c>
      <c r="BL101">
        <f t="shared" si="9"/>
        <v>4.1470000000000002</v>
      </c>
      <c r="BN101">
        <v>25118</v>
      </c>
      <c r="BO101">
        <f t="shared" si="10"/>
        <v>4.1559999999999997</v>
      </c>
    </row>
    <row r="102" spans="4:67" x14ac:dyDescent="0.3">
      <c r="BK102">
        <v>39810</v>
      </c>
      <c r="BL102">
        <f t="shared" si="9"/>
        <v>4.7919999999999998</v>
      </c>
      <c r="BN102">
        <v>39810</v>
      </c>
      <c r="BO102">
        <f t="shared" si="10"/>
        <v>5.0309999999999997</v>
      </c>
    </row>
    <row r="103" spans="4:67" x14ac:dyDescent="0.3">
      <c r="D103" t="s">
        <v>36</v>
      </c>
      <c r="E103" t="s">
        <v>1</v>
      </c>
      <c r="H103" t="s">
        <v>37</v>
      </c>
      <c r="I103" t="s">
        <v>1</v>
      </c>
      <c r="BK103">
        <v>63095</v>
      </c>
      <c r="BL103">
        <f t="shared" si="9"/>
        <v>5.694</v>
      </c>
      <c r="BN103">
        <v>63095</v>
      </c>
      <c r="BO103">
        <f t="shared" si="10"/>
        <v>6.4950000000000001</v>
      </c>
    </row>
    <row r="104" spans="4:67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K104">
        <v>100000</v>
      </c>
      <c r="BL104">
        <f t="shared" si="9"/>
        <v>7.7649999999999997</v>
      </c>
      <c r="BN104">
        <v>100000</v>
      </c>
      <c r="BO104">
        <f t="shared" si="10"/>
        <v>8.2119999999999997</v>
      </c>
    </row>
    <row r="105" spans="4:67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K105">
        <v>158489</v>
      </c>
      <c r="BL105">
        <f t="shared" si="9"/>
        <v>10.606</v>
      </c>
      <c r="BN105">
        <v>158489</v>
      </c>
      <c r="BO105">
        <f t="shared" si="10"/>
        <v>11.073</v>
      </c>
    </row>
    <row r="106" spans="4:67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K106">
        <v>251188</v>
      </c>
      <c r="BL106">
        <f t="shared" si="9"/>
        <v>14.276</v>
      </c>
      <c r="BN106">
        <v>251188</v>
      </c>
      <c r="BO106">
        <f t="shared" si="10"/>
        <v>15.928000000000001</v>
      </c>
    </row>
    <row r="107" spans="4:67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K107">
        <v>466158</v>
      </c>
      <c r="BL107">
        <f t="shared" si="9"/>
        <v>25.823</v>
      </c>
      <c r="BN107">
        <v>466158</v>
      </c>
      <c r="BO107">
        <f t="shared" si="10"/>
        <v>27.295000000000002</v>
      </c>
    </row>
    <row r="108" spans="4:67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67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67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K110" t="s">
        <v>51</v>
      </c>
      <c r="BL110" t="s">
        <v>55</v>
      </c>
      <c r="BN110" t="s">
        <v>51</v>
      </c>
      <c r="BO110" t="s">
        <v>55</v>
      </c>
    </row>
    <row r="111" spans="4:67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K111">
        <v>10000</v>
      </c>
      <c r="BL111">
        <f t="shared" ref="BL111:BL119" si="13">BP52/1000</f>
        <v>3.2610000000000001</v>
      </c>
      <c r="BN111">
        <v>10000</v>
      </c>
      <c r="BO111">
        <f t="shared" ref="BO111:BO119" si="14">BP64/1000</f>
        <v>3.3010000000000002</v>
      </c>
    </row>
    <row r="112" spans="4:67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K112">
        <v>15848</v>
      </c>
      <c r="BL112">
        <f t="shared" si="13"/>
        <v>3.504</v>
      </c>
      <c r="BN112">
        <v>15848</v>
      </c>
      <c r="BO112">
        <f t="shared" si="14"/>
        <v>3.887</v>
      </c>
    </row>
    <row r="113" spans="4:67" x14ac:dyDescent="0.3">
      <c r="BK113">
        <v>25118</v>
      </c>
      <c r="BL113">
        <f t="shared" si="13"/>
        <v>3.964</v>
      </c>
      <c r="BN113">
        <v>25118</v>
      </c>
      <c r="BO113">
        <f t="shared" si="14"/>
        <v>4.5090000000000003</v>
      </c>
    </row>
    <row r="114" spans="4:67" x14ac:dyDescent="0.3">
      <c r="BK114">
        <v>39810</v>
      </c>
      <c r="BL114">
        <f t="shared" si="13"/>
        <v>4.774</v>
      </c>
      <c r="BN114">
        <v>39810</v>
      </c>
      <c r="BO114">
        <f t="shared" si="14"/>
        <v>5.3620000000000001</v>
      </c>
    </row>
    <row r="115" spans="4:67" x14ac:dyDescent="0.3">
      <c r="D115" t="s">
        <v>36</v>
      </c>
      <c r="E115" t="s">
        <v>2</v>
      </c>
      <c r="H115" t="s">
        <v>37</v>
      </c>
      <c r="I115" t="s">
        <v>2</v>
      </c>
      <c r="BK115">
        <v>63095</v>
      </c>
      <c r="BL115">
        <f t="shared" si="13"/>
        <v>6.33</v>
      </c>
      <c r="BN115">
        <v>63095</v>
      </c>
      <c r="BO115">
        <f t="shared" si="14"/>
        <v>6.2140000000000004</v>
      </c>
    </row>
    <row r="116" spans="4:67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K116">
        <v>100000</v>
      </c>
      <c r="BL116">
        <f t="shared" si="13"/>
        <v>7.94</v>
      </c>
      <c r="BN116">
        <v>100000</v>
      </c>
      <c r="BO116">
        <f t="shared" si="14"/>
        <v>8.7439999999999998</v>
      </c>
    </row>
    <row r="117" spans="4:67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BK117">
        <v>158489</v>
      </c>
      <c r="BL117">
        <f t="shared" si="13"/>
        <v>10.967000000000001</v>
      </c>
      <c r="BN117">
        <v>158489</v>
      </c>
      <c r="BO117">
        <f t="shared" si="14"/>
        <v>11.382999999999999</v>
      </c>
    </row>
    <row r="118" spans="4:67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BK118">
        <v>251188</v>
      </c>
      <c r="BL118">
        <f t="shared" si="13"/>
        <v>15.403</v>
      </c>
      <c r="BN118">
        <v>251188</v>
      </c>
      <c r="BO118">
        <f t="shared" si="14"/>
        <v>17.204000000000001</v>
      </c>
    </row>
    <row r="119" spans="4:67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BK119">
        <v>466158</v>
      </c>
      <c r="BL119">
        <f t="shared" si="13"/>
        <v>27.370999999999999</v>
      </c>
      <c r="BN119">
        <v>466158</v>
      </c>
      <c r="BO119">
        <f t="shared" si="14"/>
        <v>28.681000000000001</v>
      </c>
    </row>
    <row r="120" spans="4:67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</row>
    <row r="121" spans="4:67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</row>
    <row r="122" spans="4:67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</row>
    <row r="123" spans="4:67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</row>
    <row r="124" spans="4:67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</row>
    <row r="127" spans="4:67" x14ac:dyDescent="0.3">
      <c r="D127" t="s">
        <v>36</v>
      </c>
      <c r="E127" t="s">
        <v>3</v>
      </c>
      <c r="H127" t="s">
        <v>37</v>
      </c>
      <c r="I127" t="s">
        <v>3</v>
      </c>
    </row>
    <row r="128" spans="4:67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3"/>
  <sheetViews>
    <sheetView topLeftCell="AC19" zoomScale="55" zoomScaleNormal="55" workbookViewId="0">
      <selection activeCell="AT38" sqref="AT38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70" width="9.375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2" spans="2:98" x14ac:dyDescent="0.3">
      <c r="O42" t="s">
        <v>32</v>
      </c>
      <c r="AR42" t="s">
        <v>73</v>
      </c>
    </row>
    <row r="43" spans="2:98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</row>
    <row r="44" spans="2:98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</row>
    <row r="45" spans="2:98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K45" t="str">
        <f>IF(G45&gt;H45,"O","X")</f>
        <v>X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4">
        <v>911</v>
      </c>
      <c r="AZ45" s="4">
        <v>779</v>
      </c>
      <c r="BC45" s="4">
        <v>1402</v>
      </c>
      <c r="BD45" s="4">
        <v>852</v>
      </c>
      <c r="BE45" s="6">
        <v>784</v>
      </c>
      <c r="BI45">
        <v>907</v>
      </c>
      <c r="BJ45">
        <v>762</v>
      </c>
      <c r="BK45">
        <v>857</v>
      </c>
      <c r="BL45">
        <v>800</v>
      </c>
      <c r="BN45">
        <v>873</v>
      </c>
      <c r="BO45">
        <v>878</v>
      </c>
      <c r="BP45">
        <v>850</v>
      </c>
      <c r="BQ45">
        <v>810</v>
      </c>
      <c r="BR45" s="8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</row>
    <row r="46" spans="2:98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K46" t="str">
        <f t="shared" ref="K46:K55" si="8">IF(G46&gt;H46,"O","X")</f>
        <v>X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4">
        <v>1382</v>
      </c>
      <c r="AZ46" s="4">
        <v>1056</v>
      </c>
      <c r="BC46" s="4">
        <v>2794</v>
      </c>
      <c r="BD46" s="4">
        <v>1346</v>
      </c>
      <c r="BE46" s="6">
        <v>1122</v>
      </c>
      <c r="BI46">
        <v>1305</v>
      </c>
      <c r="BJ46">
        <v>1163</v>
      </c>
      <c r="BK46">
        <v>1147</v>
      </c>
      <c r="BL46">
        <v>1081</v>
      </c>
      <c r="BN46">
        <v>1521</v>
      </c>
      <c r="BO46">
        <v>1225</v>
      </c>
      <c r="BP46">
        <v>1135</v>
      </c>
      <c r="BQ46">
        <v>1194</v>
      </c>
      <c r="BR46" s="8">
        <f t="shared" ref="BR46:BR57" si="9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</row>
    <row r="47" spans="2:98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K47" t="str">
        <f t="shared" si="8"/>
        <v>X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4">
        <v>2618</v>
      </c>
      <c r="AZ47" s="4">
        <v>1766</v>
      </c>
      <c r="BC47" s="4">
        <v>5035</v>
      </c>
      <c r="BD47" s="4">
        <v>2295</v>
      </c>
      <c r="BE47" s="6">
        <v>1661</v>
      </c>
      <c r="BI47">
        <v>2453</v>
      </c>
      <c r="BJ47">
        <v>1779</v>
      </c>
      <c r="BK47">
        <v>1717</v>
      </c>
      <c r="BL47">
        <v>1709</v>
      </c>
      <c r="BN47">
        <v>2335</v>
      </c>
      <c r="BO47">
        <v>1651</v>
      </c>
      <c r="BP47">
        <v>1678</v>
      </c>
      <c r="BQ47">
        <v>1588</v>
      </c>
      <c r="BR47" s="8">
        <f t="shared" si="9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</row>
    <row r="48" spans="2:98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K48" t="str">
        <f t="shared" si="8"/>
        <v>O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4">
        <v>4733</v>
      </c>
      <c r="AZ48" s="4">
        <v>3382</v>
      </c>
      <c r="BC48" s="4">
        <v>11949</v>
      </c>
      <c r="BD48" s="4">
        <v>4515</v>
      </c>
      <c r="BE48" s="6">
        <v>3046</v>
      </c>
      <c r="BI48">
        <v>4494</v>
      </c>
      <c r="BJ48">
        <v>2629</v>
      </c>
      <c r="BK48">
        <v>2499</v>
      </c>
      <c r="BL48">
        <v>2341</v>
      </c>
      <c r="BN48">
        <v>4452</v>
      </c>
      <c r="BO48">
        <v>2874</v>
      </c>
      <c r="BP48">
        <v>2470</v>
      </c>
      <c r="BQ48">
        <v>2312</v>
      </c>
      <c r="BR48" s="8">
        <f t="shared" si="9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</row>
    <row r="49" spans="2:98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K49" t="str">
        <f t="shared" si="8"/>
        <v>O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4">
        <v>10481</v>
      </c>
      <c r="AZ49" s="4">
        <v>6487</v>
      </c>
      <c r="BC49" s="4">
        <v>28415</v>
      </c>
      <c r="BD49" s="4">
        <v>9558</v>
      </c>
      <c r="BE49" s="6">
        <v>6016</v>
      </c>
      <c r="BI49">
        <v>9003</v>
      </c>
      <c r="BJ49">
        <v>5165</v>
      </c>
      <c r="BK49">
        <v>4250</v>
      </c>
      <c r="BL49">
        <v>3224</v>
      </c>
      <c r="BN49">
        <v>8538</v>
      </c>
      <c r="BO49">
        <v>5056</v>
      </c>
      <c r="BP49">
        <v>4015</v>
      </c>
      <c r="BQ49">
        <v>3516</v>
      </c>
      <c r="BR49" s="8">
        <f t="shared" si="9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</row>
    <row r="50" spans="2:98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K50" t="str">
        <f t="shared" si="8"/>
        <v>O</v>
      </c>
      <c r="O50">
        <v>100000</v>
      </c>
      <c r="P50">
        <v>5958</v>
      </c>
      <c r="Q50">
        <v>5761</v>
      </c>
      <c r="R50" s="3"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4">
        <v>24174</v>
      </c>
      <c r="AZ50" s="4">
        <v>13592</v>
      </c>
      <c r="BC50" s="4">
        <v>73260</v>
      </c>
      <c r="BD50" s="4">
        <v>22705</v>
      </c>
      <c r="BE50" s="6">
        <v>11749</v>
      </c>
      <c r="BR50" s="8">
        <f t="shared" si="9"/>
        <v>11749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</row>
    <row r="51" spans="2:98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K51" t="str">
        <f t="shared" si="8"/>
        <v>O</v>
      </c>
      <c r="O51">
        <v>158489</v>
      </c>
      <c r="P51">
        <v>10501</v>
      </c>
      <c r="Q51">
        <v>9608</v>
      </c>
      <c r="R51" s="3"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4">
        <v>58524</v>
      </c>
      <c r="AZ51" s="4">
        <v>30838</v>
      </c>
      <c r="BC51" s="4">
        <v>181285</v>
      </c>
      <c r="BD51" s="4">
        <v>53669</v>
      </c>
      <c r="BE51" s="6">
        <v>26294</v>
      </c>
      <c r="BR51" s="8">
        <f t="shared" si="9"/>
        <v>26294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</row>
    <row r="52" spans="2:98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K52" t="str">
        <f t="shared" si="8"/>
        <v>O</v>
      </c>
      <c r="O52">
        <v>251188</v>
      </c>
      <c r="P52">
        <v>21304</v>
      </c>
      <c r="Q52">
        <v>18442</v>
      </c>
      <c r="R52" s="3"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4">
        <v>145979</v>
      </c>
      <c r="AZ52" s="4">
        <v>69418</v>
      </c>
      <c r="BC52" s="4">
        <v>474988</v>
      </c>
      <c r="BD52" s="4">
        <v>131713</v>
      </c>
      <c r="BE52" s="6">
        <v>55528</v>
      </c>
      <c r="BR52" s="8">
        <f t="shared" si="9"/>
        <v>55528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</row>
    <row r="53" spans="2:98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K53" t="str">
        <f t="shared" si="8"/>
        <v>O</v>
      </c>
      <c r="O53">
        <v>398107</v>
      </c>
      <c r="P53">
        <v>43873</v>
      </c>
      <c r="Q53">
        <v>37258</v>
      </c>
      <c r="R53" s="3"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4">
        <v>340761</v>
      </c>
      <c r="AZ53" s="4">
        <v>167649</v>
      </c>
      <c r="BC53" s="4">
        <v>1227761</v>
      </c>
      <c r="BD53" s="4">
        <v>319263</v>
      </c>
      <c r="BE53" s="6">
        <v>140116</v>
      </c>
      <c r="BR53" s="8">
        <f t="shared" si="9"/>
        <v>140116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</row>
    <row r="54" spans="2:98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K54" t="str">
        <f t="shared" si="8"/>
        <v>O</v>
      </c>
      <c r="O54">
        <v>630957</v>
      </c>
      <c r="P54">
        <v>101317</v>
      </c>
      <c r="Q54">
        <v>78071</v>
      </c>
      <c r="R54" s="3"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4">
        <v>929374</v>
      </c>
      <c r="AZ54" s="4">
        <v>414546</v>
      </c>
      <c r="BC54" s="4">
        <v>3052646</v>
      </c>
      <c r="BD54" s="4">
        <v>811228</v>
      </c>
      <c r="BE54" s="6">
        <v>332428</v>
      </c>
      <c r="BR54" s="8">
        <f t="shared" si="9"/>
        <v>332428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</row>
    <row r="55" spans="2:98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K55" t="str">
        <f t="shared" si="8"/>
        <v>O</v>
      </c>
      <c r="O55">
        <v>1000000</v>
      </c>
      <c r="P55">
        <v>243931</v>
      </c>
      <c r="Q55">
        <v>181772</v>
      </c>
      <c r="R55" s="3"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7"/>
      <c r="AY55" s="7"/>
      <c r="AZ55" s="4">
        <v>1174266</v>
      </c>
      <c r="BC55" s="7"/>
      <c r="BD55" s="4">
        <v>2259841</v>
      </c>
      <c r="BE55" s="6">
        <v>914773</v>
      </c>
      <c r="BR55" s="8">
        <f t="shared" si="9"/>
        <v>914773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98" x14ac:dyDescent="0.3">
      <c r="BR56" s="8"/>
    </row>
    <row r="57" spans="2:98" x14ac:dyDescent="0.3">
      <c r="O57" t="s">
        <v>32</v>
      </c>
      <c r="AR57" t="s">
        <v>31</v>
      </c>
      <c r="AU57" s="5"/>
      <c r="BR57" s="8"/>
    </row>
    <row r="58" spans="2:98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</row>
    <row r="59" spans="2:98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</row>
    <row r="60" spans="2:98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</row>
    <row r="61" spans="2:98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</row>
    <row r="62" spans="2:98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</row>
    <row r="63" spans="2:98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</row>
    <row r="64" spans="2:98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</row>
    <row r="65" spans="3:98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</row>
    <row r="66" spans="3:98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</row>
    <row r="67" spans="3:98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</row>
    <row r="68" spans="3:98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</row>
    <row r="69" spans="3:98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7"/>
      <c r="AY69">
        <v>2931831</v>
      </c>
      <c r="AZ69">
        <v>1316200</v>
      </c>
      <c r="BC69" s="7"/>
      <c r="BD69">
        <v>2551159</v>
      </c>
      <c r="BE69">
        <v>975708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</row>
    <row r="70" spans="3:98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7"/>
      <c r="AT70" s="7"/>
      <c r="AU70" s="7"/>
      <c r="AX70" s="7"/>
      <c r="AY70" s="7"/>
      <c r="AZ70" s="7"/>
      <c r="BC70" s="7"/>
      <c r="BD70" s="7"/>
      <c r="BE70"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</row>
    <row r="76" spans="3:98" x14ac:dyDescent="0.3">
      <c r="C76" t="s">
        <v>35</v>
      </c>
      <c r="D76" t="s">
        <v>0</v>
      </c>
      <c r="G76" t="s">
        <v>34</v>
      </c>
      <c r="H76" t="s">
        <v>0</v>
      </c>
    </row>
    <row r="77" spans="3:98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98" x14ac:dyDescent="0.3">
      <c r="C78">
        <v>15848</v>
      </c>
      <c r="D78">
        <f t="shared" ref="D78:D87" si="10">E46/1000</f>
        <v>1.101</v>
      </c>
      <c r="G78">
        <v>15848</v>
      </c>
      <c r="H78">
        <f t="shared" ref="H78:H87" si="11">E61/1000</f>
        <v>1.673</v>
      </c>
    </row>
    <row r="79" spans="3:98" x14ac:dyDescent="0.3">
      <c r="C79">
        <v>25118</v>
      </c>
      <c r="D79">
        <f t="shared" si="10"/>
        <v>1.627</v>
      </c>
      <c r="G79">
        <v>25118</v>
      </c>
      <c r="H79">
        <f t="shared" si="11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98" x14ac:dyDescent="0.3">
      <c r="C80">
        <v>39810</v>
      </c>
      <c r="D80">
        <f t="shared" si="10"/>
        <v>2.3119999999999998</v>
      </c>
      <c r="G80">
        <v>39810</v>
      </c>
      <c r="H80">
        <f t="shared" si="11"/>
        <v>3.74</v>
      </c>
      <c r="L80">
        <v>10000</v>
      </c>
      <c r="M80">
        <f>P45/1000</f>
        <v>0.85499999999999998</v>
      </c>
      <c r="O80">
        <v>10000</v>
      </c>
      <c r="P80">
        <f>P60/1000</f>
        <v>1.6120000000000001</v>
      </c>
    </row>
    <row r="81" spans="3:16" x14ac:dyDescent="0.3">
      <c r="C81">
        <v>63095</v>
      </c>
      <c r="D81">
        <f t="shared" si="10"/>
        <v>3.2730000000000001</v>
      </c>
      <c r="G81">
        <v>63095</v>
      </c>
      <c r="H81">
        <f t="shared" si="11"/>
        <v>3.93</v>
      </c>
      <c r="L81">
        <v>15848</v>
      </c>
      <c r="M81">
        <f>P46/1000</f>
        <v>0.97899999999999998</v>
      </c>
      <c r="O81">
        <v>15848</v>
      </c>
      <c r="P81">
        <f>P61/1000</f>
        <v>2.4969999999999999</v>
      </c>
    </row>
    <row r="82" spans="3:16" x14ac:dyDescent="0.3">
      <c r="C82">
        <v>100000</v>
      </c>
      <c r="D82">
        <f t="shared" si="10"/>
        <v>4.96</v>
      </c>
      <c r="G82">
        <v>100000</v>
      </c>
      <c r="H82">
        <f t="shared" si="11"/>
        <v>11.795</v>
      </c>
      <c r="L82">
        <v>25118</v>
      </c>
      <c r="M82">
        <f>P47/1000</f>
        <v>1.4710000000000001</v>
      </c>
      <c r="O82">
        <v>25118</v>
      </c>
      <c r="P82">
        <f>P62/1000</f>
        <v>4.8739999999999997</v>
      </c>
    </row>
    <row r="83" spans="3:16" x14ac:dyDescent="0.3">
      <c r="C83">
        <v>158489</v>
      </c>
      <c r="D83">
        <f t="shared" si="10"/>
        <v>4.1150000000000002</v>
      </c>
      <c r="G83">
        <v>158489</v>
      </c>
      <c r="H83">
        <f t="shared" si="11"/>
        <v>9.5809999999999995</v>
      </c>
      <c r="L83">
        <v>39810</v>
      </c>
      <c r="M83">
        <f>P48/1000</f>
        <v>2.29</v>
      </c>
      <c r="O83">
        <v>39810</v>
      </c>
      <c r="P83">
        <f>P63/1000</f>
        <v>10.552</v>
      </c>
    </row>
    <row r="84" spans="3:16" x14ac:dyDescent="0.3">
      <c r="C84">
        <v>251188</v>
      </c>
      <c r="D84">
        <f t="shared" si="10"/>
        <v>5.8440000000000003</v>
      </c>
      <c r="G84">
        <v>251188</v>
      </c>
      <c r="H84">
        <f t="shared" si="11"/>
        <v>17.206</v>
      </c>
      <c r="L84">
        <v>63095</v>
      </c>
      <c r="M84">
        <f>P49/1000</f>
        <v>3.3039999999999998</v>
      </c>
      <c r="O84">
        <v>63095</v>
      </c>
      <c r="P84">
        <f>P64/1000</f>
        <v>24.443000000000001</v>
      </c>
    </row>
    <row r="85" spans="3:16" x14ac:dyDescent="0.3">
      <c r="C85">
        <v>398107</v>
      </c>
      <c r="D85">
        <f t="shared" si="10"/>
        <v>9.8000000000000007</v>
      </c>
      <c r="G85">
        <v>398107</v>
      </c>
      <c r="H85">
        <f t="shared" si="11"/>
        <v>16.875</v>
      </c>
      <c r="L85">
        <v>100000</v>
      </c>
      <c r="M85">
        <f>P50/1000</f>
        <v>5.9580000000000002</v>
      </c>
      <c r="O85">
        <v>100000</v>
      </c>
      <c r="P85">
        <f>P65/1000</f>
        <v>58.146999999999998</v>
      </c>
    </row>
    <row r="86" spans="3:16" x14ac:dyDescent="0.3">
      <c r="C86">
        <v>630957</v>
      </c>
      <c r="D86">
        <f t="shared" si="10"/>
        <v>15.44</v>
      </c>
      <c r="G86">
        <v>630957</v>
      </c>
      <c r="H86">
        <f t="shared" si="11"/>
        <v>27.039000000000001</v>
      </c>
      <c r="L86">
        <v>158489</v>
      </c>
      <c r="M86">
        <f>P51/1000</f>
        <v>10.500999999999999</v>
      </c>
      <c r="O86">
        <v>158489</v>
      </c>
      <c r="P86">
        <f>P66/1000</f>
        <v>142.44399999999999</v>
      </c>
    </row>
    <row r="87" spans="3:16" x14ac:dyDescent="0.3">
      <c r="C87">
        <v>1000000</v>
      </c>
      <c r="D87">
        <f t="shared" si="10"/>
        <v>23.823</v>
      </c>
      <c r="G87">
        <v>1000000</v>
      </c>
      <c r="H87">
        <f t="shared" si="11"/>
        <v>52.543999999999997</v>
      </c>
      <c r="L87">
        <v>251188</v>
      </c>
      <c r="M87">
        <f>P52/1000</f>
        <v>21.303999999999998</v>
      </c>
      <c r="O87">
        <v>251188</v>
      </c>
      <c r="P87">
        <f>P67/1000</f>
        <v>381.87700000000001</v>
      </c>
    </row>
    <row r="88" spans="3:16" x14ac:dyDescent="0.3">
      <c r="L88">
        <v>398107</v>
      </c>
      <c r="M88">
        <f>P53/1000</f>
        <v>43.872999999999998</v>
      </c>
      <c r="O88">
        <v>398107</v>
      </c>
      <c r="P88">
        <f>P68/1000</f>
        <v>897.46400000000006</v>
      </c>
    </row>
    <row r="89" spans="3:16" x14ac:dyDescent="0.3">
      <c r="L89">
        <v>630957</v>
      </c>
      <c r="M89">
        <f>P54/1000</f>
        <v>101.31699999999999</v>
      </c>
      <c r="O89">
        <v>630957</v>
      </c>
      <c r="P89">
        <f>P69/1000</f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>P55/1000</f>
        <v>243.93100000000001</v>
      </c>
      <c r="O90">
        <v>1000000</v>
      </c>
      <c r="P90" t="e">
        <f>P70/1000</f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6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L94">
        <v>10000</v>
      </c>
      <c r="M94">
        <f>Q45/1000</f>
        <v>1.145</v>
      </c>
      <c r="O94">
        <v>10000</v>
      </c>
      <c r="P94">
        <f>Q60/1000</f>
        <v>1.2829999999999999</v>
      </c>
    </row>
    <row r="95" spans="3:16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L95">
        <v>15848</v>
      </c>
      <c r="M95">
        <f>Q46/1000</f>
        <v>1.2270000000000001</v>
      </c>
      <c r="O95">
        <v>15848</v>
      </c>
      <c r="P95">
        <f>Q61/1000</f>
        <v>1.6839999999999999</v>
      </c>
    </row>
    <row r="96" spans="3:16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L96">
        <v>25118</v>
      </c>
      <c r="M96">
        <f>Q47/1000</f>
        <v>1.5089999999999999</v>
      </c>
      <c r="O96">
        <v>25118</v>
      </c>
      <c r="P96">
        <f>Q62/1000</f>
        <v>2.42</v>
      </c>
    </row>
    <row r="97" spans="3:16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L97">
        <v>39810</v>
      </c>
      <c r="M97">
        <f>Q48/1000</f>
        <v>2.6760000000000002</v>
      </c>
      <c r="O97">
        <v>39810</v>
      </c>
      <c r="P97">
        <f>Q63/1000</f>
        <v>3.8460000000000001</v>
      </c>
    </row>
    <row r="98" spans="3:16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L98">
        <v>63095</v>
      </c>
      <c r="M98">
        <f>Q49/1000</f>
        <v>3.8380000000000001</v>
      </c>
      <c r="O98">
        <v>63095</v>
      </c>
      <c r="P98">
        <f>Q64/1000</f>
        <v>6.38</v>
      </c>
    </row>
    <row r="99" spans="3:16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L99">
        <v>100000</v>
      </c>
      <c r="M99">
        <f>Q50/1000</f>
        <v>5.7610000000000001</v>
      </c>
      <c r="O99">
        <v>100000</v>
      </c>
      <c r="P99">
        <f>Q65/1000</f>
        <v>13.085000000000001</v>
      </c>
    </row>
    <row r="100" spans="3:16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L100">
        <v>158489</v>
      </c>
      <c r="M100">
        <f>Q51/1000</f>
        <v>9.6080000000000005</v>
      </c>
      <c r="O100">
        <v>158489</v>
      </c>
      <c r="P100">
        <f>Q66/1000</f>
        <v>26.097999999999999</v>
      </c>
    </row>
    <row r="101" spans="3:16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L101">
        <v>251188</v>
      </c>
      <c r="M101">
        <f>Q52/1000</f>
        <v>18.442</v>
      </c>
      <c r="O101">
        <v>251188</v>
      </c>
      <c r="P101">
        <f>Q67/1000</f>
        <v>62.996000000000002</v>
      </c>
    </row>
    <row r="102" spans="3:16" x14ac:dyDescent="0.3">
      <c r="L102">
        <v>398107</v>
      </c>
      <c r="M102">
        <f>Q53/1000</f>
        <v>37.258000000000003</v>
      </c>
      <c r="O102">
        <v>398107</v>
      </c>
      <c r="P102">
        <f>Q68/1000</f>
        <v>146.143</v>
      </c>
    </row>
    <row r="103" spans="3:16" x14ac:dyDescent="0.3">
      <c r="L103">
        <v>630957</v>
      </c>
      <c r="M103">
        <f>Q54/1000</f>
        <v>78.070999999999998</v>
      </c>
      <c r="O103">
        <v>630957</v>
      </c>
      <c r="P103">
        <f>Q69/1000</f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>Q55/1000</f>
        <v>181.77199999999999</v>
      </c>
      <c r="O104">
        <v>1000000</v>
      </c>
      <c r="P104">
        <f>Q70/1000</f>
        <v>912.92899999999997</v>
      </c>
    </row>
    <row r="105" spans="3:16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6" x14ac:dyDescent="0.3">
      <c r="C106">
        <v>15848</v>
      </c>
      <c r="D106">
        <f t="shared" ref="D106:D115" si="14">G46/1000</f>
        <v>1.1220000000000001</v>
      </c>
      <c r="G106">
        <v>15848</v>
      </c>
      <c r="H106">
        <f t="shared" ref="H106:H115" si="15">G61/1000</f>
        <v>1.6819999999999999</v>
      </c>
    </row>
    <row r="107" spans="3:16" x14ac:dyDescent="0.3">
      <c r="C107">
        <v>25118</v>
      </c>
      <c r="D107">
        <f t="shared" si="14"/>
        <v>1.661</v>
      </c>
      <c r="G107">
        <v>25118</v>
      </c>
      <c r="H107">
        <f t="shared" si="15"/>
        <v>2.78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14"/>
        <v>3.0459999999999998</v>
      </c>
      <c r="G108">
        <v>39810</v>
      </c>
      <c r="H108">
        <f t="shared" si="15"/>
        <v>5.274</v>
      </c>
      <c r="L108">
        <v>10000</v>
      </c>
      <c r="M108">
        <f>R45/1000</f>
        <v>0.88400000000000001</v>
      </c>
      <c r="O108">
        <v>10000</v>
      </c>
      <c r="P108">
        <f>R60/1000</f>
        <v>1.3129999999999999</v>
      </c>
    </row>
    <row r="109" spans="3:16" x14ac:dyDescent="0.3">
      <c r="C109">
        <v>63095</v>
      </c>
      <c r="D109">
        <f t="shared" si="14"/>
        <v>6.016</v>
      </c>
      <c r="G109">
        <v>63095</v>
      </c>
      <c r="H109">
        <f t="shared" si="15"/>
        <v>11.576000000000001</v>
      </c>
      <c r="L109">
        <v>15848</v>
      </c>
      <c r="M109">
        <f>R46/1000</f>
        <v>1.5029999999999999</v>
      </c>
      <c r="O109">
        <v>15848</v>
      </c>
      <c r="P109">
        <f>R61/1000</f>
        <v>1.714</v>
      </c>
    </row>
    <row r="110" spans="3:16" x14ac:dyDescent="0.3">
      <c r="C110">
        <v>100000</v>
      </c>
      <c r="D110">
        <f t="shared" si="14"/>
        <v>11.749000000000001</v>
      </c>
      <c r="G110">
        <v>100000</v>
      </c>
      <c r="H110">
        <f t="shared" si="15"/>
        <v>26.128</v>
      </c>
      <c r="L110">
        <v>25118</v>
      </c>
      <c r="M110">
        <f>R47/1000</f>
        <v>2.016</v>
      </c>
      <c r="O110">
        <v>25118</v>
      </c>
      <c r="P110">
        <f>R62/1000</f>
        <v>1.796</v>
      </c>
    </row>
    <row r="111" spans="3:16" x14ac:dyDescent="0.3">
      <c r="C111">
        <v>158489</v>
      </c>
      <c r="D111">
        <f t="shared" si="14"/>
        <v>26.294</v>
      </c>
      <c r="G111">
        <v>158489</v>
      </c>
      <c r="H111">
        <f t="shared" si="15"/>
        <v>61.139000000000003</v>
      </c>
      <c r="L111">
        <v>39810</v>
      </c>
      <c r="M111">
        <f>R48/1000</f>
        <v>2.6429999999999998</v>
      </c>
      <c r="O111">
        <v>39810</v>
      </c>
      <c r="P111">
        <f>R63/1000</f>
        <v>3.1970000000000001</v>
      </c>
    </row>
    <row r="112" spans="3:16" x14ac:dyDescent="0.3">
      <c r="C112">
        <v>251188</v>
      </c>
      <c r="D112">
        <f t="shared" si="14"/>
        <v>55.527999999999999</v>
      </c>
      <c r="G112">
        <v>251188</v>
      </c>
      <c r="H112">
        <f t="shared" si="15"/>
        <v>148.976</v>
      </c>
      <c r="L112">
        <v>63095</v>
      </c>
      <c r="M112">
        <f>R49/1000</f>
        <v>3.2290000000000001</v>
      </c>
      <c r="O112">
        <v>63095</v>
      </c>
      <c r="P112">
        <f>R64/1000</f>
        <v>4.6390000000000002</v>
      </c>
    </row>
    <row r="113" spans="3:16" x14ac:dyDescent="0.3">
      <c r="C113">
        <v>398107</v>
      </c>
      <c r="D113">
        <f t="shared" si="14"/>
        <v>140.11600000000001</v>
      </c>
      <c r="G113">
        <v>398107</v>
      </c>
      <c r="H113">
        <f t="shared" si="15"/>
        <v>366.90699999999998</v>
      </c>
      <c r="L113">
        <v>100000</v>
      </c>
      <c r="M113">
        <f>R50/1000</f>
        <v>4.5460000000000003</v>
      </c>
      <c r="O113">
        <v>100000</v>
      </c>
      <c r="P113">
        <f>R65/1000</f>
        <v>6.9820000000000002</v>
      </c>
    </row>
    <row r="114" spans="3:16" x14ac:dyDescent="0.3">
      <c r="C114">
        <v>630957</v>
      </c>
      <c r="D114">
        <f t="shared" si="14"/>
        <v>332.428</v>
      </c>
      <c r="G114">
        <v>630957</v>
      </c>
      <c r="H114">
        <f t="shared" si="15"/>
        <v>975.70799999999997</v>
      </c>
      <c r="L114">
        <v>158489</v>
      </c>
      <c r="M114">
        <f>R51/1000</f>
        <v>6.6829999999999998</v>
      </c>
      <c r="O114">
        <v>158489</v>
      </c>
      <c r="P114">
        <f>R66/1000</f>
        <v>13.86</v>
      </c>
    </row>
    <row r="115" spans="3:16" x14ac:dyDescent="0.3">
      <c r="C115">
        <v>1000000</v>
      </c>
      <c r="D115">
        <f t="shared" si="14"/>
        <v>914.77300000000002</v>
      </c>
      <c r="G115">
        <v>1000000</v>
      </c>
      <c r="H115">
        <f t="shared" si="15"/>
        <v>2669.4520000000002</v>
      </c>
      <c r="L115">
        <v>251188</v>
      </c>
      <c r="M115">
        <f>R52/1000</f>
        <v>10.128</v>
      </c>
      <c r="O115">
        <v>251188</v>
      </c>
      <c r="P115">
        <f>R67/1000</f>
        <v>28.512</v>
      </c>
    </row>
    <row r="116" spans="3:16" x14ac:dyDescent="0.3">
      <c r="L116">
        <v>398107</v>
      </c>
      <c r="M116">
        <f>R53/1000</f>
        <v>16.998999999999999</v>
      </c>
      <c r="O116">
        <v>398107</v>
      </c>
      <c r="P116">
        <f>R68/1000</f>
        <v>60.591000000000001</v>
      </c>
    </row>
    <row r="117" spans="3:16" x14ac:dyDescent="0.3">
      <c r="L117">
        <v>630957</v>
      </c>
      <c r="M117">
        <f>R54/1000</f>
        <v>25.841000000000001</v>
      </c>
      <c r="O117">
        <v>630957</v>
      </c>
      <c r="P117">
        <f>R69/1000</f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>R55/1000</f>
        <v>51.381</v>
      </c>
      <c r="O118">
        <v>1000000</v>
      </c>
      <c r="P118">
        <f>R70/1000</f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16">H46/1000</f>
        <v>1.5029999999999999</v>
      </c>
      <c r="G120">
        <v>15848</v>
      </c>
      <c r="H120">
        <f t="shared" ref="H120:H129" si="17">H61/1000</f>
        <v>1.714</v>
      </c>
    </row>
    <row r="121" spans="3:16" x14ac:dyDescent="0.3">
      <c r="C121">
        <v>25118</v>
      </c>
      <c r="D121">
        <f t="shared" si="16"/>
        <v>2.016</v>
      </c>
      <c r="G121">
        <v>25118</v>
      </c>
      <c r="H121">
        <f t="shared" si="17"/>
        <v>1.796</v>
      </c>
    </row>
    <row r="122" spans="3:16" x14ac:dyDescent="0.3">
      <c r="C122">
        <v>39810</v>
      </c>
      <c r="D122">
        <f t="shared" si="16"/>
        <v>2.6429999999999998</v>
      </c>
      <c r="G122">
        <v>39810</v>
      </c>
      <c r="H122">
        <f t="shared" si="17"/>
        <v>3.1970000000000001</v>
      </c>
    </row>
    <row r="123" spans="3:16" x14ac:dyDescent="0.3">
      <c r="C123">
        <v>63095</v>
      </c>
      <c r="D123">
        <f t="shared" si="16"/>
        <v>3.2290000000000001</v>
      </c>
      <c r="G123">
        <v>63095</v>
      </c>
      <c r="H123">
        <f t="shared" si="17"/>
        <v>4.6390000000000002</v>
      </c>
    </row>
    <row r="124" spans="3:16" x14ac:dyDescent="0.3">
      <c r="C124">
        <v>100000</v>
      </c>
      <c r="D124">
        <f t="shared" si="16"/>
        <v>4.5460000000000003</v>
      </c>
      <c r="G124">
        <v>100000</v>
      </c>
      <c r="H124">
        <f t="shared" si="17"/>
        <v>6.9820000000000002</v>
      </c>
    </row>
    <row r="125" spans="3:16" x14ac:dyDescent="0.3">
      <c r="C125">
        <v>158489</v>
      </c>
      <c r="D125">
        <f t="shared" si="16"/>
        <v>6.6829999999999998</v>
      </c>
      <c r="G125">
        <v>158489</v>
      </c>
      <c r="H125">
        <f t="shared" si="17"/>
        <v>13.86</v>
      </c>
    </row>
    <row r="126" spans="3:16" x14ac:dyDescent="0.3">
      <c r="C126">
        <v>251188</v>
      </c>
      <c r="D126">
        <f t="shared" si="16"/>
        <v>10.128</v>
      </c>
      <c r="G126">
        <v>251188</v>
      </c>
      <c r="H126">
        <f t="shared" si="17"/>
        <v>28.512</v>
      </c>
    </row>
    <row r="127" spans="3:16" x14ac:dyDescent="0.3">
      <c r="C127">
        <v>398107</v>
      </c>
      <c r="D127">
        <f t="shared" si="16"/>
        <v>16.998999999999999</v>
      </c>
      <c r="G127">
        <v>398107</v>
      </c>
      <c r="H127">
        <f t="shared" si="17"/>
        <v>60.591000000000001</v>
      </c>
    </row>
    <row r="128" spans="3:16" x14ac:dyDescent="0.3">
      <c r="C128">
        <v>630957</v>
      </c>
      <c r="D128">
        <f t="shared" si="16"/>
        <v>25.841000000000001</v>
      </c>
      <c r="G128">
        <v>630957</v>
      </c>
      <c r="H128">
        <f t="shared" si="17"/>
        <v>141.08000000000001</v>
      </c>
    </row>
    <row r="129" spans="3:8" x14ac:dyDescent="0.3">
      <c r="C129">
        <v>1000000</v>
      </c>
      <c r="D129">
        <f t="shared" si="16"/>
        <v>51.381</v>
      </c>
      <c r="G129">
        <v>1000000</v>
      </c>
      <c r="H129">
        <f t="shared" si="17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18">I46/1000</f>
        <v>0.56999999999999995</v>
      </c>
      <c r="G134">
        <v>15848</v>
      </c>
      <c r="H134">
        <f t="shared" ref="H134:H143" si="19">I61/1000</f>
        <v>0.70499999999999996</v>
      </c>
    </row>
    <row r="135" spans="3:8" x14ac:dyDescent="0.3">
      <c r="C135">
        <v>25118</v>
      </c>
      <c r="D135">
        <f t="shared" si="18"/>
        <v>0.78600000000000003</v>
      </c>
      <c r="G135">
        <v>25118</v>
      </c>
      <c r="H135">
        <f t="shared" si="19"/>
        <v>0.88</v>
      </c>
    </row>
    <row r="136" spans="3:8" x14ac:dyDescent="0.3">
      <c r="C136">
        <v>39810</v>
      </c>
      <c r="D136">
        <f t="shared" si="18"/>
        <v>1.06</v>
      </c>
      <c r="G136">
        <v>39810</v>
      </c>
      <c r="H136">
        <f t="shared" si="19"/>
        <v>1.26</v>
      </c>
    </row>
    <row r="137" spans="3:8" x14ac:dyDescent="0.3">
      <c r="C137">
        <v>63095</v>
      </c>
      <c r="D137">
        <f t="shared" si="18"/>
        <v>1.4279999999999999</v>
      </c>
      <c r="G137">
        <v>63095</v>
      </c>
      <c r="H137">
        <f t="shared" si="19"/>
        <v>1.9059999999999999</v>
      </c>
    </row>
    <row r="138" spans="3:8" x14ac:dyDescent="0.3">
      <c r="C138">
        <v>100000</v>
      </c>
      <c r="D138">
        <f t="shared" si="18"/>
        <v>2.181</v>
      </c>
      <c r="G138">
        <v>100000</v>
      </c>
      <c r="H138">
        <f t="shared" si="19"/>
        <v>2.6139999999999999</v>
      </c>
    </row>
    <row r="139" spans="3:8" x14ac:dyDescent="0.3">
      <c r="C139">
        <v>158489</v>
      </c>
      <c r="D139">
        <f t="shared" si="18"/>
        <v>2.9910000000000001</v>
      </c>
      <c r="G139">
        <v>158489</v>
      </c>
      <c r="H139">
        <f t="shared" si="19"/>
        <v>3.8319999999999999</v>
      </c>
    </row>
    <row r="140" spans="3:8" x14ac:dyDescent="0.3">
      <c r="C140">
        <v>251188</v>
      </c>
      <c r="D140">
        <f t="shared" si="18"/>
        <v>4.6680000000000001</v>
      </c>
      <c r="G140">
        <v>251188</v>
      </c>
      <c r="H140">
        <f t="shared" si="19"/>
        <v>5.6360000000000001</v>
      </c>
    </row>
    <row r="141" spans="3:8" x14ac:dyDescent="0.3">
      <c r="C141">
        <v>398107</v>
      </c>
      <c r="D141">
        <f t="shared" si="18"/>
        <v>7.2460000000000004</v>
      </c>
      <c r="G141">
        <v>398107</v>
      </c>
      <c r="H141">
        <f t="shared" si="19"/>
        <v>9.5039999999999996</v>
      </c>
    </row>
    <row r="142" spans="3:8" x14ac:dyDescent="0.3">
      <c r="C142">
        <v>630957</v>
      </c>
      <c r="D142">
        <f t="shared" si="18"/>
        <v>11.122999999999999</v>
      </c>
      <c r="G142">
        <v>630957</v>
      </c>
      <c r="H142">
        <f t="shared" si="19"/>
        <v>15.05</v>
      </c>
    </row>
    <row r="143" spans="3:8" x14ac:dyDescent="0.3">
      <c r="C143">
        <v>1000000</v>
      </c>
      <c r="D143">
        <f t="shared" si="18"/>
        <v>17.908999999999999</v>
      </c>
      <c r="G143">
        <v>1000000</v>
      </c>
      <c r="H143">
        <f t="shared" si="19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L29" zoomScale="40" zoomScaleNormal="40" workbookViewId="0">
      <selection activeCell="R61" sqref="R61:AG67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 s="3">
        <v>1558</v>
      </c>
      <c r="T47">
        <v>1707</v>
      </c>
      <c r="U47">
        <v>1914</v>
      </c>
      <c r="V47">
        <v>2566</v>
      </c>
      <c r="W47">
        <v>2760</v>
      </c>
      <c r="X47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2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3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2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3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2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3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2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3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2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3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2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3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2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3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2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3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2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3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2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3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4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5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4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5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4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5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4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5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4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5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4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5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4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5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4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5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4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5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4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5"/>
        <v>78273</v>
      </c>
    </row>
    <row r="77" spans="3:106" x14ac:dyDescent="0.3">
      <c r="AP77" t="str">
        <f t="shared" ref="AP77:BX77" si="6">CONCATENATE("#",$AP$59," l=",AQ60, " q=",AQ61)</f>
        <v>#JoinMH l=1 q=1</v>
      </c>
      <c r="AQ77" t="str">
        <f t="shared" si="6"/>
        <v>#JoinMH l=1 q=2</v>
      </c>
      <c r="AR77" t="str">
        <f t="shared" si="6"/>
        <v>#JoinMH l=1 q=3</v>
      </c>
      <c r="AS77" t="str">
        <f t="shared" si="6"/>
        <v>#JoinMH l=1 q=4</v>
      </c>
      <c r="AT77" t="str">
        <f t="shared" si="6"/>
        <v>#JoinMH l=1 q=5</v>
      </c>
      <c r="AU77" t="str">
        <f t="shared" si="6"/>
        <v>#JoinMH l=1 q=6</v>
      </c>
      <c r="AV77" t="str">
        <f t="shared" si="6"/>
        <v>#JoinMH l=1 q=7</v>
      </c>
      <c r="AW77" t="str">
        <f t="shared" si="6"/>
        <v>#JoinMH l=2 q=1</v>
      </c>
      <c r="AX77" t="str">
        <f t="shared" si="6"/>
        <v>#JoinMH l=2 q=2</v>
      </c>
      <c r="AY77" t="str">
        <f t="shared" si="6"/>
        <v>#JoinMH l=2 q=3</v>
      </c>
      <c r="AZ77" t="str">
        <f t="shared" si="6"/>
        <v>#JoinMH l=2 q=4</v>
      </c>
      <c r="BA77" t="str">
        <f t="shared" si="6"/>
        <v>#JoinMH l=2 q=5</v>
      </c>
      <c r="BB77" t="str">
        <f t="shared" si="6"/>
        <v>#JoinMH l=2 q=6</v>
      </c>
      <c r="BC77" t="str">
        <f t="shared" si="6"/>
        <v>#JoinMH l=2 q=7</v>
      </c>
      <c r="BD77" t="str">
        <f t="shared" si="6"/>
        <v>#JoinMH l=3 q=1</v>
      </c>
      <c r="BE77" t="str">
        <f t="shared" si="6"/>
        <v>#JoinMH l=3 q=2</v>
      </c>
      <c r="BF77" t="str">
        <f t="shared" si="6"/>
        <v>#JoinMH l=3 q=3</v>
      </c>
      <c r="BG77" t="str">
        <f t="shared" si="6"/>
        <v>#JoinMH l=3 q=4</v>
      </c>
      <c r="BH77" t="str">
        <f t="shared" si="6"/>
        <v>#JoinMH l=3 q=5</v>
      </c>
      <c r="BI77" t="str">
        <f t="shared" si="6"/>
        <v>#JoinMH l=3 q=6</v>
      </c>
      <c r="BJ77" t="str">
        <f t="shared" si="6"/>
        <v>#JoinMH l=3 q=7</v>
      </c>
      <c r="BK77" t="str">
        <f t="shared" si="6"/>
        <v>#JoinMH l=4 q=1</v>
      </c>
      <c r="BL77" t="str">
        <f t="shared" si="6"/>
        <v>#JoinMH l=4 q=2</v>
      </c>
      <c r="BM77" t="str">
        <f t="shared" si="6"/>
        <v>#JoinMH l=4 q=3</v>
      </c>
      <c r="BN77" t="str">
        <f t="shared" si="6"/>
        <v>#JoinMH l=4 q=4</v>
      </c>
      <c r="BO77" t="str">
        <f t="shared" si="6"/>
        <v>#JoinMH l=4 q=5</v>
      </c>
      <c r="BP77" t="str">
        <f t="shared" si="6"/>
        <v>#JoinMH l=4 q=6</v>
      </c>
      <c r="BQ77" t="str">
        <f t="shared" si="6"/>
        <v>#JoinMH l=4 q=7</v>
      </c>
      <c r="BR77" t="str">
        <f t="shared" si="6"/>
        <v>#JoinMH l=5 q=1</v>
      </c>
      <c r="BS77" t="str">
        <f t="shared" si="6"/>
        <v>#JoinMH l=5 q=2</v>
      </c>
      <c r="BT77" t="str">
        <f t="shared" si="6"/>
        <v>#JoinMH l=5 q=3</v>
      </c>
      <c r="BU77" t="str">
        <f t="shared" si="6"/>
        <v>#JoinMH l=5 q=4</v>
      </c>
      <c r="BV77" t="str">
        <f t="shared" si="6"/>
        <v>#JoinMH l=5 q=5</v>
      </c>
      <c r="BW77" t="str">
        <f t="shared" si="6"/>
        <v>#JoinMH l=5 q=6</v>
      </c>
      <c r="BX77" t="str">
        <f t="shared" si="6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7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7"/>
        <v>2.113</v>
      </c>
      <c r="G80">
        <v>15848</v>
      </c>
      <c r="H80">
        <f t="shared" ref="H80:H89" si="8">E64/1000</f>
        <v>2.8410000000000002</v>
      </c>
    </row>
    <row r="81" spans="3:43" x14ac:dyDescent="0.3">
      <c r="C81">
        <v>25118</v>
      </c>
      <c r="D81">
        <f t="shared" si="7"/>
        <v>2.238</v>
      </c>
      <c r="G81">
        <v>25118</v>
      </c>
      <c r="H81">
        <f t="shared" si="8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7"/>
        <v>2.694</v>
      </c>
      <c r="G82">
        <v>39810</v>
      </c>
      <c r="H82">
        <f t="shared" si="8"/>
        <v>3.867</v>
      </c>
      <c r="N82">
        <v>10000</v>
      </c>
      <c r="O82">
        <f t="shared" ref="O82:O92" si="9">S47/1000</f>
        <v>1.5580000000000001</v>
      </c>
      <c r="Q82">
        <v>10000</v>
      </c>
      <c r="R82">
        <f t="shared" ref="R82:R92" si="10">S63/1000</f>
        <v>1.645</v>
      </c>
    </row>
    <row r="83" spans="3:43" x14ac:dyDescent="0.3">
      <c r="C83">
        <v>63095</v>
      </c>
      <c r="D83">
        <f t="shared" si="7"/>
        <v>3.4430000000000001</v>
      </c>
      <c r="G83">
        <v>63095</v>
      </c>
      <c r="H83">
        <f t="shared" si="8"/>
        <v>4.9589999999999996</v>
      </c>
      <c r="N83">
        <v>15820</v>
      </c>
      <c r="O83">
        <f t="shared" si="9"/>
        <v>1.6890000000000001</v>
      </c>
      <c r="Q83">
        <v>15820</v>
      </c>
      <c r="R83">
        <f t="shared" si="10"/>
        <v>1.962</v>
      </c>
      <c r="AP83" t="s">
        <v>42</v>
      </c>
    </row>
    <row r="84" spans="3:43" x14ac:dyDescent="0.3">
      <c r="C84">
        <v>100000</v>
      </c>
      <c r="D84">
        <f t="shared" si="7"/>
        <v>4.0460000000000003</v>
      </c>
      <c r="G84">
        <v>100000</v>
      </c>
      <c r="H84">
        <f t="shared" si="8"/>
        <v>8.7390000000000008</v>
      </c>
      <c r="N84">
        <v>25064</v>
      </c>
      <c r="O84">
        <f t="shared" si="9"/>
        <v>2.0670000000000002</v>
      </c>
      <c r="Q84">
        <v>25064</v>
      </c>
      <c r="R84">
        <f t="shared" si="10"/>
        <v>2.4119999999999999</v>
      </c>
      <c r="AP84">
        <v>10000</v>
      </c>
      <c r="AQ84">
        <f t="shared" ref="AQ84:AQ94" si="11">AQ47/1000</f>
        <v>1.282</v>
      </c>
    </row>
    <row r="85" spans="3:43" x14ac:dyDescent="0.3">
      <c r="C85">
        <v>158489</v>
      </c>
      <c r="D85">
        <f t="shared" si="7"/>
        <v>5.5460000000000003</v>
      </c>
      <c r="G85">
        <v>158489</v>
      </c>
      <c r="H85">
        <f t="shared" si="8"/>
        <v>9.0239999999999991</v>
      </c>
      <c r="N85">
        <v>39712</v>
      </c>
      <c r="O85">
        <f t="shared" si="9"/>
        <v>2.3620000000000001</v>
      </c>
      <c r="Q85">
        <v>39712</v>
      </c>
      <c r="R85">
        <f t="shared" si="10"/>
        <v>2.92</v>
      </c>
      <c r="AP85">
        <v>15820</v>
      </c>
      <c r="AQ85">
        <f t="shared" si="11"/>
        <v>1.52</v>
      </c>
    </row>
    <row r="86" spans="3:43" x14ac:dyDescent="0.3">
      <c r="C86">
        <v>251188</v>
      </c>
      <c r="D86">
        <f t="shared" si="7"/>
        <v>8</v>
      </c>
      <c r="G86">
        <v>251188</v>
      </c>
      <c r="H86">
        <f t="shared" si="8"/>
        <v>14.452</v>
      </c>
      <c r="N86">
        <v>62978</v>
      </c>
      <c r="O86">
        <f t="shared" si="9"/>
        <v>3</v>
      </c>
      <c r="Q86">
        <v>62978</v>
      </c>
      <c r="R86">
        <f t="shared" si="10"/>
        <v>4.1550000000000002</v>
      </c>
      <c r="AP86">
        <v>25064</v>
      </c>
      <c r="AQ86">
        <f t="shared" si="11"/>
        <v>1.601</v>
      </c>
    </row>
    <row r="87" spans="3:43" x14ac:dyDescent="0.3">
      <c r="C87">
        <v>398107</v>
      </c>
      <c r="D87">
        <f t="shared" si="7"/>
        <v>12.250999999999999</v>
      </c>
      <c r="G87">
        <v>398107</v>
      </c>
      <c r="H87">
        <f t="shared" si="8"/>
        <v>22.564</v>
      </c>
      <c r="N87">
        <v>99825</v>
      </c>
      <c r="O87">
        <f t="shared" si="9"/>
        <v>3.71</v>
      </c>
      <c r="Q87">
        <v>99825</v>
      </c>
      <c r="R87">
        <f t="shared" si="10"/>
        <v>6.2240000000000002</v>
      </c>
      <c r="AP87">
        <v>39712</v>
      </c>
      <c r="AQ87">
        <f t="shared" si="11"/>
        <v>2.0979999999999999</v>
      </c>
    </row>
    <row r="88" spans="3:43" x14ac:dyDescent="0.3">
      <c r="C88">
        <v>630957</v>
      </c>
      <c r="D88">
        <f t="shared" si="7"/>
        <v>19.039000000000001</v>
      </c>
      <c r="G88">
        <v>630957</v>
      </c>
      <c r="H88">
        <f t="shared" si="8"/>
        <v>37.049999999999997</v>
      </c>
      <c r="N88">
        <v>158208</v>
      </c>
      <c r="O88">
        <f t="shared" si="9"/>
        <v>5.5469999999999997</v>
      </c>
      <c r="Q88">
        <v>158208</v>
      </c>
      <c r="R88">
        <f t="shared" si="10"/>
        <v>11.295</v>
      </c>
      <c r="AP88">
        <v>62978</v>
      </c>
      <c r="AQ88">
        <f t="shared" si="11"/>
        <v>2.7050000000000001</v>
      </c>
    </row>
    <row r="89" spans="3:43" x14ac:dyDescent="0.3">
      <c r="C89">
        <v>1000000</v>
      </c>
      <c r="D89">
        <f t="shared" si="7"/>
        <v>30.396000000000001</v>
      </c>
      <c r="G89">
        <v>1000000</v>
      </c>
      <c r="H89">
        <f t="shared" si="8"/>
        <v>79.265000000000001</v>
      </c>
      <c r="N89">
        <v>250626</v>
      </c>
      <c r="O89">
        <f t="shared" si="9"/>
        <v>7.5439999999999996</v>
      </c>
      <c r="Q89">
        <v>250626</v>
      </c>
      <c r="R89">
        <f t="shared" si="10"/>
        <v>23.033000000000001</v>
      </c>
      <c r="AP89">
        <v>99825</v>
      </c>
      <c r="AQ89">
        <f t="shared" si="11"/>
        <v>4.0149999999999997</v>
      </c>
    </row>
    <row r="90" spans="3:43" x14ac:dyDescent="0.3">
      <c r="N90">
        <v>397246</v>
      </c>
      <c r="O90">
        <f t="shared" si="9"/>
        <v>11.933999999999999</v>
      </c>
      <c r="Q90">
        <v>397246</v>
      </c>
      <c r="R90">
        <f t="shared" si="10"/>
        <v>48.505000000000003</v>
      </c>
      <c r="AP90">
        <v>158208</v>
      </c>
      <c r="AQ90">
        <f t="shared" si="11"/>
        <v>7.5069999999999997</v>
      </c>
    </row>
    <row r="91" spans="3:43" x14ac:dyDescent="0.3">
      <c r="N91">
        <v>629557</v>
      </c>
      <c r="O91">
        <f t="shared" si="9"/>
        <v>19.548999999999999</v>
      </c>
      <c r="Q91">
        <v>629557</v>
      </c>
      <c r="R91">
        <f t="shared" si="10"/>
        <v>108.739</v>
      </c>
      <c r="AP91">
        <v>250626</v>
      </c>
      <c r="AQ91">
        <f t="shared" si="11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9"/>
        <v>32.308</v>
      </c>
      <c r="Q92">
        <v>997775</v>
      </c>
      <c r="R92">
        <f t="shared" si="10"/>
        <v>251.13200000000001</v>
      </c>
      <c r="AP92">
        <v>397246</v>
      </c>
      <c r="AQ92">
        <f t="shared" si="11"/>
        <v>27.361999999999998</v>
      </c>
    </row>
    <row r="93" spans="3:43" x14ac:dyDescent="0.3">
      <c r="C93">
        <v>10000</v>
      </c>
      <c r="D93">
        <f t="shared" ref="D93:D103" si="12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1"/>
        <v>60.63</v>
      </c>
    </row>
    <row r="94" spans="3:43" x14ac:dyDescent="0.3">
      <c r="C94">
        <v>15848</v>
      </c>
      <c r="D94">
        <f t="shared" si="12"/>
        <v>1.762</v>
      </c>
      <c r="G94">
        <v>15848</v>
      </c>
      <c r="H94">
        <f t="shared" ref="H94:H103" si="13">F64/1000</f>
        <v>2.585</v>
      </c>
      <c r="AP94">
        <v>997775</v>
      </c>
      <c r="AQ94">
        <f t="shared" si="11"/>
        <v>130.80199999999999</v>
      </c>
    </row>
    <row r="95" spans="3:43" x14ac:dyDescent="0.3">
      <c r="C95">
        <v>25118</v>
      </c>
      <c r="D95">
        <f t="shared" si="12"/>
        <v>2.2109999999999999</v>
      </c>
      <c r="G95">
        <v>25118</v>
      </c>
      <c r="H95">
        <f t="shared" si="13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2"/>
        <v>2.681</v>
      </c>
      <c r="G96">
        <v>39810</v>
      </c>
      <c r="H96">
        <f t="shared" si="13"/>
        <v>3.7429999999999999</v>
      </c>
      <c r="N96">
        <v>10000</v>
      </c>
      <c r="O96">
        <f t="shared" ref="O96:O106" si="14">T47/1000</f>
        <v>1.7070000000000001</v>
      </c>
      <c r="Q96">
        <v>10000</v>
      </c>
      <c r="R96">
        <f t="shared" ref="R96:R106" si="15">T63/1000</f>
        <v>2.1019999999999999</v>
      </c>
    </row>
    <row r="97" spans="3:43" x14ac:dyDescent="0.3">
      <c r="C97">
        <v>63095</v>
      </c>
      <c r="D97">
        <f t="shared" si="12"/>
        <v>3.0609999999999999</v>
      </c>
      <c r="G97">
        <v>63095</v>
      </c>
      <c r="H97">
        <f t="shared" si="13"/>
        <v>5.0910000000000002</v>
      </c>
      <c r="N97">
        <v>15820</v>
      </c>
      <c r="O97">
        <f t="shared" si="14"/>
        <v>1.907</v>
      </c>
      <c r="Q97">
        <v>15820</v>
      </c>
      <c r="R97">
        <f t="shared" si="15"/>
        <v>2.5710000000000002</v>
      </c>
      <c r="AP97" t="s">
        <v>43</v>
      </c>
    </row>
    <row r="98" spans="3:43" x14ac:dyDescent="0.3">
      <c r="C98">
        <v>100000</v>
      </c>
      <c r="D98">
        <f t="shared" si="12"/>
        <v>4.1260000000000003</v>
      </c>
      <c r="G98">
        <v>100000</v>
      </c>
      <c r="H98">
        <f t="shared" si="13"/>
        <v>6.5119999999999996</v>
      </c>
      <c r="N98">
        <v>25064</v>
      </c>
      <c r="O98">
        <f t="shared" si="14"/>
        <v>2.34</v>
      </c>
      <c r="Q98">
        <v>25064</v>
      </c>
      <c r="R98">
        <f t="shared" si="15"/>
        <v>2.8460000000000001</v>
      </c>
      <c r="AP98">
        <v>10000</v>
      </c>
      <c r="AQ98">
        <f t="shared" ref="AQ98:AQ108" si="16">AR47/1000</f>
        <v>1.3049999999999999</v>
      </c>
    </row>
    <row r="99" spans="3:43" x14ac:dyDescent="0.3">
      <c r="C99">
        <v>158489</v>
      </c>
      <c r="D99">
        <f t="shared" si="12"/>
        <v>5.5529999999999999</v>
      </c>
      <c r="G99">
        <v>158489</v>
      </c>
      <c r="H99">
        <f t="shared" si="13"/>
        <v>9.6809999999999992</v>
      </c>
      <c r="N99">
        <v>39712</v>
      </c>
      <c r="O99">
        <f t="shared" si="14"/>
        <v>2.887</v>
      </c>
      <c r="Q99">
        <v>39712</v>
      </c>
      <c r="R99">
        <f t="shared" si="15"/>
        <v>3.5</v>
      </c>
      <c r="AP99">
        <v>15820</v>
      </c>
      <c r="AQ99">
        <f t="shared" si="16"/>
        <v>1.37</v>
      </c>
    </row>
    <row r="100" spans="3:43" x14ac:dyDescent="0.3">
      <c r="C100">
        <v>251188</v>
      </c>
      <c r="D100">
        <f t="shared" si="12"/>
        <v>7.6890000000000001</v>
      </c>
      <c r="G100">
        <v>251188</v>
      </c>
      <c r="H100">
        <f t="shared" si="13"/>
        <v>14.46</v>
      </c>
      <c r="N100">
        <v>62978</v>
      </c>
      <c r="O100">
        <f t="shared" si="14"/>
        <v>3.31</v>
      </c>
      <c r="Q100">
        <v>62978</v>
      </c>
      <c r="R100">
        <f t="shared" si="15"/>
        <v>4.3449999999999998</v>
      </c>
      <c r="AP100">
        <v>25064</v>
      </c>
      <c r="AQ100">
        <f t="shared" si="16"/>
        <v>1.607</v>
      </c>
    </row>
    <row r="101" spans="3:43" x14ac:dyDescent="0.3">
      <c r="C101">
        <v>398107</v>
      </c>
      <c r="D101">
        <f t="shared" si="12"/>
        <v>11.263999999999999</v>
      </c>
      <c r="G101">
        <v>398107</v>
      </c>
      <c r="H101">
        <f t="shared" si="13"/>
        <v>23.210999999999999</v>
      </c>
      <c r="N101">
        <v>99825</v>
      </c>
      <c r="O101">
        <f t="shared" si="14"/>
        <v>4.6509999999999998</v>
      </c>
      <c r="Q101">
        <v>99825</v>
      </c>
      <c r="R101">
        <f t="shared" si="15"/>
        <v>5.7050000000000001</v>
      </c>
      <c r="AP101">
        <v>39712</v>
      </c>
      <c r="AQ101">
        <f t="shared" si="16"/>
        <v>2.16</v>
      </c>
    </row>
    <row r="102" spans="3:43" x14ac:dyDescent="0.3">
      <c r="C102">
        <v>630957</v>
      </c>
      <c r="D102">
        <f t="shared" si="12"/>
        <v>16.006</v>
      </c>
      <c r="G102">
        <v>630957</v>
      </c>
      <c r="H102">
        <f t="shared" si="13"/>
        <v>37.087000000000003</v>
      </c>
      <c r="N102">
        <v>158208</v>
      </c>
      <c r="O102">
        <f t="shared" si="14"/>
        <v>6.7880000000000003</v>
      </c>
      <c r="Q102">
        <v>158208</v>
      </c>
      <c r="R102">
        <f t="shared" si="15"/>
        <v>8.7260000000000009</v>
      </c>
      <c r="AP102">
        <v>62978</v>
      </c>
      <c r="AQ102">
        <f t="shared" si="16"/>
        <v>2.4780000000000002</v>
      </c>
    </row>
    <row r="103" spans="3:43" x14ac:dyDescent="0.3">
      <c r="C103">
        <v>1000000</v>
      </c>
      <c r="D103">
        <f t="shared" si="12"/>
        <v>25.396000000000001</v>
      </c>
      <c r="G103">
        <v>1000000</v>
      </c>
      <c r="H103">
        <f t="shared" si="13"/>
        <v>77.248999999999995</v>
      </c>
      <c r="N103">
        <v>250626</v>
      </c>
      <c r="O103">
        <f t="shared" si="14"/>
        <v>10.068</v>
      </c>
      <c r="Q103">
        <v>250626</v>
      </c>
      <c r="R103">
        <f t="shared" si="15"/>
        <v>13.346</v>
      </c>
      <c r="AP103">
        <v>99825</v>
      </c>
      <c r="AQ103">
        <f t="shared" si="16"/>
        <v>2.9590000000000001</v>
      </c>
    </row>
    <row r="104" spans="3:43" x14ac:dyDescent="0.3">
      <c r="N104">
        <v>397246</v>
      </c>
      <c r="O104">
        <f t="shared" si="14"/>
        <v>14.948</v>
      </c>
      <c r="Q104">
        <v>397246</v>
      </c>
      <c r="R104">
        <f t="shared" si="15"/>
        <v>22.103000000000002</v>
      </c>
      <c r="AP104">
        <v>158208</v>
      </c>
      <c r="AQ104">
        <f t="shared" si="16"/>
        <v>4.4119999999999999</v>
      </c>
    </row>
    <row r="105" spans="3:43" x14ac:dyDescent="0.3">
      <c r="N105">
        <v>629557</v>
      </c>
      <c r="O105">
        <f t="shared" si="14"/>
        <v>22.667999999999999</v>
      </c>
      <c r="Q105">
        <v>629557</v>
      </c>
      <c r="R105">
        <f t="shared" si="15"/>
        <v>36.554000000000002</v>
      </c>
      <c r="AP105">
        <v>250626</v>
      </c>
      <c r="AQ105">
        <f t="shared" si="16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4"/>
        <v>46.478000000000002</v>
      </c>
      <c r="Q106">
        <v>997775</v>
      </c>
      <c r="R106">
        <f t="shared" si="15"/>
        <v>78.272999999999996</v>
      </c>
      <c r="AP106">
        <v>397246</v>
      </c>
      <c r="AQ106">
        <f t="shared" si="16"/>
        <v>10.401999999999999</v>
      </c>
    </row>
    <row r="107" spans="3:43" x14ac:dyDescent="0.3">
      <c r="C107">
        <v>10000</v>
      </c>
      <c r="D107">
        <f t="shared" ref="D107:D117" si="17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6"/>
        <v>16.783999999999999</v>
      </c>
    </row>
    <row r="108" spans="3:43" x14ac:dyDescent="0.3">
      <c r="C108">
        <v>15848</v>
      </c>
      <c r="D108">
        <f t="shared" si="17"/>
        <v>1.474</v>
      </c>
      <c r="G108">
        <v>15848</v>
      </c>
      <c r="H108">
        <f t="shared" ref="H108:H117" si="18">G64/1000</f>
        <v>1.579</v>
      </c>
      <c r="AP108">
        <v>997775</v>
      </c>
      <c r="AQ108">
        <f t="shared" si="16"/>
        <v>31.603000000000002</v>
      </c>
    </row>
    <row r="109" spans="3:43" x14ac:dyDescent="0.3">
      <c r="C109">
        <v>25118</v>
      </c>
      <c r="D109">
        <f t="shared" si="17"/>
        <v>1.7829999999999999</v>
      </c>
      <c r="G109">
        <v>25118</v>
      </c>
      <c r="H109">
        <f t="shared" si="18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7"/>
        <v>2.1230000000000002</v>
      </c>
      <c r="G110">
        <v>39810</v>
      </c>
      <c r="H110">
        <f t="shared" si="18"/>
        <v>2.3809999999999998</v>
      </c>
      <c r="N110">
        <v>10000</v>
      </c>
      <c r="O110">
        <f t="shared" ref="O110:O120" si="19">U47/1000</f>
        <v>1.9139999999999999</v>
      </c>
      <c r="Q110">
        <v>10000</v>
      </c>
      <c r="R110">
        <f t="shared" ref="R110:R120" si="20">U63/1000</f>
        <v>2.3220000000000001</v>
      </c>
    </row>
    <row r="111" spans="3:43" x14ac:dyDescent="0.3">
      <c r="C111">
        <v>63095</v>
      </c>
      <c r="D111">
        <f t="shared" si="17"/>
        <v>2.4350000000000001</v>
      </c>
      <c r="G111">
        <v>63095</v>
      </c>
      <c r="H111">
        <f t="shared" si="18"/>
        <v>2.871</v>
      </c>
      <c r="N111">
        <v>15820</v>
      </c>
      <c r="O111">
        <f t="shared" si="19"/>
        <v>2.3660000000000001</v>
      </c>
      <c r="Q111">
        <v>15820</v>
      </c>
      <c r="R111">
        <f t="shared" si="20"/>
        <v>3.2</v>
      </c>
      <c r="AP111" t="s">
        <v>44</v>
      </c>
    </row>
    <row r="112" spans="3:43" x14ac:dyDescent="0.3">
      <c r="C112">
        <v>100000</v>
      </c>
      <c r="D112">
        <f t="shared" si="17"/>
        <v>3.097</v>
      </c>
      <c r="G112">
        <v>100000</v>
      </c>
      <c r="H112">
        <f t="shared" si="18"/>
        <v>4.4779999999999998</v>
      </c>
      <c r="N112">
        <v>25064</v>
      </c>
      <c r="O112">
        <f t="shared" si="19"/>
        <v>2.8660000000000001</v>
      </c>
      <c r="Q112">
        <v>25064</v>
      </c>
      <c r="R112">
        <f t="shared" si="20"/>
        <v>3.21</v>
      </c>
      <c r="AP112">
        <v>10000</v>
      </c>
      <c r="AQ112">
        <f t="shared" ref="AQ112:AQ122" si="21">AS47/1000</f>
        <v>1.3759999999999999</v>
      </c>
    </row>
    <row r="113" spans="3:43" x14ac:dyDescent="0.3">
      <c r="C113">
        <v>158489</v>
      </c>
      <c r="D113">
        <f t="shared" si="17"/>
        <v>4.4480000000000004</v>
      </c>
      <c r="G113">
        <v>158489</v>
      </c>
      <c r="H113">
        <f t="shared" si="18"/>
        <v>5.827</v>
      </c>
      <c r="N113">
        <v>39712</v>
      </c>
      <c r="O113">
        <f t="shared" si="19"/>
        <v>3.7389999999999999</v>
      </c>
      <c r="Q113">
        <v>39712</v>
      </c>
      <c r="R113">
        <f t="shared" si="20"/>
        <v>4.6630000000000003</v>
      </c>
      <c r="AP113">
        <v>15820</v>
      </c>
      <c r="AQ113">
        <f t="shared" si="21"/>
        <v>1.474</v>
      </c>
    </row>
    <row r="114" spans="3:43" x14ac:dyDescent="0.3">
      <c r="C114">
        <v>251188</v>
      </c>
      <c r="D114">
        <f t="shared" si="17"/>
        <v>6.3380000000000001</v>
      </c>
      <c r="G114">
        <v>251188</v>
      </c>
      <c r="H114">
        <f t="shared" si="18"/>
        <v>9.4030000000000005</v>
      </c>
      <c r="N114">
        <v>62978</v>
      </c>
      <c r="O114">
        <f t="shared" si="19"/>
        <v>4.6909999999999998</v>
      </c>
      <c r="Q114">
        <v>62978</v>
      </c>
      <c r="R114">
        <f t="shared" si="20"/>
        <v>5.9850000000000003</v>
      </c>
      <c r="AP114">
        <v>25064</v>
      </c>
      <c r="AQ114">
        <f t="shared" si="21"/>
        <v>1.7829999999999999</v>
      </c>
    </row>
    <row r="115" spans="3:43" x14ac:dyDescent="0.3">
      <c r="C115">
        <v>398107</v>
      </c>
      <c r="D115">
        <f t="shared" si="17"/>
        <v>9.0920000000000005</v>
      </c>
      <c r="G115">
        <v>398107</v>
      </c>
      <c r="H115">
        <f t="shared" si="18"/>
        <v>16</v>
      </c>
      <c r="N115">
        <v>99825</v>
      </c>
      <c r="O115">
        <f t="shared" si="19"/>
        <v>6.819</v>
      </c>
      <c r="Q115">
        <v>99825</v>
      </c>
      <c r="R115">
        <f t="shared" si="20"/>
        <v>8.9809999999999999</v>
      </c>
      <c r="AP115">
        <v>39712</v>
      </c>
      <c r="AQ115">
        <f t="shared" si="21"/>
        <v>2.1230000000000002</v>
      </c>
    </row>
    <row r="116" spans="3:43" x14ac:dyDescent="0.3">
      <c r="C116">
        <v>630957</v>
      </c>
      <c r="D116">
        <f t="shared" si="17"/>
        <v>13.935</v>
      </c>
      <c r="G116">
        <v>630957</v>
      </c>
      <c r="H116">
        <f t="shared" si="18"/>
        <v>39.015999999999998</v>
      </c>
      <c r="N116">
        <v>158208</v>
      </c>
      <c r="O116">
        <f t="shared" si="19"/>
        <v>10.108000000000001</v>
      </c>
      <c r="Q116">
        <v>158208</v>
      </c>
      <c r="R116">
        <f t="shared" si="20"/>
        <v>13.763</v>
      </c>
      <c r="AP116">
        <v>62978</v>
      </c>
      <c r="AQ116">
        <f t="shared" si="21"/>
        <v>2.4350000000000001</v>
      </c>
    </row>
    <row r="117" spans="3:43" x14ac:dyDescent="0.3">
      <c r="C117">
        <v>1000000</v>
      </c>
      <c r="D117">
        <f t="shared" si="17"/>
        <v>22.02</v>
      </c>
      <c r="G117">
        <v>1000000</v>
      </c>
      <c r="H117">
        <f t="shared" si="18"/>
        <v>68.102999999999994</v>
      </c>
      <c r="N117">
        <v>250626</v>
      </c>
      <c r="O117">
        <f t="shared" si="19"/>
        <v>15.486000000000001</v>
      </c>
      <c r="Q117">
        <v>250626</v>
      </c>
      <c r="R117">
        <f t="shared" si="20"/>
        <v>21.44</v>
      </c>
      <c r="AP117">
        <v>99825</v>
      </c>
      <c r="AQ117">
        <f t="shared" si="21"/>
        <v>3.097</v>
      </c>
    </row>
    <row r="118" spans="3:43" x14ac:dyDescent="0.3">
      <c r="N118">
        <v>397246</v>
      </c>
      <c r="O118">
        <f t="shared" si="19"/>
        <v>25.228999999999999</v>
      </c>
      <c r="Q118">
        <v>397246</v>
      </c>
      <c r="R118">
        <f t="shared" si="20"/>
        <v>43.26</v>
      </c>
      <c r="AP118">
        <v>158208</v>
      </c>
      <c r="AQ118">
        <f t="shared" si="21"/>
        <v>4.4480000000000004</v>
      </c>
    </row>
    <row r="119" spans="3:43" x14ac:dyDescent="0.3">
      <c r="N119">
        <v>629557</v>
      </c>
      <c r="O119">
        <f t="shared" si="19"/>
        <v>49.747</v>
      </c>
      <c r="Q119">
        <v>629557</v>
      </c>
      <c r="R119">
        <f t="shared" si="20"/>
        <v>79.245999999999995</v>
      </c>
      <c r="AP119">
        <v>250626</v>
      </c>
      <c r="AQ119">
        <f t="shared" si="21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19"/>
        <v>140.78299999999999</v>
      </c>
      <c r="Q120">
        <v>997775</v>
      </c>
      <c r="R120">
        <f t="shared" si="20"/>
        <v>550.53200000000004</v>
      </c>
      <c r="AP120">
        <v>397246</v>
      </c>
      <c r="AQ120">
        <f t="shared" si="21"/>
        <v>9.0920000000000005</v>
      </c>
    </row>
    <row r="121" spans="3:43" x14ac:dyDescent="0.3">
      <c r="C121">
        <v>10000</v>
      </c>
      <c r="D121">
        <f t="shared" ref="D121:D131" si="22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1"/>
        <v>13.935</v>
      </c>
    </row>
    <row r="122" spans="3:43" x14ac:dyDescent="0.3">
      <c r="C122">
        <v>15848</v>
      </c>
      <c r="D122">
        <f t="shared" si="22"/>
        <v>1.6890000000000001</v>
      </c>
      <c r="G122">
        <v>15848</v>
      </c>
      <c r="H122">
        <f t="shared" ref="H122:H131" si="23">H64/1000</f>
        <v>2.5710000000000002</v>
      </c>
      <c r="AP122">
        <v>997775</v>
      </c>
      <c r="AQ122">
        <f t="shared" si="21"/>
        <v>22.02</v>
      </c>
    </row>
    <row r="123" spans="3:43" x14ac:dyDescent="0.3">
      <c r="C123">
        <v>25118</v>
      </c>
      <c r="D123">
        <f t="shared" si="22"/>
        <v>2.0670000000000002</v>
      </c>
      <c r="G123">
        <v>25118</v>
      </c>
      <c r="H123">
        <f t="shared" si="23"/>
        <v>2.8460000000000001</v>
      </c>
    </row>
    <row r="124" spans="3:43" x14ac:dyDescent="0.3">
      <c r="C124">
        <v>39810</v>
      </c>
      <c r="D124">
        <f t="shared" si="22"/>
        <v>2.3620000000000001</v>
      </c>
      <c r="G124">
        <v>39810</v>
      </c>
      <c r="H124">
        <f t="shared" si="23"/>
        <v>3.5</v>
      </c>
    </row>
    <row r="125" spans="3:43" x14ac:dyDescent="0.3">
      <c r="C125">
        <v>63095</v>
      </c>
      <c r="D125">
        <f t="shared" si="22"/>
        <v>3</v>
      </c>
      <c r="G125">
        <v>63095</v>
      </c>
      <c r="H125">
        <f t="shared" si="23"/>
        <v>4.3449999999999998</v>
      </c>
      <c r="AP125" t="s">
        <v>45</v>
      </c>
    </row>
    <row r="126" spans="3:43" x14ac:dyDescent="0.3">
      <c r="C126">
        <v>100000</v>
      </c>
      <c r="D126">
        <f t="shared" si="22"/>
        <v>3.71</v>
      </c>
      <c r="G126">
        <v>100000</v>
      </c>
      <c r="H126">
        <f t="shared" si="23"/>
        <v>5.7050000000000001</v>
      </c>
      <c r="AP126">
        <v>10000</v>
      </c>
      <c r="AQ126">
        <f t="shared" ref="AQ126:AQ136" si="24">AX47/1000</f>
        <v>1.3140000000000001</v>
      </c>
    </row>
    <row r="127" spans="3:43" x14ac:dyDescent="0.3">
      <c r="C127">
        <v>158489</v>
      </c>
      <c r="D127">
        <f t="shared" si="22"/>
        <v>5.5469999999999997</v>
      </c>
      <c r="G127">
        <v>158489</v>
      </c>
      <c r="H127">
        <f t="shared" si="23"/>
        <v>8.7260000000000009</v>
      </c>
      <c r="AP127">
        <v>15820</v>
      </c>
      <c r="AQ127">
        <f t="shared" si="24"/>
        <v>1.4770000000000001</v>
      </c>
    </row>
    <row r="128" spans="3:43" x14ac:dyDescent="0.3">
      <c r="C128">
        <v>251188</v>
      </c>
      <c r="D128">
        <f t="shared" si="22"/>
        <v>7.5439999999999996</v>
      </c>
      <c r="G128">
        <v>251188</v>
      </c>
      <c r="H128">
        <f t="shared" si="23"/>
        <v>13.346</v>
      </c>
      <c r="AP128">
        <v>25064</v>
      </c>
      <c r="AQ128">
        <f t="shared" si="24"/>
        <v>1.7729999999999999</v>
      </c>
    </row>
    <row r="129" spans="3:43" x14ac:dyDescent="0.3">
      <c r="C129">
        <v>398107</v>
      </c>
      <c r="D129">
        <f t="shared" si="22"/>
        <v>11.933999999999999</v>
      </c>
      <c r="G129">
        <v>398107</v>
      </c>
      <c r="H129">
        <f t="shared" si="23"/>
        <v>22.103000000000002</v>
      </c>
      <c r="AP129">
        <v>39712</v>
      </c>
      <c r="AQ129">
        <f t="shared" si="24"/>
        <v>2.125</v>
      </c>
    </row>
    <row r="130" spans="3:43" x14ac:dyDescent="0.3">
      <c r="C130">
        <v>630957</v>
      </c>
      <c r="D130">
        <f t="shared" si="22"/>
        <v>19.548999999999999</v>
      </c>
      <c r="G130">
        <v>630957</v>
      </c>
      <c r="H130">
        <f t="shared" si="23"/>
        <v>36.554000000000002</v>
      </c>
      <c r="AP130">
        <v>62978</v>
      </c>
      <c r="AQ130">
        <f t="shared" si="24"/>
        <v>2.69</v>
      </c>
    </row>
    <row r="131" spans="3:43" x14ac:dyDescent="0.3">
      <c r="C131">
        <v>1000000</v>
      </c>
      <c r="D131">
        <f t="shared" si="22"/>
        <v>32.308</v>
      </c>
      <c r="G131">
        <v>1000000</v>
      </c>
      <c r="H131">
        <f t="shared" si="23"/>
        <v>78.272999999999996</v>
      </c>
      <c r="AP131">
        <v>99825</v>
      </c>
      <c r="AQ131">
        <f t="shared" si="24"/>
        <v>4.2809999999999997</v>
      </c>
    </row>
    <row r="132" spans="3:43" x14ac:dyDescent="0.3">
      <c r="AP132">
        <v>158208</v>
      </c>
      <c r="AQ132">
        <f t="shared" si="24"/>
        <v>6.7919999999999998</v>
      </c>
    </row>
    <row r="133" spans="3:43" x14ac:dyDescent="0.3">
      <c r="AP133">
        <v>250626</v>
      </c>
      <c r="AQ133">
        <f t="shared" si="24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4"/>
        <v>22.654</v>
      </c>
    </row>
    <row r="135" spans="3:43" x14ac:dyDescent="0.3">
      <c r="C135">
        <v>10000</v>
      </c>
      <c r="D135">
        <f t="shared" ref="D135:D145" si="25">I47/1000</f>
        <v>1.86</v>
      </c>
      <c r="G135">
        <v>10000</v>
      </c>
      <c r="H135">
        <f>I63/1000</f>
        <v>3.097</v>
      </c>
      <c r="AP135">
        <v>629557</v>
      </c>
      <c r="AQ135">
        <f t="shared" si="24"/>
        <v>46.481000000000002</v>
      </c>
    </row>
    <row r="136" spans="3:43" x14ac:dyDescent="0.3">
      <c r="C136">
        <v>15848</v>
      </c>
      <c r="D136">
        <f t="shared" si="25"/>
        <v>1.9410000000000001</v>
      </c>
      <c r="G136">
        <v>15848</v>
      </c>
      <c r="H136">
        <f t="shared" ref="H136:H145" si="26">I64/1000</f>
        <v>4.8099999999999996</v>
      </c>
      <c r="AP136">
        <v>997775</v>
      </c>
      <c r="AQ136">
        <f t="shared" si="24"/>
        <v>96.22</v>
      </c>
    </row>
    <row r="137" spans="3:43" x14ac:dyDescent="0.3">
      <c r="C137">
        <v>25118</v>
      </c>
      <c r="D137">
        <f t="shared" si="25"/>
        <v>2.306</v>
      </c>
      <c r="G137">
        <v>25118</v>
      </c>
      <c r="H137">
        <f t="shared" si="26"/>
        <v>6.3879999999999999</v>
      </c>
    </row>
    <row r="138" spans="3:43" x14ac:dyDescent="0.3">
      <c r="C138">
        <v>39810</v>
      </c>
      <c r="D138">
        <f t="shared" si="25"/>
        <v>3.32</v>
      </c>
      <c r="G138">
        <v>39810</v>
      </c>
      <c r="H138">
        <f t="shared" si="26"/>
        <v>20.815999999999999</v>
      </c>
    </row>
    <row r="139" spans="3:43" x14ac:dyDescent="0.3">
      <c r="C139">
        <v>63095</v>
      </c>
      <c r="D139">
        <f t="shared" si="25"/>
        <v>4.5430000000000001</v>
      </c>
      <c r="G139">
        <v>63095</v>
      </c>
      <c r="H139">
        <f t="shared" si="26"/>
        <v>28.423999999999999</v>
      </c>
      <c r="AP139" t="s">
        <v>46</v>
      </c>
    </row>
    <row r="140" spans="3:43" x14ac:dyDescent="0.3">
      <c r="C140">
        <v>100000</v>
      </c>
      <c r="D140">
        <f t="shared" si="25"/>
        <v>6.5439999999999996</v>
      </c>
      <c r="G140">
        <v>100000</v>
      </c>
      <c r="H140">
        <f t="shared" si="26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5"/>
        <v>10.473000000000001</v>
      </c>
      <c r="G141">
        <v>158489</v>
      </c>
      <c r="H141">
        <f t="shared" si="26"/>
        <v>0</v>
      </c>
      <c r="AP141">
        <v>15820</v>
      </c>
      <c r="AQ141">
        <f t="shared" ref="AQ141:AQ150" si="27">AY48/1000</f>
        <v>1.488</v>
      </c>
    </row>
    <row r="142" spans="3:43" x14ac:dyDescent="0.3">
      <c r="C142">
        <v>251188</v>
      </c>
      <c r="D142">
        <f t="shared" si="25"/>
        <v>14.872</v>
      </c>
      <c r="G142">
        <v>251188</v>
      </c>
      <c r="H142">
        <f t="shared" si="26"/>
        <v>0</v>
      </c>
      <c r="AP142">
        <v>25064</v>
      </c>
      <c r="AQ142">
        <f t="shared" si="27"/>
        <v>1.8240000000000001</v>
      </c>
    </row>
    <row r="143" spans="3:43" x14ac:dyDescent="0.3">
      <c r="C143">
        <v>398107</v>
      </c>
      <c r="D143">
        <f t="shared" si="25"/>
        <v>22.678000000000001</v>
      </c>
      <c r="G143">
        <v>398107</v>
      </c>
      <c r="H143">
        <f t="shared" si="26"/>
        <v>0</v>
      </c>
      <c r="AP143">
        <v>39712</v>
      </c>
      <c r="AQ143">
        <f t="shared" si="27"/>
        <v>2.1779999999999999</v>
      </c>
    </row>
    <row r="144" spans="3:43" x14ac:dyDescent="0.3">
      <c r="C144">
        <v>630957</v>
      </c>
      <c r="D144">
        <f t="shared" si="25"/>
        <v>34.896000000000001</v>
      </c>
      <c r="G144">
        <v>630957</v>
      </c>
      <c r="H144">
        <f t="shared" si="26"/>
        <v>0</v>
      </c>
      <c r="AP144">
        <v>62978</v>
      </c>
      <c r="AQ144">
        <f t="shared" si="27"/>
        <v>2.5739999999999998</v>
      </c>
    </row>
    <row r="145" spans="3:43" x14ac:dyDescent="0.3">
      <c r="C145">
        <v>1000000</v>
      </c>
      <c r="D145">
        <f t="shared" si="25"/>
        <v>57.377000000000002</v>
      </c>
      <c r="G145">
        <v>1000000</v>
      </c>
      <c r="H145">
        <f t="shared" si="26"/>
        <v>0</v>
      </c>
      <c r="AP145">
        <v>99825</v>
      </c>
      <c r="AQ145">
        <f t="shared" si="27"/>
        <v>3.2450000000000001</v>
      </c>
    </row>
    <row r="146" spans="3:43" x14ac:dyDescent="0.3">
      <c r="AP146">
        <v>158208</v>
      </c>
      <c r="AQ146">
        <f t="shared" si="27"/>
        <v>4.7270000000000003</v>
      </c>
    </row>
    <row r="147" spans="3:43" x14ac:dyDescent="0.3">
      <c r="AP147">
        <v>250626</v>
      </c>
      <c r="AQ147">
        <f t="shared" si="27"/>
        <v>6.6349999999999998</v>
      </c>
    </row>
    <row r="148" spans="3:43" x14ac:dyDescent="0.3">
      <c r="AP148">
        <v>397246</v>
      </c>
      <c r="AQ148">
        <f t="shared" si="27"/>
        <v>10.76</v>
      </c>
    </row>
    <row r="149" spans="3:43" x14ac:dyDescent="0.3">
      <c r="AP149">
        <v>629557</v>
      </c>
      <c r="AQ149">
        <f t="shared" si="27"/>
        <v>15.801</v>
      </c>
    </row>
    <row r="150" spans="3:43" x14ac:dyDescent="0.3">
      <c r="AP150">
        <v>997775</v>
      </c>
      <c r="AQ150">
        <f t="shared" si="27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28">AZ48/1000</f>
        <v>1.694</v>
      </c>
    </row>
    <row r="156" spans="3:43" x14ac:dyDescent="0.3">
      <c r="AP156">
        <v>25064</v>
      </c>
      <c r="AQ156">
        <f t="shared" si="28"/>
        <v>2.0990000000000002</v>
      </c>
    </row>
    <row r="157" spans="3:43" x14ac:dyDescent="0.3">
      <c r="AP157">
        <v>39712</v>
      </c>
      <c r="AQ157">
        <f t="shared" si="28"/>
        <v>2.5049999999999999</v>
      </c>
    </row>
    <row r="158" spans="3:43" x14ac:dyDescent="0.3">
      <c r="AP158">
        <v>62978</v>
      </c>
      <c r="AQ158">
        <f t="shared" si="28"/>
        <v>3.0329999999999999</v>
      </c>
    </row>
    <row r="159" spans="3:43" x14ac:dyDescent="0.3">
      <c r="AP159">
        <v>99825</v>
      </c>
      <c r="AQ159">
        <f t="shared" si="28"/>
        <v>3.9119999999999999</v>
      </c>
    </row>
    <row r="160" spans="3:43" x14ac:dyDescent="0.3">
      <c r="AP160">
        <v>158208</v>
      </c>
      <c r="AQ160">
        <f t="shared" si="28"/>
        <v>5.4909999999999997</v>
      </c>
    </row>
    <row r="161" spans="42:43" x14ac:dyDescent="0.3">
      <c r="AP161">
        <v>250626</v>
      </c>
      <c r="AQ161">
        <f t="shared" si="28"/>
        <v>7.4020000000000001</v>
      </c>
    </row>
    <row r="162" spans="42:43" x14ac:dyDescent="0.3">
      <c r="AP162">
        <v>397246</v>
      </c>
      <c r="AQ162">
        <f t="shared" si="28"/>
        <v>11.37</v>
      </c>
    </row>
    <row r="163" spans="42:43" x14ac:dyDescent="0.3">
      <c r="AP163">
        <v>629557</v>
      </c>
      <c r="AQ163">
        <f t="shared" si="28"/>
        <v>16.879000000000001</v>
      </c>
    </row>
    <row r="164" spans="42:43" x14ac:dyDescent="0.3">
      <c r="AP164">
        <v>997775</v>
      </c>
      <c r="AQ164">
        <f t="shared" si="28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29">BE48/1000</f>
        <v>1.482</v>
      </c>
    </row>
    <row r="170" spans="42:43" x14ac:dyDescent="0.3">
      <c r="AP170">
        <v>25064</v>
      </c>
      <c r="AQ170">
        <f t="shared" si="29"/>
        <v>1.7110000000000001</v>
      </c>
    </row>
    <row r="171" spans="42:43" x14ac:dyDescent="0.3">
      <c r="AP171">
        <v>39712</v>
      </c>
      <c r="AQ171">
        <f t="shared" si="29"/>
        <v>2.3330000000000002</v>
      </c>
    </row>
    <row r="172" spans="42:43" x14ac:dyDescent="0.3">
      <c r="AP172">
        <v>62978</v>
      </c>
      <c r="AQ172">
        <f t="shared" si="29"/>
        <v>2.8439999999999999</v>
      </c>
    </row>
    <row r="173" spans="42:43" x14ac:dyDescent="0.3">
      <c r="AP173">
        <v>99825</v>
      </c>
      <c r="AQ173">
        <f t="shared" si="29"/>
        <v>4.258</v>
      </c>
    </row>
    <row r="174" spans="42:43" x14ac:dyDescent="0.3">
      <c r="AP174">
        <v>158208</v>
      </c>
      <c r="AQ174">
        <f t="shared" si="29"/>
        <v>7.5789999999999997</v>
      </c>
    </row>
    <row r="175" spans="42:43" x14ac:dyDescent="0.3">
      <c r="AP175">
        <v>250626</v>
      </c>
      <c r="AQ175">
        <f t="shared" si="29"/>
        <v>13.428000000000001</v>
      </c>
    </row>
    <row r="176" spans="42:43" x14ac:dyDescent="0.3">
      <c r="AP176">
        <v>397246</v>
      </c>
      <c r="AQ176">
        <f t="shared" si="29"/>
        <v>27.396000000000001</v>
      </c>
    </row>
    <row r="177" spans="42:43" x14ac:dyDescent="0.3">
      <c r="AP177">
        <v>629557</v>
      </c>
      <c r="AQ177">
        <f t="shared" si="29"/>
        <v>56.241999999999997</v>
      </c>
    </row>
    <row r="178" spans="42:43" x14ac:dyDescent="0.3">
      <c r="AP178">
        <v>997775</v>
      </c>
      <c r="AQ178">
        <f t="shared" si="29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0">BF48/1000</f>
        <v>1.647</v>
      </c>
    </row>
    <row r="184" spans="42:43" x14ac:dyDescent="0.3">
      <c r="AP184">
        <v>25064</v>
      </c>
      <c r="AQ184">
        <f t="shared" si="30"/>
        <v>2.0270000000000001</v>
      </c>
    </row>
    <row r="185" spans="42:43" x14ac:dyDescent="0.3">
      <c r="AP185">
        <v>39712</v>
      </c>
      <c r="AQ185">
        <f t="shared" si="30"/>
        <v>2.2320000000000002</v>
      </c>
    </row>
    <row r="186" spans="42:43" x14ac:dyDescent="0.3">
      <c r="AP186">
        <v>62978</v>
      </c>
      <c r="AQ186">
        <f t="shared" si="30"/>
        <v>2.6840000000000002</v>
      </c>
    </row>
    <row r="187" spans="42:43" x14ac:dyDescent="0.3">
      <c r="AP187">
        <v>99825</v>
      </c>
      <c r="AQ187">
        <f t="shared" si="30"/>
        <v>3.677</v>
      </c>
    </row>
    <row r="188" spans="42:43" x14ac:dyDescent="0.3">
      <c r="AP188">
        <v>158208</v>
      </c>
      <c r="AQ188">
        <f t="shared" si="30"/>
        <v>5.1050000000000004</v>
      </c>
    </row>
    <row r="189" spans="42:43" x14ac:dyDescent="0.3">
      <c r="AP189">
        <v>250626</v>
      </c>
      <c r="AQ189">
        <f t="shared" si="30"/>
        <v>7.3449999999999998</v>
      </c>
    </row>
    <row r="190" spans="42:43" x14ac:dyDescent="0.3">
      <c r="AP190">
        <v>397246</v>
      </c>
      <c r="AQ190">
        <f t="shared" si="30"/>
        <v>11.505000000000001</v>
      </c>
    </row>
    <row r="191" spans="42:43" x14ac:dyDescent="0.3">
      <c r="AP191">
        <v>629557</v>
      </c>
      <c r="AQ191">
        <f t="shared" si="30"/>
        <v>17.609000000000002</v>
      </c>
    </row>
    <row r="192" spans="42:43" x14ac:dyDescent="0.3">
      <c r="AP192">
        <v>997775</v>
      </c>
      <c r="AQ192">
        <f t="shared" si="30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1">BG48/1000</f>
        <v>1.716</v>
      </c>
    </row>
    <row r="198" spans="42:43" x14ac:dyDescent="0.3">
      <c r="AP198">
        <v>25064</v>
      </c>
      <c r="AQ198">
        <f t="shared" si="31"/>
        <v>2.2250000000000001</v>
      </c>
    </row>
    <row r="199" spans="42:43" x14ac:dyDescent="0.3">
      <c r="AP199">
        <v>39712</v>
      </c>
      <c r="AQ199">
        <f t="shared" si="31"/>
        <v>2.7370000000000001</v>
      </c>
    </row>
    <row r="200" spans="42:43" x14ac:dyDescent="0.3">
      <c r="AP200">
        <v>62978</v>
      </c>
      <c r="AQ200">
        <f t="shared" si="31"/>
        <v>3.3079999999999998</v>
      </c>
    </row>
    <row r="201" spans="42:43" x14ac:dyDescent="0.3">
      <c r="AP201">
        <v>99825</v>
      </c>
      <c r="AQ201">
        <f t="shared" si="31"/>
        <v>4.2489999999999997</v>
      </c>
    </row>
    <row r="202" spans="42:43" x14ac:dyDescent="0.3">
      <c r="AP202">
        <v>158208</v>
      </c>
      <c r="AQ202">
        <f t="shared" si="31"/>
        <v>5.8659999999999997</v>
      </c>
    </row>
    <row r="203" spans="42:43" x14ac:dyDescent="0.3">
      <c r="AP203">
        <v>250626</v>
      </c>
      <c r="AQ203">
        <f t="shared" si="31"/>
        <v>8.0630000000000006</v>
      </c>
    </row>
    <row r="204" spans="42:43" x14ac:dyDescent="0.3">
      <c r="AP204">
        <v>397246</v>
      </c>
      <c r="AQ204">
        <f t="shared" si="31"/>
        <v>12.836</v>
      </c>
    </row>
    <row r="205" spans="42:43" x14ac:dyDescent="0.3">
      <c r="AP205">
        <v>629557</v>
      </c>
      <c r="AQ205">
        <f t="shared" si="31"/>
        <v>19.916</v>
      </c>
    </row>
    <row r="206" spans="42:43" x14ac:dyDescent="0.3">
      <c r="AP206">
        <v>997775</v>
      </c>
      <c r="AQ206">
        <f t="shared" si="31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43"/>
  <sheetViews>
    <sheetView tabSelected="1" topLeftCell="B19" zoomScale="70" zoomScaleNormal="70" workbookViewId="0">
      <selection activeCell="L26" sqref="L26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29" x14ac:dyDescent="0.3">
      <c r="AA34" t="s">
        <v>83</v>
      </c>
      <c r="AB34" t="s">
        <v>82</v>
      </c>
      <c r="AC34" t="s">
        <v>80</v>
      </c>
    </row>
    <row r="35" spans="26:29" x14ac:dyDescent="0.3">
      <c r="Z35">
        <v>10000</v>
      </c>
      <c r="AA35">
        <v>2574</v>
      </c>
      <c r="AB35">
        <v>3020</v>
      </c>
      <c r="AC35">
        <f>AB35-AA35</f>
        <v>446</v>
      </c>
    </row>
    <row r="36" spans="26:29" x14ac:dyDescent="0.3">
      <c r="Z36">
        <v>15848</v>
      </c>
      <c r="AA36">
        <v>2779</v>
      </c>
      <c r="AB36">
        <v>3214</v>
      </c>
      <c r="AC36">
        <f t="shared" ref="AC36:AC43" si="4">AB36-AA36</f>
        <v>435</v>
      </c>
    </row>
    <row r="37" spans="26:29" x14ac:dyDescent="0.3">
      <c r="Z37">
        <v>25118</v>
      </c>
      <c r="AA37">
        <v>3156</v>
      </c>
      <c r="AB37">
        <v>3876</v>
      </c>
      <c r="AC37">
        <f t="shared" si="4"/>
        <v>720</v>
      </c>
    </row>
    <row r="38" spans="26:29" x14ac:dyDescent="0.3">
      <c r="Z38">
        <v>39810</v>
      </c>
      <c r="AA38">
        <v>3773</v>
      </c>
      <c r="AB38">
        <v>4404</v>
      </c>
      <c r="AC38">
        <f t="shared" si="4"/>
        <v>631</v>
      </c>
    </row>
    <row r="39" spans="26:29" x14ac:dyDescent="0.3">
      <c r="Z39">
        <v>63095</v>
      </c>
      <c r="AA39">
        <v>4413</v>
      </c>
      <c r="AB39">
        <v>5389</v>
      </c>
      <c r="AC39">
        <f t="shared" si="4"/>
        <v>976</v>
      </c>
    </row>
    <row r="40" spans="26:29" x14ac:dyDescent="0.3">
      <c r="Z40">
        <v>100000</v>
      </c>
      <c r="AA40">
        <v>5837</v>
      </c>
      <c r="AB40">
        <v>7000</v>
      </c>
      <c r="AC40">
        <f t="shared" si="4"/>
        <v>1163</v>
      </c>
    </row>
    <row r="41" spans="26:29" x14ac:dyDescent="0.3">
      <c r="Z41">
        <v>158489</v>
      </c>
      <c r="AA41">
        <v>7739</v>
      </c>
      <c r="AB41">
        <v>10120</v>
      </c>
      <c r="AC41">
        <f t="shared" si="4"/>
        <v>2381</v>
      </c>
    </row>
    <row r="42" spans="26:29" x14ac:dyDescent="0.3">
      <c r="Z42">
        <v>251188</v>
      </c>
      <c r="AA42">
        <v>10657</v>
      </c>
      <c r="AB42">
        <v>13917</v>
      </c>
      <c r="AC42">
        <f t="shared" si="4"/>
        <v>3260</v>
      </c>
    </row>
    <row r="43" spans="26:29" x14ac:dyDescent="0.3">
      <c r="Z43">
        <v>466158</v>
      </c>
      <c r="AA43">
        <v>18842</v>
      </c>
      <c r="AB43">
        <v>24630</v>
      </c>
      <c r="AC43">
        <f t="shared" si="4"/>
        <v>5788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topLeftCell="V1" zoomScale="70" zoomScaleNormal="70" workbookViewId="0">
      <selection activeCell="AJ5" sqref="AJ5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>CONCATENATE($B$18,C18,$B$19,C19)</f>
        <v>l1q1</v>
      </c>
      <c r="D20" t="str">
        <f>CONCATENATE($B$18,D18,$B$19,D19)</f>
        <v>l1q2</v>
      </c>
      <c r="E20" t="str">
        <f>CONCATENATE($B$18,E18,$B$19,E19)</f>
        <v>l1q3</v>
      </c>
      <c r="F20" t="str">
        <f>CONCATENATE($B$18,F18,$B$19,F19)</f>
        <v>l1q4</v>
      </c>
      <c r="G20" t="str">
        <f>CONCATENATE($B$18,G18,$B$19,G19)</f>
        <v>l1q5</v>
      </c>
      <c r="H20" t="str">
        <f>CONCATENATE($B$18,H18,$B$19,H19)</f>
        <v>l1q6</v>
      </c>
      <c r="I20" t="str">
        <f>CONCATENATE($B$18,I18,$B$19,I19)</f>
        <v>l1q7</v>
      </c>
      <c r="J20" t="str">
        <f>CONCATENATE($B$18,J18,$B$19,J19)</f>
        <v>l2q1</v>
      </c>
      <c r="K20" t="str">
        <f>CONCATENATE($B$18,K18,$B$19,K19)</f>
        <v>l2q2</v>
      </c>
      <c r="L20" t="str">
        <f>CONCATENATE($B$18,L18,$B$19,L19)</f>
        <v>l2q3</v>
      </c>
      <c r="M20" t="str">
        <f>CONCATENATE($B$18,M18,$B$19,M19)</f>
        <v>l2q4</v>
      </c>
      <c r="N20" t="str">
        <f>CONCATENATE($B$18,N18,$B$19,N19)</f>
        <v>l2q5</v>
      </c>
      <c r="O20" t="str">
        <f>CONCATENATE($B$18,O18,$B$19,O19)</f>
        <v>l2q6</v>
      </c>
      <c r="P20" t="str">
        <f>CONCATENATE($B$18,P18,$B$19,P19)</f>
        <v>l2q7</v>
      </c>
      <c r="Q20" t="str">
        <f>CONCATENATE($B$18,Q18,$B$19,Q19)</f>
        <v>l3q1</v>
      </c>
      <c r="R20" t="str">
        <f>CONCATENATE($B$18,R18,$B$19,R19)</f>
        <v>l3q2</v>
      </c>
      <c r="S20" t="str">
        <f>CONCATENATE($B$18,S18,$B$19,S19)</f>
        <v>l3q3</v>
      </c>
      <c r="T20" t="str">
        <f>CONCATENATE($B$18,T18,$B$19,T19)</f>
        <v>l3q4</v>
      </c>
      <c r="U20" t="str">
        <f>CONCATENATE($B$18,U18,$B$19,U19)</f>
        <v>l3q5</v>
      </c>
      <c r="V20" t="str">
        <f>CONCATENATE($B$18,V18,$B$19,V19)</f>
        <v>l3q6</v>
      </c>
      <c r="W20" t="str">
        <f>CONCATENATE($B$18,W18,$B$19,W19)</f>
        <v>l3q7</v>
      </c>
      <c r="X20" t="str">
        <f>CONCATENATE($B$18,X18,$B$19,X19)</f>
        <v>l4q1</v>
      </c>
      <c r="Y20" t="str">
        <f>CONCATENATE($B$18,Y18,$B$19,Y19)</f>
        <v>l4q2</v>
      </c>
      <c r="Z20" t="str">
        <f>CONCATENATE($B$18,Z18,$B$19,Z19)</f>
        <v>l4q3</v>
      </c>
      <c r="AA20" t="str">
        <f>CONCATENATE($B$18,AA18,$B$19,AA19)</f>
        <v>l4q4</v>
      </c>
      <c r="AB20" t="str">
        <f>CONCATENATE($B$18,AB18,$B$19,AB19)</f>
        <v>l4q5</v>
      </c>
      <c r="AC20" t="str">
        <f>CONCATENATE($B$18,AC18,$B$19,AC19)</f>
        <v>l4q6</v>
      </c>
      <c r="AD20" t="str">
        <f>CONCATENATE($B$18,AD18,$B$19,AD19)</f>
        <v>l4q7</v>
      </c>
      <c r="AE20" t="str">
        <f>CONCATENATE($B$18,AE18,$B$19,AE19)</f>
        <v>l5q1</v>
      </c>
      <c r="AF20" t="str">
        <f>CONCATENATE($B$18,AF18,$B$19,AF19)</f>
        <v>l5q2</v>
      </c>
      <c r="AG20" t="str">
        <f>CONCATENATE($B$18,AG18,$B$19,AG19)</f>
        <v>l5q3</v>
      </c>
      <c r="AH20" t="str">
        <f>CONCATENATE($B$18,AH18,$B$19,AH19)</f>
        <v>l5q4</v>
      </c>
      <c r="AI20" t="str">
        <f>CONCATENATE($B$18,AI18,$B$19,AI19)</f>
        <v>l5q5</v>
      </c>
      <c r="AJ20" t="str">
        <f>CONCATENATE($B$18,AJ18,$B$19,AJ19)</f>
        <v>l5q6</v>
      </c>
      <c r="AK20" t="str">
        <f>CONCATENATE($B$18,AK18,$B$19,AK19)</f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2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2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2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2"/>
        <v>2871</v>
      </c>
    </row>
    <row r="30" spans="2:38" x14ac:dyDescent="0.3">
      <c r="R30" t="s">
        <v>83</v>
      </c>
      <c r="S30" t="s">
        <v>82</v>
      </c>
      <c r="T30" t="s">
        <v>80</v>
      </c>
    </row>
    <row r="31" spans="2:38" x14ac:dyDescent="0.3">
      <c r="Q31">
        <v>10000</v>
      </c>
      <c r="R31">
        <v>1356</v>
      </c>
      <c r="S31">
        <v>1645</v>
      </c>
      <c r="T31">
        <f>S31-R31</f>
        <v>289</v>
      </c>
    </row>
    <row r="32" spans="2:38" x14ac:dyDescent="0.3">
      <c r="Q32">
        <v>15820</v>
      </c>
      <c r="R32">
        <v>1543</v>
      </c>
      <c r="S32">
        <v>1962</v>
      </c>
      <c r="T32">
        <f t="shared" ref="T32:T35" si="3">S32-R32</f>
        <v>419</v>
      </c>
    </row>
    <row r="33" spans="17:20" x14ac:dyDescent="0.3">
      <c r="Q33">
        <v>25064</v>
      </c>
      <c r="R33">
        <v>1841</v>
      </c>
      <c r="S33">
        <v>2412</v>
      </c>
      <c r="T33">
        <f t="shared" si="3"/>
        <v>571</v>
      </c>
    </row>
    <row r="34" spans="17:20" x14ac:dyDescent="0.3">
      <c r="Q34">
        <v>39712</v>
      </c>
      <c r="R34">
        <v>2358</v>
      </c>
      <c r="S34">
        <v>2920</v>
      </c>
      <c r="T34">
        <f t="shared" si="3"/>
        <v>562</v>
      </c>
    </row>
    <row r="35" spans="17:20" x14ac:dyDescent="0.3">
      <c r="Q35">
        <v>62978</v>
      </c>
      <c r="R35">
        <v>2871</v>
      </c>
      <c r="S35">
        <v>4155</v>
      </c>
      <c r="T35">
        <f t="shared" si="3"/>
        <v>1284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  <vt:lpstr>SPROT Graphs</vt:lpstr>
      <vt:lpstr>AOL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2017-06-30T10:32:01Z</dcterms:modified>
</cp:coreProperties>
</file>