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showInkAnnotation="0"/>
  <xr:revisionPtr revIDLastSave="0" documentId="13_ncr:1_{B33F9440-BA1B-4E76-B0E0-21DB92AF2494}" xr6:coauthVersionLast="47" xr6:coauthVersionMax="47" xr10:uidLastSave="{00000000-0000-0000-0000-000000000000}"/>
  <bookViews>
    <workbookView xWindow="-108" yWindow="-108" windowWidth="23256" windowHeight="12456" tabRatio="833" activeTab="6" xr2:uid="{00000000-000D-0000-FFFF-FFFF00000000}"/>
  </bookViews>
  <sheets>
    <sheet name="Instructions" sheetId="12" r:id="rId1"/>
    <sheet name="Data" sheetId="13" state="hidden" r:id="rId2"/>
    <sheet name="ENTERANSWERS1" sheetId="2" r:id="rId3"/>
    <sheet name="ENTERANSWERS2" sheetId="3" r:id="rId4"/>
    <sheet name="ENTERANSWERS3" sheetId="4" r:id="rId5"/>
    <sheet name="ENTERANSWERS4" sheetId="5" r:id="rId6"/>
    <sheet name="ENTERANSWERS5"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1" i="7" l="1"/>
  <c r="D12" i="3"/>
  <c r="E19" i="7"/>
  <c r="F20" i="7" s="1"/>
  <c r="E24" i="7"/>
  <c r="D20" i="5"/>
  <c r="D19" i="5"/>
  <c r="E13" i="7"/>
  <c r="E14" i="7"/>
  <c r="E23" i="7"/>
  <c r="E16" i="5"/>
  <c r="E12" i="5"/>
  <c r="E11" i="5"/>
  <c r="E10" i="5"/>
  <c r="E9" i="5"/>
  <c r="E11" i="4"/>
  <c r="D13" i="3"/>
  <c r="E9" i="3"/>
  <c r="F28" i="12"/>
  <c r="K29" i="2"/>
  <c r="H13" i="2"/>
  <c r="L15" i="2"/>
  <c r="E13" i="5" l="1"/>
  <c r="E14" i="3"/>
  <c r="E15" i="3" s="1"/>
  <c r="F15" i="7"/>
  <c r="D13" i="2" l="1"/>
  <c r="D15" i="2" s="1"/>
  <c r="D17" i="2" s="1"/>
  <c r="D19" i="2" s="1"/>
  <c r="D21" i="2" s="1"/>
  <c r="D23" i="2" s="1"/>
  <c r="D25" i="2" s="1"/>
  <c r="D27" i="2" s="1"/>
  <c r="E13" i="2"/>
  <c r="E15" i="2" s="1"/>
  <c r="E17" i="2" s="1"/>
  <c r="E19" i="2" s="1"/>
  <c r="E21" i="2" s="1"/>
  <c r="E23" i="2" s="1"/>
  <c r="E25" i="2" s="1"/>
  <c r="E27" i="2" s="1"/>
  <c r="F13" i="2"/>
  <c r="F15" i="2" s="1"/>
  <c r="F17" i="2" s="1"/>
  <c r="F19" i="2" s="1"/>
  <c r="F21" i="2" s="1"/>
  <c r="F23" i="2" s="1"/>
  <c r="F25" i="2" s="1"/>
  <c r="F27" i="2" s="1"/>
  <c r="G13" i="2"/>
  <c r="G15" i="2" s="1"/>
  <c r="G17" i="2" s="1"/>
  <c r="G19" i="2" s="1"/>
  <c r="G21" i="2" s="1"/>
  <c r="G23" i="2" s="1"/>
  <c r="G25" i="2" s="1"/>
  <c r="G27" i="2" s="1"/>
  <c r="I13" i="2"/>
  <c r="I15" i="2" s="1"/>
  <c r="I17" i="2" s="1"/>
  <c r="I19" i="2" s="1"/>
  <c r="I21" i="2" s="1"/>
  <c r="I23" i="2" s="1"/>
  <c r="I25" i="2" s="1"/>
  <c r="I27" i="2" s="1"/>
  <c r="J13" i="2"/>
  <c r="J15" i="2" s="1"/>
  <c r="J17" i="2" s="1"/>
  <c r="J19" i="2" s="1"/>
  <c r="J21" i="2" s="1"/>
  <c r="J23" i="2" s="1"/>
  <c r="J25" i="2" s="1"/>
  <c r="J27" i="2" s="1"/>
  <c r="K13" i="2"/>
  <c r="K15" i="2" s="1"/>
  <c r="K17" i="2" s="1"/>
  <c r="K19" i="2" s="1"/>
  <c r="K21" i="2" s="1"/>
  <c r="K23" i="2" s="1"/>
  <c r="K25" i="2" s="1"/>
  <c r="K27" i="2" s="1"/>
  <c r="L13" i="2"/>
  <c r="L17" i="2" s="1"/>
  <c r="L19" i="2" s="1"/>
  <c r="L21" i="2" s="1"/>
  <c r="L23" i="2" s="1"/>
  <c r="L25" i="2" s="1"/>
  <c r="L27" i="2" s="1"/>
  <c r="C13" i="2"/>
  <c r="C15" i="2" s="1"/>
  <c r="C17" i="2" s="1"/>
  <c r="H15" i="2" l="1"/>
  <c r="O13" i="2"/>
  <c r="N13" i="2"/>
  <c r="I29" i="2"/>
  <c r="L29" i="2"/>
  <c r="J29" i="2"/>
  <c r="D29" i="2"/>
  <c r="O21" i="2"/>
  <c r="O17" i="2"/>
  <c r="O15" i="2"/>
  <c r="O19" i="2"/>
  <c r="E29" i="2"/>
  <c r="F29" i="2"/>
  <c r="N15" i="2"/>
  <c r="Q13" i="2" l="1"/>
  <c r="H17" i="2"/>
  <c r="P15" i="2"/>
  <c r="Q15" i="2" s="1"/>
  <c r="F25" i="7"/>
  <c r="F16" i="7"/>
  <c r="N17" i="2"/>
  <c r="F27" i="7" l="1"/>
  <c r="F29" i="7" s="1"/>
  <c r="H19" i="2"/>
  <c r="P17" i="2"/>
  <c r="Q17" i="2" s="1"/>
  <c r="E10" i="4"/>
  <c r="E12" i="4" s="1"/>
  <c r="O23" i="2"/>
  <c r="C19" i="2"/>
  <c r="C21" i="2" s="1"/>
  <c r="H21" i="2" l="1"/>
  <c r="P19" i="2"/>
  <c r="O25" i="2"/>
  <c r="N19" i="2"/>
  <c r="Q19" i="2" l="1"/>
  <c r="H23" i="2"/>
  <c r="P21" i="2"/>
  <c r="O27" i="2"/>
  <c r="G29" i="2"/>
  <c r="C23" i="2"/>
  <c r="N21" i="2"/>
  <c r="Q21" i="2" l="1"/>
  <c r="H25" i="2"/>
  <c r="P23" i="2"/>
  <c r="O29" i="2"/>
  <c r="C25" i="2"/>
  <c r="N23" i="2"/>
  <c r="Q23" i="2" l="1"/>
  <c r="H27" i="2"/>
  <c r="P27" i="2" s="1"/>
  <c r="P25" i="2"/>
  <c r="N25" i="2"/>
  <c r="C27" i="2"/>
  <c r="H29" i="2" l="1"/>
  <c r="P29" i="2" s="1"/>
  <c r="Q25" i="2"/>
  <c r="E21" i="5"/>
  <c r="E22" i="5" s="1"/>
  <c r="N27" i="2"/>
  <c r="Q27" i="2" s="1"/>
  <c r="C29" i="2"/>
  <c r="N29" i="2" l="1"/>
  <c r="Q29" i="2" s="1"/>
</calcChain>
</file>

<file path=xl/sharedStrings.xml><?xml version="1.0" encoding="utf-8"?>
<sst xmlns="http://schemas.openxmlformats.org/spreadsheetml/2006/main" count="189" uniqueCount="119">
  <si>
    <t>Description</t>
  </si>
  <si>
    <t>Assets</t>
  </si>
  <si>
    <t>Cash</t>
  </si>
  <si>
    <t>Accounts Receivable</t>
  </si>
  <si>
    <t>Office Supplies</t>
  </si>
  <si>
    <t>Land</t>
  </si>
  <si>
    <t>Liabilities</t>
  </si>
  <si>
    <t>Accounts Payable</t>
  </si>
  <si>
    <t>Equity</t>
  </si>
  <si>
    <t>Contributed Capital</t>
  </si>
  <si>
    <t>Retained Earnings</t>
  </si>
  <si>
    <t>Dividends</t>
  </si>
  <si>
    <t>Service Revenue</t>
  </si>
  <si>
    <t>Rent Expense</t>
  </si>
  <si>
    <t>Salaries Expense</t>
  </si>
  <si>
    <t>Common Stock</t>
  </si>
  <si>
    <t>Balance</t>
  </si>
  <si>
    <t>Total Assets</t>
  </si>
  <si>
    <t>Total Liabilities</t>
  </si>
  <si>
    <t>Total Equity</t>
  </si>
  <si>
    <t>A = 
L + SE</t>
  </si>
  <si>
    <t>Income Statement</t>
  </si>
  <si>
    <t>Revenues:</t>
  </si>
  <si>
    <t>Expenses:</t>
  </si>
  <si>
    <t>Total Expenses</t>
  </si>
  <si>
    <t>Net Income</t>
  </si>
  <si>
    <t>Statement of Retained Earnings</t>
  </si>
  <si>
    <t>Net Income for the month</t>
  </si>
  <si>
    <t>Total Stockholders' Equity</t>
  </si>
  <si>
    <t>Total Liabilities and Stockholders' Equity</t>
  </si>
  <si>
    <t>Statement of Cash Flows</t>
  </si>
  <si>
    <t>Balance Sheet</t>
  </si>
  <si>
    <t>Cash Flows from operating activities:</t>
  </si>
  <si>
    <t>Receipts:</t>
  </si>
  <si>
    <t>Collections from customers</t>
  </si>
  <si>
    <t>Payments:</t>
  </si>
  <si>
    <t>Net cash provided by operating activities</t>
  </si>
  <si>
    <t>Cash flows from investing activities:</t>
  </si>
  <si>
    <t>Acquisition of land</t>
  </si>
  <si>
    <t>Net cash used by investing activities</t>
  </si>
  <si>
    <t>Cash flows from financing activities:</t>
  </si>
  <si>
    <t>Issued common stock</t>
  </si>
  <si>
    <t>Payment of cash dividends</t>
  </si>
  <si>
    <t>Net cash provided by financing activities</t>
  </si>
  <si>
    <t>Net increase in cash</t>
  </si>
  <si>
    <t>Received $7,500 cash for services performed.</t>
  </si>
  <si>
    <t>Paid $250 to creditor on account.</t>
  </si>
  <si>
    <t>Purchased $300 of office supplies on account.</t>
  </si>
  <si>
    <t xml:space="preserve">Performed services on account,  $2,000. </t>
  </si>
  <si>
    <t xml:space="preserve">Paid in cash: $1,500 for rent  &amp; $1,100 for employees' salaries </t>
  </si>
  <si>
    <t>Collected $1,600 from customers on account.</t>
  </si>
  <si>
    <t>Paid $4,000 cash dividend.</t>
  </si>
  <si>
    <t>Received $50,000 cash from Luigi Stefanni and issued stock.</t>
  </si>
  <si>
    <t>Month Ended November 30, 2018</t>
  </si>
  <si>
    <t>Retained Earnings, November 1, 2018</t>
  </si>
  <si>
    <t>Retained Earnings, November 30, 2018</t>
  </si>
  <si>
    <t>Cash balance, November 1, 2018</t>
  </si>
  <si>
    <t>Cash balance, November 30, 2018</t>
  </si>
  <si>
    <t>Stockholder's Equity</t>
  </si>
  <si>
    <t>Purchased land for $23,000 cash.</t>
  </si>
  <si>
    <t>Requirements</t>
  </si>
  <si>
    <t>ECHO LAKE CORPORATION</t>
  </si>
  <si>
    <t>To suppliers</t>
  </si>
  <si>
    <t>To employees</t>
  </si>
  <si>
    <t>Excel Skills</t>
  </si>
  <si>
    <t>Add a negative sign in front of each formula for expense on the income statement to reverse the sign.</t>
  </si>
  <si>
    <t>Accounting and the Business Environment</t>
  </si>
  <si>
    <t>Using Excel to Prepare Transaction Analysis</t>
  </si>
  <si>
    <t>Echo Lake Corporation started operations on November 1, 2018. Nine transactions occurred during November. Financial statements are prepared at the end of the month.</t>
  </si>
  <si>
    <t>Use the blue shaded areas on the ENTER-ANSWERS tab for inputs.</t>
  </si>
  <si>
    <t>Use Excel to prepare a transaction analysis of the nine transactions. Use the blue shaded areas for inputs.</t>
  </si>
  <si>
    <t>a.</t>
  </si>
  <si>
    <t>b.</t>
  </si>
  <si>
    <t>c.</t>
  </si>
  <si>
    <t>The row totals will be calculated automatically.</t>
  </si>
  <si>
    <t>The accounting equation (Assets = Liabilities + Equity) should remain in balance after each transaction. The accounting equation is calculated automatically to the right of the transaction table.</t>
  </si>
  <si>
    <t>Use Excel to prepare the income statement, statement of retained earnings, balance sheet and statement of cash flows.</t>
  </si>
  <si>
    <t>Enter numbers into cells. Enter text into cells.</t>
  </si>
  <si>
    <t>Excel Hints</t>
  </si>
  <si>
    <t>Saving &amp; Submitting Solution</t>
  </si>
  <si>
    <t>Save file to desktop.</t>
  </si>
  <si>
    <t>Upload and submit your file to be graded.</t>
  </si>
  <si>
    <t>d.</t>
  </si>
  <si>
    <t>Viewing Results</t>
  </si>
  <si>
    <t>Click on Results tab in MyAccountingLab</t>
  </si>
  <si>
    <t>Click on the Assignment you were working on</t>
  </si>
  <si>
    <t>Create folder on desktop, and label COMPLETED EXCEL PROJECTS</t>
  </si>
  <si>
    <t>Navigate back to the activity window - screen where you downloaded the initial spreadsheet</t>
  </si>
  <si>
    <t>Click Choose button under step 3; locate the file you just saved and click Open</t>
  </si>
  <si>
    <t>Click Upload button under step 3</t>
  </si>
  <si>
    <t>Click Submit button under step 4</t>
  </si>
  <si>
    <t xml:space="preserve">a.   For each transaction, record the amount (either an increase or decrease) under the correct account. Enter only non-zero amounts. If an account is not affected by the transaction, leave the amount blank. </t>
  </si>
  <si>
    <t xml:space="preserve">      Be sure to use a minus sign (-) if the amount is a decrease. Enter dividends and expenses as negative amounts.</t>
  </si>
  <si>
    <t>b.   The row totals will be calculated automatically.</t>
  </si>
  <si>
    <t>c.   The accounting equation (Assets = Liabilities + Equity) should remain in balance after each transaction. The accounting equation is calculated automatically to the right of the transaction table.</t>
  </si>
  <si>
    <t xml:space="preserve">      Do not use an equal sign (=) when entering a numeric value. </t>
  </si>
  <si>
    <t>Possible Points</t>
  </si>
  <si>
    <t>Prepare the income statement. Fill in the blue shaded areas using a formula that references the account balances at the end of the month in the ENTERANSWERS1 tab.</t>
  </si>
  <si>
    <t>Header</t>
  </si>
  <si>
    <t>Total Payments</t>
  </si>
  <si>
    <t>HINTS</t>
  </si>
  <si>
    <r>
      <rPr>
        <b/>
        <u/>
        <sz val="11"/>
        <color theme="1"/>
        <rFont val="Calibri"/>
        <family val="2"/>
        <scheme val="minor"/>
      </rPr>
      <t>Cell</t>
    </r>
    <r>
      <rPr>
        <u/>
        <sz val="11"/>
        <color theme="1"/>
        <rFont val="Calibri"/>
        <family val="2"/>
        <scheme val="minor"/>
      </rPr>
      <t xml:space="preserve"> | Hint:</t>
    </r>
  </si>
  <si>
    <r>
      <rPr>
        <b/>
        <sz val="11"/>
        <color theme="1"/>
        <rFont val="Calibri"/>
        <family val="2"/>
        <charset val="204"/>
        <scheme val="minor"/>
      </rPr>
      <t>D12:D13</t>
    </r>
    <r>
      <rPr>
        <sz val="11"/>
        <color theme="1"/>
        <rFont val="Calibri"/>
        <family val="2"/>
        <scheme val="minor"/>
      </rPr>
      <t xml:space="preserve"> | Expenses should be entered as positive numbers in the income statement.
                     Add a negative sign in front of each formula for expense on the income statement to reverse the sign.</t>
    </r>
  </si>
  <si>
    <t>Prepare the statement of retained earnings. Fill in the blue shaded areas using a formula that references the account balances at the end of the month in the ENTERANSWERS1 and the ENTERANSWERS2 tabs.</t>
  </si>
  <si>
    <t>Prepare the balance sheet. Fill in the blue shaded areas using a formula that references the account balances at the end of the month in the ENTERANSWERS1 and the ENTERANSWERS3 tabs.</t>
  </si>
  <si>
    <t>Prepare the statement of cash flows. Fill in the blue shaded areas using a formula that references the changes in the account balances due to the corresponding transaction in the ENTERANSWERS1 tab.</t>
  </si>
  <si>
    <t xml:space="preserve">For each transaction, record the amount (either an increase or decrease) under the correct account. Enter only non-zero amounts. If an account is not affected by the transaction, leave the amount blank. Be sure to use a minus sign (-) if the amount is a decrease. Enter dividends and expenses as negative amounts. Do not use an equal sign (=) when entering a numeric value. </t>
  </si>
  <si>
    <r>
      <rPr>
        <b/>
        <sz val="11"/>
        <color theme="1"/>
        <rFont val="Calibri"/>
        <family val="2"/>
        <charset val="204"/>
        <scheme val="minor"/>
      </rPr>
      <t>E9 and E11</t>
    </r>
    <r>
      <rPr>
        <sz val="11"/>
        <color theme="1"/>
        <rFont val="Calibri"/>
        <family val="2"/>
        <scheme val="minor"/>
      </rPr>
      <t xml:space="preserve"> | Be sure that the amount is entered as a negative number if it is an outflow. </t>
    </r>
  </si>
  <si>
    <r>
      <rPr>
        <b/>
        <sz val="11"/>
        <color theme="1"/>
        <rFont val="Calibri"/>
        <family val="2"/>
        <charset val="204"/>
        <scheme val="minor"/>
      </rPr>
      <t>E13:E24</t>
    </r>
    <r>
      <rPr>
        <sz val="11"/>
        <color theme="1"/>
        <rFont val="Calibri"/>
        <family val="2"/>
        <scheme val="minor"/>
      </rPr>
      <t xml:space="preserve"> | Be sure that the amount is entered as a negative number if it is an outflow. </t>
    </r>
  </si>
  <si>
    <t>Do not use an equal sign (=) when entering a numeric value. Enter value in all answer boxes, even if answer is 0.</t>
  </si>
  <si>
    <t xml:space="preserve">Expenses are entered as negative numbers in the transactional analysis table (because they reduce total equity), but entered as positive numbers in the income statement (they will be subtracted from revenues). </t>
  </si>
  <si>
    <t>Cell F28 below contains the formula with a negative sign (= - C28).</t>
  </si>
  <si>
    <t>Always use cell references and formulas where appropriate to receive full credit. If you copy/paste from the Instructions tab, you will be marked wrong.</t>
  </si>
  <si>
    <t>(Always use cell references and formulas where appropriate to receive full credit. If you copy/paste from the Instructions tab, you will be marked wrong.)</t>
  </si>
  <si>
    <t>Prepare the income statement (9 pts), statement of retained earnings (8 pts), balance sheet (16 pts), and statement of cash flows (18 pts) for the company. Each financial statement appears on a separate worksheet tab. Fill in the blue shaded areas using a formula that references the account balances at the end of the month in the ENTERANSWERS1 tab.</t>
  </si>
  <si>
    <t>Click on Project link; this will bring up your Score Summary</t>
  </si>
  <si>
    <t>Within Score Summary window, click on Download (upper right) to download the spreadsheet with feedback</t>
  </si>
  <si>
    <t>Echo Lake Corporation</t>
  </si>
  <si>
    <t>Collections from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</si>
</sst>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_(&quot;$&quot;* #,##0_);_(&quot;$&quot;* \(#,##0\);_(&quot;$&quot;\ \ \ * &quot;0&quot;_);_(@_)"/>
    <numFmt numFmtId="167" formatCode="_(&quot;$&quot;* #,##0_);_(&quot;$&quot;* \(#,##0\);_(\ &quot;0&quot;_);_(@_)"/>
    <numFmt numFmtId="168" formatCode="\+#,##0;\-#,##0"/>
    <numFmt numFmtId="169" formatCode="[$-1009]mmmm\ d\,\ yyyy;@"/>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2"/>
      <color theme="1"/>
      <name val="Calibri"/>
      <family val="2"/>
      <scheme val="minor"/>
    </font>
    <font>
      <b/>
      <sz val="12"/>
      <color rgb="FF000000"/>
      <name val="Calibri"/>
      <family val="2"/>
      <scheme val="minor"/>
    </font>
    <font>
      <b/>
      <sz val="12"/>
      <color theme="1"/>
      <name val="Calibri"/>
      <family val="2"/>
      <scheme val="minor"/>
    </font>
    <font>
      <b/>
      <sz val="11"/>
      <color rgb="FF000000"/>
      <name val="Calibri"/>
      <family val="2"/>
      <charset val="204"/>
      <scheme val="minor"/>
    </font>
    <font>
      <sz val="11"/>
      <color rgb="FF000000"/>
      <name val="Arial"/>
      <family val="2"/>
    </font>
    <font>
      <i/>
      <sz val="12.1"/>
      <color rgb="FF000000"/>
      <name val="Calibri"/>
      <family val="2"/>
      <scheme val="minor"/>
    </font>
    <font>
      <b/>
      <sz val="12.1"/>
      <color rgb="FF0000FF"/>
      <name val="Calibri"/>
      <family val="2"/>
      <scheme val="minor"/>
    </font>
    <font>
      <b/>
      <sz val="11"/>
      <color theme="1"/>
      <name val="Calibri"/>
      <family val="2"/>
      <charset val="204"/>
      <scheme val="minor"/>
    </font>
    <font>
      <sz val="11"/>
      <color theme="1"/>
      <name val="Calibri"/>
      <family val="2"/>
      <charset val="204"/>
      <scheme val="minor"/>
    </font>
    <font>
      <sz val="11"/>
      <color rgb="FF000000"/>
      <name val="Calibri"/>
      <family val="2"/>
      <scheme val="minor"/>
    </font>
    <font>
      <u/>
      <sz val="11"/>
      <color theme="1"/>
      <name val="Calibri"/>
      <family val="2"/>
      <scheme val="minor"/>
    </font>
    <font>
      <b/>
      <u/>
      <sz val="11"/>
      <color theme="1"/>
      <name val="Calibri"/>
      <family val="2"/>
      <scheme val="minor"/>
    </font>
    <font>
      <b/>
      <sz val="11"/>
      <color rgb="FF0000FF"/>
      <name val="Calibri"/>
      <family val="2"/>
      <charset val="204"/>
    </font>
  </fonts>
  <fills count="7">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medium">
        <color indexed="64"/>
      </bottom>
      <diagonal/>
    </border>
    <border>
      <left/>
      <right/>
      <top style="thin">
        <color indexed="64"/>
      </top>
      <bottom style="double">
        <color indexed="64"/>
      </bottom>
      <diagonal/>
    </border>
    <border>
      <left/>
      <right style="thin">
        <color indexed="64"/>
      </right>
      <top/>
      <bottom/>
      <diagonal/>
    </border>
    <border>
      <left/>
      <right/>
      <top/>
      <bottom style="double">
        <color indexed="64"/>
      </bottom>
      <diagonal/>
    </border>
    <border>
      <left/>
      <right style="thin">
        <color indexed="64"/>
      </right>
      <top style="thin">
        <color indexed="64"/>
      </top>
      <bottom style="thin">
        <color indexed="64"/>
      </bottom>
      <diagonal/>
    </border>
  </borders>
  <cellStyleXfs count="28">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cellStyleXfs>
  <cellXfs count="132">
    <xf numFmtId="0" fontId="0" fillId="0" borderId="0" xfId="0"/>
    <xf numFmtId="0" fontId="0" fillId="0" borderId="0" xfId="3" applyFont="1" applyAlignment="1">
      <alignment horizontal="center"/>
    </xf>
    <xf numFmtId="0" fontId="0" fillId="0" borderId="0" xfId="0" applyAlignment="1">
      <alignment wrapText="1"/>
    </xf>
    <xf numFmtId="0" fontId="0" fillId="0" borderId="0" xfId="0" applyAlignment="1">
      <alignment horizontal="center"/>
    </xf>
    <xf numFmtId="0" fontId="5" fillId="0" borderId="0" xfId="0" applyFont="1"/>
    <xf numFmtId="0" fontId="5" fillId="0" borderId="0" xfId="0" applyFont="1" applyAlignment="1">
      <alignment vertical="center"/>
    </xf>
    <xf numFmtId="0" fontId="10" fillId="0" borderId="0" xfId="0" applyFont="1" applyAlignment="1">
      <alignment vertical="center"/>
    </xf>
    <xf numFmtId="0" fontId="11" fillId="0" borderId="0" xfId="0" applyFont="1"/>
    <xf numFmtId="0" fontId="12" fillId="0" borderId="0" xfId="0" applyFont="1" applyAlignment="1">
      <alignment vertical="center"/>
    </xf>
    <xf numFmtId="0" fontId="13" fillId="0" borderId="0" xfId="0" applyFont="1" applyAlignment="1">
      <alignment horizontal="left"/>
    </xf>
    <xf numFmtId="0" fontId="13" fillId="0" borderId="0" xfId="0" applyFont="1"/>
    <xf numFmtId="0" fontId="13" fillId="0" borderId="0" xfId="0" applyFont="1" applyAlignment="1">
      <alignment horizontal="left" vertical="center"/>
    </xf>
    <xf numFmtId="0" fontId="12" fillId="0" borderId="0" xfId="0" applyFont="1"/>
    <xf numFmtId="0" fontId="13" fillId="0" borderId="0" xfId="0" applyFont="1" applyAlignment="1">
      <alignment vertical="center"/>
    </xf>
    <xf numFmtId="0" fontId="0" fillId="0" borderId="0" xfId="0" applyAlignment="1">
      <alignment vertical="top"/>
    </xf>
    <xf numFmtId="0" fontId="13" fillId="0" borderId="0" xfId="0" applyFont="1" applyAlignment="1">
      <alignment vertical="top" wrapText="1"/>
    </xf>
    <xf numFmtId="0" fontId="13" fillId="0" borderId="0" xfId="0" applyFont="1" applyAlignment="1">
      <alignment vertical="top"/>
    </xf>
    <xf numFmtId="0" fontId="13" fillId="0" borderId="0" xfId="0" applyFont="1" applyAlignment="1">
      <alignment horizontal="left" vertical="top"/>
    </xf>
    <xf numFmtId="0" fontId="13" fillId="0" borderId="0" xfId="0" applyFont="1" applyAlignment="1">
      <alignment horizontal="left" vertical="top" wrapText="1"/>
    </xf>
    <xf numFmtId="0" fontId="14" fillId="0" borderId="0" xfId="0" applyFont="1"/>
    <xf numFmtId="0" fontId="2" fillId="0" borderId="0" xfId="3" applyFont="1" applyAlignment="1">
      <alignment horizontal="center"/>
    </xf>
    <xf numFmtId="0" fontId="7" fillId="0" borderId="0" xfId="3" applyFont="1"/>
    <xf numFmtId="169" fontId="0" fillId="0" borderId="0" xfId="0" applyNumberFormat="1"/>
    <xf numFmtId="0" fontId="0" fillId="2" borderId="1" xfId="0" applyFill="1" applyBorder="1"/>
    <xf numFmtId="0" fontId="0" fillId="0" borderId="0" xfId="0" applyAlignment="1">
      <alignment horizontal="left" indent="3"/>
    </xf>
    <xf numFmtId="164" fontId="0" fillId="0" borderId="0" xfId="1" applyNumberFormat="1" applyFont="1" applyFill="1"/>
    <xf numFmtId="0" fontId="0" fillId="0" borderId="0" xfId="0" applyAlignment="1">
      <alignment horizontal="center" vertical="center"/>
    </xf>
    <xf numFmtId="168" fontId="13" fillId="2" borderId="5" xfId="1" applyNumberFormat="1" applyFont="1" applyFill="1" applyBorder="1"/>
    <xf numFmtId="0" fontId="0" fillId="0" borderId="0" xfId="3" applyFont="1"/>
    <xf numFmtId="0" fontId="0" fillId="0" borderId="1" xfId="3" applyFont="1" applyBorder="1"/>
    <xf numFmtId="0" fontId="0" fillId="0" borderId="1" xfId="1" applyNumberFormat="1" applyFont="1" applyBorder="1" applyAlignment="1">
      <alignment wrapText="1"/>
    </xf>
    <xf numFmtId="0" fontId="0" fillId="0" borderId="1" xfId="1" applyNumberFormat="1" applyFont="1" applyBorder="1" applyAlignment="1">
      <alignment horizontal="center"/>
    </xf>
    <xf numFmtId="0" fontId="0" fillId="0" borderId="0" xfId="1" applyNumberFormat="1" applyFont="1" applyBorder="1"/>
    <xf numFmtId="0" fontId="1" fillId="0" borderId="5" xfId="3" applyBorder="1" applyAlignment="1">
      <alignment wrapText="1"/>
    </xf>
    <xf numFmtId="0" fontId="1" fillId="0" borderId="6" xfId="3" applyBorder="1" applyAlignment="1">
      <alignment wrapText="1"/>
    </xf>
    <xf numFmtId="0" fontId="1" fillId="0" borderId="6" xfId="3" applyBorder="1" applyAlignment="1">
      <alignment horizontal="center"/>
    </xf>
    <xf numFmtId="0" fontId="1" fillId="0" borderId="5" xfId="3" applyBorder="1" applyAlignment="1">
      <alignment horizontal="center"/>
    </xf>
    <xf numFmtId="0" fontId="2" fillId="0" borderId="1" xfId="3" applyFont="1" applyBorder="1" applyAlignment="1">
      <alignment horizontal="center" wrapText="1"/>
    </xf>
    <xf numFmtId="164" fontId="0" fillId="0" borderId="0" xfId="3" applyNumberFormat="1" applyFont="1"/>
    <xf numFmtId="165" fontId="0" fillId="0" borderId="0" xfId="3" applyNumberFormat="1" applyFont="1"/>
    <xf numFmtId="0" fontId="1" fillId="0" borderId="0" xfId="3" applyAlignment="1">
      <alignment horizontal="left" indent="2"/>
    </xf>
    <xf numFmtId="0" fontId="1" fillId="0" borderId="0" xfId="3" applyAlignment="1">
      <alignment horizontal="left" indent="4"/>
    </xf>
    <xf numFmtId="0" fontId="0" fillId="0" borderId="0" xfId="1" applyNumberFormat="1" applyFont="1" applyAlignment="1">
      <alignment horizontal="left"/>
    </xf>
    <xf numFmtId="164" fontId="0" fillId="0" borderId="2" xfId="1" applyNumberFormat="1" applyFont="1" applyBorder="1"/>
    <xf numFmtId="166" fontId="0" fillId="0" borderId="0" xfId="2" applyNumberFormat="1" applyFont="1"/>
    <xf numFmtId="0" fontId="13" fillId="0" borderId="0" xfId="1" applyNumberFormat="1" applyFont="1" applyAlignment="1">
      <alignment wrapText="1"/>
    </xf>
    <xf numFmtId="165" fontId="1" fillId="0" borderId="0" xfId="1" applyNumberFormat="1" applyFont="1" applyBorder="1"/>
    <xf numFmtId="164" fontId="1" fillId="0" borderId="0" xfId="1" applyNumberFormat="1" applyFont="1" applyBorder="1"/>
    <xf numFmtId="0" fontId="0" fillId="0" borderId="0" xfId="3" applyFont="1" applyAlignment="1">
      <alignment horizontal="left" indent="4"/>
    </xf>
    <xf numFmtId="0" fontId="0" fillId="0" borderId="0" xfId="3" applyFont="1" applyAlignment="1">
      <alignment horizontal="left"/>
    </xf>
    <xf numFmtId="165" fontId="1" fillId="0" borderId="0" xfId="3" applyNumberFormat="1" applyAlignment="1">
      <alignment horizontal="left"/>
    </xf>
    <xf numFmtId="164" fontId="1" fillId="0" borderId="0" xfId="3" applyNumberFormat="1" applyAlignment="1">
      <alignment horizontal="left"/>
    </xf>
    <xf numFmtId="164" fontId="0" fillId="0" borderId="0" xfId="3" applyNumberFormat="1" applyFont="1" applyAlignment="1">
      <alignment horizontal="left"/>
    </xf>
    <xf numFmtId="164" fontId="0" fillId="0" borderId="2" xfId="3" applyNumberFormat="1" applyFont="1" applyBorder="1" applyAlignment="1">
      <alignment horizontal="left"/>
    </xf>
    <xf numFmtId="0" fontId="0" fillId="0" borderId="24" xfId="3" applyFont="1" applyBorder="1"/>
    <xf numFmtId="165" fontId="0" fillId="2" borderId="1" xfId="3" applyNumberFormat="1" applyFont="1" applyFill="1" applyBorder="1"/>
    <xf numFmtId="164" fontId="0" fillId="2" borderId="1" xfId="1" applyNumberFormat="1" applyFont="1" applyFill="1" applyBorder="1"/>
    <xf numFmtId="165" fontId="0" fillId="2" borderId="1" xfId="1" applyNumberFormat="1" applyFont="1" applyFill="1" applyBorder="1" applyAlignment="1">
      <alignment horizontal="left"/>
    </xf>
    <xf numFmtId="164" fontId="0" fillId="2" borderId="1" xfId="2" applyNumberFormat="1" applyFont="1" applyFill="1" applyBorder="1" applyAlignment="1">
      <alignment horizontal="left"/>
    </xf>
    <xf numFmtId="164" fontId="1" fillId="2" borderId="1" xfId="3" applyNumberFormat="1" applyFill="1" applyBorder="1" applyAlignment="1">
      <alignment horizontal="left"/>
    </xf>
    <xf numFmtId="0" fontId="2" fillId="0" borderId="3" xfId="3" applyFont="1" applyBorder="1" applyAlignment="1">
      <alignment wrapText="1"/>
    </xf>
    <xf numFmtId="0" fontId="2" fillId="0" borderId="0" xfId="3" applyFont="1"/>
    <xf numFmtId="0" fontId="0" fillId="3" borderId="21" xfId="1" applyNumberFormat="1" applyFont="1" applyFill="1" applyBorder="1"/>
    <xf numFmtId="0" fontId="17" fillId="0" borderId="0" xfId="3" applyFont="1"/>
    <xf numFmtId="0" fontId="0" fillId="3" borderId="6" xfId="1" applyNumberFormat="1" applyFont="1" applyFill="1" applyBorder="1"/>
    <xf numFmtId="0" fontId="0" fillId="3" borderId="18" xfId="1" applyNumberFormat="1" applyFont="1" applyFill="1" applyBorder="1"/>
    <xf numFmtId="0" fontId="0" fillId="3" borderId="22" xfId="3" applyFont="1" applyFill="1" applyBorder="1" applyAlignment="1">
      <alignment horizontal="center"/>
    </xf>
    <xf numFmtId="0" fontId="0" fillId="3" borderId="19" xfId="3" applyFont="1" applyFill="1" applyBorder="1" applyAlignment="1">
      <alignment horizontal="center" wrapText="1"/>
    </xf>
    <xf numFmtId="0" fontId="0" fillId="3" borderId="20" xfId="3" applyFont="1" applyFill="1" applyBorder="1" applyAlignment="1">
      <alignment horizontal="center"/>
    </xf>
    <xf numFmtId="0" fontId="3" fillId="4" borderId="15" xfId="3" applyFont="1" applyFill="1" applyBorder="1"/>
    <xf numFmtId="0" fontId="4" fillId="4" borderId="16" xfId="3" applyFont="1" applyFill="1" applyBorder="1"/>
    <xf numFmtId="0" fontId="4" fillId="4" borderId="17" xfId="3" applyFont="1" applyFill="1" applyBorder="1" applyAlignment="1">
      <alignment horizontal="center" wrapText="1"/>
    </xf>
    <xf numFmtId="0" fontId="2" fillId="5" borderId="10" xfId="3" applyFont="1" applyFill="1" applyBorder="1" applyAlignment="1">
      <alignment horizontal="left" wrapText="1"/>
    </xf>
    <xf numFmtId="0" fontId="0" fillId="5" borderId="12" xfId="3" applyFont="1" applyFill="1" applyBorder="1" applyAlignment="1">
      <alignment horizontal="center" wrapText="1"/>
    </xf>
    <xf numFmtId="0" fontId="0" fillId="5" borderId="13" xfId="3" applyFont="1" applyFill="1" applyBorder="1" applyAlignment="1">
      <alignment horizontal="center"/>
    </xf>
    <xf numFmtId="0" fontId="0" fillId="5" borderId="13" xfId="3" applyFont="1" applyFill="1" applyBorder="1" applyAlignment="1">
      <alignment horizontal="center" wrapText="1"/>
    </xf>
    <xf numFmtId="0" fontId="0" fillId="5" borderId="14" xfId="3" applyFont="1" applyFill="1" applyBorder="1" applyAlignment="1">
      <alignment horizontal="center" wrapText="1"/>
    </xf>
    <xf numFmtId="164" fontId="0" fillId="0" borderId="1" xfId="3" applyNumberFormat="1" applyFont="1" applyBorder="1"/>
    <xf numFmtId="0" fontId="2" fillId="3" borderId="1" xfId="1" applyNumberFormat="1" applyFont="1" applyFill="1" applyBorder="1" applyAlignment="1">
      <alignment horizontal="center" wrapText="1"/>
    </xf>
    <xf numFmtId="0" fontId="2" fillId="4" borderId="1" xfId="1" applyNumberFormat="1" applyFont="1" applyFill="1" applyBorder="1" applyAlignment="1">
      <alignment horizontal="center" wrapText="1"/>
    </xf>
    <xf numFmtId="0" fontId="2" fillId="5" borderId="1" xfId="2" applyNumberFormat="1" applyFont="1" applyFill="1" applyBorder="1" applyAlignment="1">
      <alignment horizontal="center" wrapText="1"/>
    </xf>
    <xf numFmtId="168" fontId="0" fillId="2" borderId="5" xfId="3" applyNumberFormat="1" applyFont="1" applyFill="1" applyBorder="1"/>
    <xf numFmtId="3" fontId="0" fillId="0" borderId="5" xfId="3" applyNumberFormat="1" applyFont="1" applyBorder="1"/>
    <xf numFmtId="0" fontId="0" fillId="2" borderId="1" xfId="3" applyFont="1" applyFill="1" applyBorder="1" applyAlignment="1">
      <alignment horizontal="left" indent="2"/>
    </xf>
    <xf numFmtId="0" fontId="0" fillId="2" borderId="1" xfId="1" applyNumberFormat="1" applyFont="1" applyFill="1" applyBorder="1"/>
    <xf numFmtId="0" fontId="14" fillId="0" borderId="0" xfId="3" applyFont="1" applyAlignment="1">
      <alignment horizontal="right" wrapText="1"/>
    </xf>
    <xf numFmtId="0" fontId="14" fillId="0" borderId="0" xfId="3" applyFont="1"/>
    <xf numFmtId="0" fontId="1" fillId="0" borderId="0" xfId="3" applyAlignment="1">
      <alignment wrapText="1"/>
    </xf>
    <xf numFmtId="0" fontId="1" fillId="0" borderId="0" xfId="0" applyFont="1"/>
    <xf numFmtId="0" fontId="0" fillId="2" borderId="1" xfId="7" applyNumberFormat="1" applyFont="1" applyFill="1" applyBorder="1" applyAlignment="1">
      <alignment horizontal="left"/>
    </xf>
    <xf numFmtId="0" fontId="0" fillId="2" borderId="1" xfId="8" applyNumberFormat="1" applyFont="1" applyFill="1" applyBorder="1" applyAlignment="1">
      <alignment horizontal="left" indent="2"/>
    </xf>
    <xf numFmtId="167" fontId="0" fillId="2" borderId="1" xfId="9" applyNumberFormat="1" applyFont="1" applyFill="1" applyBorder="1"/>
    <xf numFmtId="0" fontId="0" fillId="0" borderId="0" xfId="10" applyFont="1" applyAlignment="1">
      <alignment horizontal="center"/>
    </xf>
    <xf numFmtId="0" fontId="6" fillId="0" borderId="0" xfId="12" applyFont="1" applyAlignment="1">
      <alignment horizontal="left" vertical="center"/>
    </xf>
    <xf numFmtId="165" fontId="0" fillId="0" borderId="0" xfId="14" applyNumberFormat="1" applyFont="1"/>
    <xf numFmtId="0" fontId="0" fillId="0" borderId="0" xfId="15" applyFont="1"/>
    <xf numFmtId="0" fontId="0" fillId="0" borderId="0" xfId="16" applyFont="1" applyAlignment="1">
      <alignment horizontal="left"/>
    </xf>
    <xf numFmtId="165" fontId="2" fillId="0" borderId="23" xfId="17" applyNumberFormat="1" applyFont="1" applyBorder="1"/>
    <xf numFmtId="165" fontId="2" fillId="0" borderId="23" xfId="18" applyNumberFormat="1" applyFont="1" applyBorder="1"/>
    <xf numFmtId="165" fontId="2" fillId="0" borderId="25" xfId="19" applyNumberFormat="1" applyFont="1" applyBorder="1"/>
    <xf numFmtId="164" fontId="0" fillId="0" borderId="2" xfId="20" applyNumberFormat="1" applyFont="1" applyBorder="1"/>
    <xf numFmtId="164" fontId="0" fillId="0" borderId="2" xfId="21" applyNumberFormat="1" applyFont="1" applyBorder="1"/>
    <xf numFmtId="168" fontId="0" fillId="2" borderId="1" xfId="22" applyNumberFormat="1" applyFont="1" applyFill="1" applyBorder="1"/>
    <xf numFmtId="164" fontId="0" fillId="0" borderId="1" xfId="23" applyNumberFormat="1" applyFont="1" applyFill="1" applyBorder="1"/>
    <xf numFmtId="0" fontId="8" fillId="0" borderId="0" xfId="24" applyFont="1"/>
    <xf numFmtId="0" fontId="0" fillId="0" borderId="0" xfId="25" applyFont="1" applyAlignment="1">
      <alignment vertical="center"/>
    </xf>
    <xf numFmtId="0" fontId="9" fillId="0" borderId="0" xfId="26" applyFont="1"/>
    <xf numFmtId="0" fontId="0" fillId="0" borderId="0" xfId="27" applyNumberFormat="1" applyFont="1" applyFill="1" applyBorder="1" applyAlignment="1">
      <alignment horizontal="center" wrapText="1"/>
    </xf>
    <xf numFmtId="0" fontId="13" fillId="0" borderId="0" xfId="1" applyNumberFormat="1" applyFont="1" applyAlignment="1">
      <alignment horizontal="left" vertical="top" wrapText="1"/>
    </xf>
    <xf numFmtId="0" fontId="2" fillId="5" borderId="3" xfId="3" applyFont="1" applyFill="1" applyBorder="1" applyAlignment="1">
      <alignment horizontal="center"/>
    </xf>
    <xf numFmtId="0" fontId="2" fillId="5" borderId="4" xfId="3" applyFont="1" applyFill="1" applyBorder="1" applyAlignment="1">
      <alignment horizontal="center"/>
    </xf>
    <xf numFmtId="0" fontId="2" fillId="5" borderId="11" xfId="3" applyFont="1" applyFill="1" applyBorder="1" applyAlignment="1">
      <alignment horizontal="center"/>
    </xf>
    <xf numFmtId="0" fontId="2" fillId="3" borderId="7" xfId="2" applyNumberFormat="1" applyFont="1" applyFill="1" applyBorder="1" applyAlignment="1">
      <alignment horizontal="center"/>
    </xf>
    <xf numFmtId="0" fontId="2" fillId="3" borderId="8" xfId="1" applyNumberFormat="1" applyFont="1" applyFill="1" applyBorder="1" applyAlignment="1">
      <alignment horizontal="center"/>
    </xf>
    <xf numFmtId="0" fontId="2" fillId="3" borderId="9" xfId="1" applyNumberFormat="1" applyFont="1" applyFill="1" applyBorder="1" applyAlignment="1">
      <alignment horizontal="center"/>
    </xf>
    <xf numFmtId="0" fontId="2" fillId="5" borderId="7" xfId="3" applyFont="1" applyFill="1" applyBorder="1" applyAlignment="1">
      <alignment horizontal="center"/>
    </xf>
    <xf numFmtId="0" fontId="2" fillId="5" borderId="8" xfId="3" applyFont="1" applyFill="1" applyBorder="1" applyAlignment="1">
      <alignment horizontal="center"/>
    </xf>
    <xf numFmtId="0" fontId="2" fillId="5" borderId="9" xfId="3" applyFont="1" applyFill="1" applyBorder="1" applyAlignment="1">
      <alignment horizontal="center"/>
    </xf>
    <xf numFmtId="0" fontId="2" fillId="6" borderId="0" xfId="3" applyFont="1" applyFill="1" applyAlignment="1">
      <alignment horizontal="center"/>
    </xf>
    <xf numFmtId="0" fontId="13" fillId="0" borderId="0" xfId="3" applyFont="1" applyAlignment="1">
      <alignment horizontal="left" wrapText="1"/>
    </xf>
    <xf numFmtId="0" fontId="15" fillId="0" borderId="0" xfId="3" applyFont="1" applyAlignment="1">
      <alignment horizontal="center"/>
    </xf>
    <xf numFmtId="169" fontId="0" fillId="2" borderId="3" xfId="3" applyNumberFormat="1" applyFont="1" applyFill="1" applyBorder="1" applyAlignment="1">
      <alignment horizontal="center"/>
    </xf>
    <xf numFmtId="169" fontId="0" fillId="2" borderId="4" xfId="3" applyNumberFormat="1" applyFont="1" applyFill="1" applyBorder="1" applyAlignment="1">
      <alignment horizontal="center"/>
    </xf>
    <xf numFmtId="169" fontId="0" fillId="2" borderId="26" xfId="3" applyNumberFormat="1" applyFont="1" applyFill="1" applyBorder="1" applyAlignment="1">
      <alignment horizontal="center"/>
    </xf>
    <xf numFmtId="0" fontId="0" fillId="0" borderId="0" xfId="3" applyFont="1" applyAlignment="1">
      <alignment horizontal="center"/>
    </xf>
    <xf numFmtId="0" fontId="13" fillId="0" borderId="0" xfId="3" applyFont="1" applyAlignment="1">
      <alignment wrapText="1"/>
    </xf>
    <xf numFmtId="0" fontId="15" fillId="0" borderId="0" xfId="3" applyFont="1" applyAlignment="1">
      <alignment horizontal="left" indent="3"/>
    </xf>
    <xf numFmtId="0" fontId="2" fillId="0" borderId="0" xfId="1" applyNumberFormat="1" applyFont="1" applyAlignment="1">
      <alignment horizontal="center"/>
    </xf>
    <xf numFmtId="0" fontId="0" fillId="0" borderId="3" xfId="1" applyNumberFormat="1" applyFont="1" applyBorder="1" applyAlignment="1">
      <alignment horizontal="center"/>
    </xf>
    <xf numFmtId="0" fontId="0" fillId="0" borderId="4" xfId="1" applyNumberFormat="1" applyFont="1" applyBorder="1" applyAlignment="1">
      <alignment horizontal="center"/>
    </xf>
    <xf numFmtId="0" fontId="0" fillId="0" borderId="26" xfId="3" applyFont="1" applyBorder="1" applyAlignment="1">
      <alignment horizontal="center"/>
    </xf>
    <xf numFmtId="165" fontId="0" fillId="2" borderId="1" xfId="3" quotePrefix="1" applyNumberFormat="1" applyFont="1" applyFill="1" applyBorder="1"/>
  </cellXfs>
  <cellStyles count="28">
    <cellStyle name="1WK0wCsCsuHhmlsCOS6d2dR9KL5judcIWWpiKImqaAka4PJ/fihMvAx1q+lPjuT/-~1WNd1o+LcFO6WjXgmr076w==" xfId="21" xr:uid="{00000000-0005-0000-0000-000015000000}"/>
    <cellStyle name="3fxIPXNIFJYipUvJspTvRX3joygEq/W7bsVYe8UGQ1elB/ornuZt1bND2uriKF3J-~JsMztzCmEpePlh/GJXlvNA==" xfId="13" xr:uid="{00000000-0005-0000-0000-00000D000000}"/>
    <cellStyle name="5mRbbJAl820kDm8ZJTPC1kr0ZatN0c/X47TdnnffLa7gJRWwjR+WAU+eu+uMJozj-~Vzt888qjcNN9zBB8botbAA==" xfId="7" xr:uid="{00000000-0005-0000-0000-000007000000}"/>
    <cellStyle name="7QTiTuAwkfG73Qrzl2bFtfVvmulhlHPRDXbRIeOirzuITdi2E85lf37TGawB+gOQ-~U7lLFmpEQNv64IA1Q7ZugQ==" xfId="12" xr:uid="{00000000-0005-0000-0000-00000C000000}"/>
    <cellStyle name="a67JK2JDbP2wp2EACA+Bn8Q8Xe1QZTqUZCp1TEfHO1yXHXl6PjWi/2sah4yuNjGd-~3DaSKGKv+cwffjEPMvfQhA==" xfId="20" xr:uid="{00000000-0005-0000-0000-000014000000}"/>
    <cellStyle name="Comma" xfId="1" builtinId="3"/>
    <cellStyle name="Currency" xfId="2" builtinId="4"/>
    <cellStyle name="Custom Style 1" xfId="3" xr:uid="{00000000-0005-0000-0000-000002000000}"/>
    <cellStyle name="EaALoS+Qmxu+Y2XZoFA44SEqn7D0yRF2fO06Z8oZ+LtnXhhh2MSwDCP6e5/UAAjG-~r8+STw16Zd2TwMNk+p6wnw==" xfId="23" xr:uid="{00000000-0005-0000-0000-000017000000}"/>
    <cellStyle name="EjxlRReBpwhSfdbrqUIRrCNTw/8Cj3poYFzgFGHYB4CcPI/dhCSOTIIhrayqCmcM-~z5nzwISp9vJheSRG5He5qQ==" xfId="4" xr:uid="{00000000-0005-0000-0000-000004000000}"/>
    <cellStyle name="eWJaw1eOHzUa87JJR3YWTMBE6X1CE+qiTwQqoWwRmpwp7iHgcUI6vjBqRK2acpyV-~53vHATQP4pn+B0ZObgkNgw==" xfId="26" xr:uid="{00000000-0005-0000-0000-00001A000000}"/>
    <cellStyle name="hYcaowvSfWRBB8YDu16OpgKa+ehG/XUNSlzNwtZKEJ6xb4tM64pfMNp/r5H95c/Q-~LgLuZz8bP97gWeofq+12FA==" xfId="27" xr:uid="{00000000-0005-0000-0000-00001B000000}"/>
    <cellStyle name="mEzjQPo3JPbqfa12SdXMZAJ6ABVoDEMb/Do3WKEIJZ+SFXvIhB2uJeKxWTMBd9dr-~OxpdsjAt5gEAlK5YqLSbug==" xfId="25" xr:uid="{00000000-0005-0000-0000-000019000000}"/>
    <cellStyle name="mrsq9koUMCiRkUXIuuxY0Ck5/nFQwVNcCZ8WdNvWNvOn/cW7NSjIcuikPPCfZcn+-~eObiOzbSyFVPuyNQ/HFVNQ==" xfId="16" xr:uid="{00000000-0005-0000-0000-000010000000}"/>
    <cellStyle name="Normal" xfId="0" builtinId="0"/>
    <cellStyle name="Nt/RuAc+zV+MN4Cw3q2c8AWWWHWBK3syNFeyE6nvjD/9jdBkpSG+0A1SjPxtFlVn-~RHMpzXMd1Hk8ekiKnMgRuQ==" xfId="11" xr:uid="{00000000-0005-0000-0000-00000B000000}"/>
    <cellStyle name="PKZTHqZijsRJtaQ2IDJU/d/kQ7UyT4cCi8LiAQ+KAZk/XEcQzQCdT0firCgTY1w1-~lPOXxdsOW/mX6ueIBOCouQ==" xfId="6" xr:uid="{00000000-0005-0000-0000-000006000000}"/>
    <cellStyle name="qM/YVV7wsM2PAKzm3/83GSXjpQSoK6GOQBFvfqdMxenigslRJ0YYAxyfBNnO2JzS-~DrUED2hxsQD/h8LYdouuOg==" xfId="22" xr:uid="{00000000-0005-0000-0000-000016000000}"/>
    <cellStyle name="s4V9U3sX/krJII13FnJt6UJ2axVg9u+oehfKpaVo+q5zatc3CYVcE3JxPNw+xSrV-~CW/46sYNt+TEitqlgpf3gg==" xfId="5" xr:uid="{00000000-0005-0000-0000-000005000000}"/>
    <cellStyle name="SN12VGzJHxmhuEvfbUtmBWI2UucHMc53dISzA3p1b4VppOS1d9XKU2WdM9IRLJV8-~L6MVZU0S3xpmxRKmy7gNsw==" xfId="10" xr:uid="{00000000-0005-0000-0000-00000A000000}"/>
    <cellStyle name="ThQEmgMTuV5hyZ6xwY6ZdjetoypAVuLolmkIOkRMT8MVaHIgJa3TZy7bKkdJlkjK-~5mWy6kL2Us3UE6ESepL6ow==" xfId="8" xr:uid="{00000000-0005-0000-0000-000008000000}"/>
    <cellStyle name="U5mjaCT1ZYJhnWHjjdIGZyOIHRMb8mLrNtVtqvbVdZhZIxPQz+5BFzz5OUT3Ah1F-~gDVIU9OJCXJc2xezDmXgUA==" xfId="24" xr:uid="{00000000-0005-0000-0000-000018000000}"/>
    <cellStyle name="u94Mo1OojRzPOe9g/tJRnzbUD+4IJL6LU2Lhc5Ta98x4LykOLoRMu3/8jBS3VSqG-~i+UcvVD1FypxEVQqW3xGWQ==" xfId="17" xr:uid="{00000000-0005-0000-0000-000011000000}"/>
    <cellStyle name="uBMxHf6cee6aDOy8NCs/PESMmgxtxzDzbDYUVJPNxh4sKd4S7N63EDoZvV8CjTKe-~EaC0FP0nPD8LF7Klz2vuZg==" xfId="18" xr:uid="{00000000-0005-0000-0000-000012000000}"/>
    <cellStyle name="uLQlvoQj2zbQT05Zy3sUJNEOKJ/FocaCQvaxc1sDXKMrvr0mnR2Jwa+Dx2zbDHBo-~tb4xwZPRudJsR7nG6oUyLw==" xfId="19" xr:uid="{00000000-0005-0000-0000-000013000000}"/>
    <cellStyle name="wCB+6E77hBYdd+KP1YdpZKyG2ZjZ2uG4qdCsXpF++nzpaR/9QE2mbRgIcJ92ZXd1-~K9PtfcFS6pIXKrSxUMPh4A==" xfId="15" xr:uid="{00000000-0005-0000-0000-00000F000000}"/>
    <cellStyle name="XEMST5/o2YqrL596DAo63rDOkoCvHfGYNEQ3f6VaMFFSI22kQf1HMuj49xYCY9jO-~U3W7yaYUGDWIrma6gVzxBA==" xfId="14" xr:uid="{00000000-0005-0000-0000-00000E000000}"/>
    <cellStyle name="XQ3LNIoqjPIy2ZEpTGmK8dS2HBk8vB6xsUxdU1dx+iAc42MKXh2UpVp2KWyH6WsA-~AIMiQnTEYRB8K0N0BrUkGQ==" xfId="9" xr:uid="{00000000-0005-0000-0000-000009000000}"/>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
  <sheetViews>
    <sheetView topLeftCell="A11" workbookViewId="0">
      <selection activeCell="G28" sqref="G28"/>
    </sheetView>
  </sheetViews>
  <sheetFormatPr defaultColWidth="8.6640625" defaultRowHeight="15.6" x14ac:dyDescent="0.3"/>
  <cols>
    <col min="1" max="1" width="6.88671875" style="4" customWidth="1"/>
    <col min="2" max="2" width="3.44140625" style="4" customWidth="1"/>
    <col min="3" max="3" width="14.33203125" style="4" customWidth="1"/>
    <col min="4" max="4" width="7.88671875" style="4" customWidth="1"/>
    <col min="5" max="5" width="13" style="4" customWidth="1"/>
    <col min="6" max="16384" width="8.6640625" style="4"/>
  </cols>
  <sheetData>
    <row r="1" spans="1:18" x14ac:dyDescent="0.3">
      <c r="A1" s="104" t="s">
        <v>66</v>
      </c>
    </row>
    <row r="2" spans="1:18" x14ac:dyDescent="0.3">
      <c r="A2" s="104" t="s">
        <v>67</v>
      </c>
    </row>
    <row r="3" spans="1:18" x14ac:dyDescent="0.3">
      <c r="A3" s="93"/>
    </row>
    <row r="4" spans="1:18" x14ac:dyDescent="0.3">
      <c r="A4" s="105" t="s">
        <v>68</v>
      </c>
      <c r="B4" s="95"/>
      <c r="C4" s="95"/>
      <c r="D4" s="95"/>
      <c r="E4" s="95"/>
      <c r="F4" s="95"/>
      <c r="G4" s="95"/>
      <c r="H4" s="95"/>
      <c r="I4" s="95"/>
      <c r="J4" s="95"/>
      <c r="K4" s="95"/>
      <c r="L4" s="95"/>
      <c r="M4" s="95"/>
      <c r="N4" s="95"/>
      <c r="O4" s="95"/>
    </row>
    <row r="5" spans="1:18" x14ac:dyDescent="0.3">
      <c r="A5" s="6" t="s">
        <v>69</v>
      </c>
      <c r="B5" s="95"/>
      <c r="C5" s="95"/>
      <c r="D5" s="95"/>
      <c r="E5" s="95"/>
      <c r="F5" s="95"/>
      <c r="G5" s="95"/>
      <c r="H5" s="95"/>
      <c r="I5" s="95"/>
      <c r="J5" s="95"/>
      <c r="K5" s="95"/>
      <c r="L5" s="95"/>
      <c r="M5" s="95"/>
      <c r="N5" s="95"/>
      <c r="O5" s="95"/>
    </row>
    <row r="6" spans="1:18" x14ac:dyDescent="0.3">
      <c r="A6" s="63" t="s">
        <v>112</v>
      </c>
      <c r="B6" s="95"/>
      <c r="C6" s="95"/>
      <c r="D6" s="95"/>
      <c r="E6" s="95"/>
      <c r="F6" s="95"/>
      <c r="G6" s="95"/>
      <c r="H6" s="95"/>
      <c r="I6" s="95"/>
      <c r="J6" s="95"/>
      <c r="K6" s="95"/>
      <c r="L6" s="95"/>
      <c r="M6" s="95"/>
      <c r="N6" s="95"/>
      <c r="O6" s="95"/>
    </row>
    <row r="7" spans="1:18" x14ac:dyDescent="0.3">
      <c r="A7" s="7"/>
      <c r="B7" s="95"/>
      <c r="C7" s="95"/>
      <c r="D7" s="95"/>
      <c r="E7" s="95"/>
      <c r="F7" s="95"/>
      <c r="G7" s="95"/>
      <c r="H7" s="95"/>
      <c r="I7" s="95"/>
      <c r="J7" s="95"/>
      <c r="K7" s="95"/>
      <c r="L7" s="95"/>
      <c r="M7" s="95"/>
      <c r="N7" s="95"/>
      <c r="O7" s="95"/>
    </row>
    <row r="8" spans="1:18" x14ac:dyDescent="0.3">
      <c r="A8" s="105"/>
      <c r="B8" s="95"/>
      <c r="C8" s="95"/>
      <c r="D8" s="95"/>
      <c r="E8" s="95"/>
      <c r="F8" s="95"/>
      <c r="G8" s="95"/>
      <c r="H8" s="95"/>
      <c r="I8" s="95"/>
      <c r="J8" s="95"/>
      <c r="K8" s="95"/>
      <c r="L8" s="95"/>
      <c r="M8" s="95"/>
      <c r="N8" s="95"/>
      <c r="O8" s="95"/>
      <c r="Q8" s="95"/>
      <c r="R8" s="95"/>
    </row>
    <row r="9" spans="1:18" x14ac:dyDescent="0.3">
      <c r="A9" s="8" t="s">
        <v>60</v>
      </c>
      <c r="B9" s="9"/>
      <c r="C9" s="9"/>
      <c r="D9" s="9"/>
      <c r="E9" s="9"/>
      <c r="F9" s="9"/>
      <c r="G9" s="9"/>
      <c r="H9" s="9"/>
      <c r="I9" s="9"/>
      <c r="J9" s="9"/>
      <c r="K9" s="9"/>
      <c r="L9" s="10"/>
      <c r="M9" s="10"/>
      <c r="N9" s="10"/>
      <c r="O9" s="10"/>
      <c r="Q9" s="20" t="s">
        <v>96</v>
      </c>
      <c r="R9" s="95"/>
    </row>
    <row r="10" spans="1:18" x14ac:dyDescent="0.3">
      <c r="A10" s="14">
        <v>1</v>
      </c>
      <c r="B10" s="11" t="s">
        <v>70</v>
      </c>
      <c r="C10" s="9"/>
      <c r="D10" s="9"/>
      <c r="E10" s="9"/>
      <c r="F10" s="9"/>
      <c r="G10" s="9"/>
      <c r="H10" s="9"/>
      <c r="I10" s="9"/>
      <c r="J10" s="9"/>
      <c r="K10" s="9"/>
      <c r="L10" s="10"/>
      <c r="M10" s="10"/>
      <c r="N10" s="10"/>
      <c r="O10" s="10"/>
      <c r="Q10" s="3">
        <v>28</v>
      </c>
      <c r="R10" s="95"/>
    </row>
    <row r="11" spans="1:18" s="5" customFormat="1" ht="44.4" customHeight="1" x14ac:dyDescent="0.3">
      <c r="A11" s="14"/>
      <c r="B11" s="15" t="s">
        <v>71</v>
      </c>
      <c r="C11" s="108" t="s">
        <v>106</v>
      </c>
      <c r="D11" s="108"/>
      <c r="E11" s="108"/>
      <c r="F11" s="108"/>
      <c r="G11" s="108"/>
      <c r="H11" s="108"/>
      <c r="I11" s="108"/>
      <c r="J11" s="108"/>
      <c r="K11" s="108"/>
      <c r="L11" s="108"/>
      <c r="M11" s="108"/>
      <c r="N11" s="108"/>
      <c r="O11" s="108"/>
      <c r="Q11" s="105"/>
      <c r="R11" s="105"/>
    </row>
    <row r="12" spans="1:18" x14ac:dyDescent="0.3">
      <c r="A12" s="14"/>
      <c r="B12" s="16" t="s">
        <v>72</v>
      </c>
      <c r="C12" s="16" t="s">
        <v>74</v>
      </c>
      <c r="D12" s="17"/>
      <c r="E12" s="17"/>
      <c r="F12" s="17"/>
      <c r="G12" s="17"/>
      <c r="H12" s="17"/>
      <c r="I12" s="17"/>
      <c r="J12" s="17"/>
      <c r="K12" s="17"/>
      <c r="L12" s="16"/>
      <c r="M12" s="16"/>
      <c r="N12" s="16"/>
      <c r="O12" s="16"/>
      <c r="Q12" s="95"/>
      <c r="R12" s="95"/>
    </row>
    <row r="13" spans="1:18" ht="29.4" customHeight="1" x14ac:dyDescent="0.3">
      <c r="A13" s="14"/>
      <c r="B13" s="15" t="s">
        <v>73</v>
      </c>
      <c r="C13" s="108" t="s">
        <v>75</v>
      </c>
      <c r="D13" s="108"/>
      <c r="E13" s="108"/>
      <c r="F13" s="108"/>
      <c r="G13" s="108"/>
      <c r="H13" s="108"/>
      <c r="I13" s="108"/>
      <c r="J13" s="108"/>
      <c r="K13" s="108"/>
      <c r="L13" s="108"/>
      <c r="M13" s="108"/>
      <c r="N13" s="108"/>
      <c r="O13" s="108"/>
      <c r="Q13" s="95"/>
      <c r="R13" s="95"/>
    </row>
    <row r="14" spans="1:18" ht="48.9" customHeight="1" x14ac:dyDescent="0.3">
      <c r="A14" s="14">
        <v>2</v>
      </c>
      <c r="B14" s="108" t="s">
        <v>114</v>
      </c>
      <c r="C14" s="108"/>
      <c r="D14" s="108"/>
      <c r="E14" s="108"/>
      <c r="F14" s="108"/>
      <c r="G14" s="108"/>
      <c r="H14" s="108"/>
      <c r="I14" s="108"/>
      <c r="J14" s="108"/>
      <c r="K14" s="108"/>
      <c r="L14" s="108"/>
      <c r="M14" s="108"/>
      <c r="N14" s="108"/>
      <c r="O14" s="108"/>
      <c r="Q14" s="26">
        <v>51</v>
      </c>
      <c r="R14" s="95"/>
    </row>
    <row r="15" spans="1:18" ht="15.75" customHeight="1" x14ac:dyDescent="0.3">
      <c r="A15" s="14"/>
      <c r="B15" s="18"/>
      <c r="C15" s="18"/>
      <c r="D15" s="18"/>
      <c r="E15" s="18"/>
      <c r="F15" s="18"/>
      <c r="G15" s="18"/>
      <c r="H15" s="18"/>
      <c r="I15" s="18"/>
      <c r="J15" s="18"/>
      <c r="K15" s="18"/>
      <c r="L15" s="18"/>
      <c r="M15" s="18"/>
      <c r="N15" s="18"/>
      <c r="O15" s="18"/>
    </row>
    <row r="16" spans="1:18" x14ac:dyDescent="0.3">
      <c r="A16" s="10"/>
      <c r="B16" s="10"/>
      <c r="C16" s="10"/>
      <c r="D16" s="10"/>
      <c r="E16" s="10"/>
      <c r="F16" s="10"/>
      <c r="G16" s="10"/>
      <c r="H16" s="10"/>
      <c r="I16" s="10"/>
      <c r="J16" s="10"/>
      <c r="K16" s="10"/>
      <c r="L16" s="10"/>
      <c r="M16" s="10"/>
      <c r="N16" s="10"/>
      <c r="O16" s="10"/>
    </row>
    <row r="17" spans="1:15" x14ac:dyDescent="0.3">
      <c r="A17" s="8" t="s">
        <v>64</v>
      </c>
      <c r="B17" s="10"/>
      <c r="C17" s="10"/>
      <c r="D17" s="10"/>
      <c r="E17" s="10"/>
      <c r="F17" s="10"/>
      <c r="G17" s="10"/>
      <c r="H17" s="10"/>
      <c r="I17" s="10"/>
      <c r="J17" s="10"/>
      <c r="K17" s="10"/>
      <c r="L17" s="10"/>
      <c r="M17" s="10"/>
      <c r="N17" s="10"/>
      <c r="O17" s="10"/>
    </row>
    <row r="18" spans="1:15" x14ac:dyDescent="0.3">
      <c r="A18" s="95">
        <v>1</v>
      </c>
      <c r="B18" s="13" t="s">
        <v>77</v>
      </c>
      <c r="C18" s="10"/>
      <c r="D18" s="10"/>
      <c r="E18" s="10"/>
      <c r="F18" s="10"/>
      <c r="G18" s="10"/>
      <c r="H18" s="10"/>
      <c r="I18" s="10"/>
      <c r="J18" s="10"/>
      <c r="K18" s="10"/>
      <c r="L18" s="10"/>
      <c r="M18" s="10"/>
      <c r="N18" s="10"/>
      <c r="O18" s="10"/>
    </row>
    <row r="19" spans="1:15" x14ac:dyDescent="0.3">
      <c r="A19" s="95">
        <v>2</v>
      </c>
      <c r="B19" s="13" t="s">
        <v>76</v>
      </c>
      <c r="C19" s="10"/>
      <c r="D19" s="10"/>
      <c r="E19" s="10"/>
      <c r="F19" s="10"/>
      <c r="G19" s="10"/>
      <c r="H19" s="10"/>
      <c r="I19" s="10"/>
      <c r="J19" s="10"/>
      <c r="K19" s="10"/>
      <c r="L19" s="10"/>
      <c r="M19" s="10"/>
      <c r="N19" s="10"/>
      <c r="O19" s="10"/>
    </row>
    <row r="20" spans="1:15" x14ac:dyDescent="0.3">
      <c r="A20" s="95"/>
      <c r="B20" s="13"/>
      <c r="C20" s="10"/>
      <c r="D20" s="10"/>
      <c r="E20" s="10"/>
      <c r="F20" s="10"/>
      <c r="G20" s="10"/>
      <c r="H20" s="10"/>
      <c r="I20" s="10"/>
      <c r="J20" s="10"/>
      <c r="K20" s="10"/>
      <c r="L20" s="10"/>
      <c r="M20" s="10"/>
      <c r="N20" s="10"/>
      <c r="O20" s="10"/>
    </row>
    <row r="21" spans="1:15" x14ac:dyDescent="0.3">
      <c r="A21" s="10"/>
      <c r="B21" s="10"/>
      <c r="C21" s="10"/>
      <c r="D21" s="10"/>
      <c r="E21" s="10"/>
      <c r="F21" s="10"/>
      <c r="G21" s="10"/>
      <c r="H21" s="10"/>
      <c r="I21" s="10"/>
      <c r="J21" s="10"/>
      <c r="K21" s="10"/>
      <c r="L21" s="10"/>
      <c r="M21" s="10"/>
      <c r="N21" s="10"/>
      <c r="O21" s="10"/>
    </row>
    <row r="22" spans="1:15" x14ac:dyDescent="0.3">
      <c r="A22" s="12" t="s">
        <v>78</v>
      </c>
      <c r="B22" s="10"/>
      <c r="C22" s="10"/>
      <c r="D22" s="10"/>
      <c r="E22" s="10"/>
      <c r="F22" s="10"/>
      <c r="G22" s="10"/>
      <c r="H22" s="10"/>
      <c r="I22" s="10"/>
      <c r="J22" s="10"/>
      <c r="K22" s="10"/>
      <c r="L22" s="10"/>
      <c r="M22" s="10"/>
      <c r="N22" s="10"/>
      <c r="O22" s="10"/>
    </row>
    <row r="23" spans="1:15" x14ac:dyDescent="0.3">
      <c r="A23" s="10" t="s">
        <v>110</v>
      </c>
      <c r="B23" s="10"/>
      <c r="C23" s="10"/>
      <c r="D23" s="10"/>
      <c r="E23" s="10"/>
      <c r="F23" s="10"/>
      <c r="G23" s="10"/>
      <c r="H23" s="10"/>
      <c r="I23" s="10"/>
      <c r="J23" s="10"/>
      <c r="K23" s="10"/>
      <c r="L23" s="10"/>
      <c r="M23" s="10"/>
      <c r="N23" s="10"/>
      <c r="O23" s="10"/>
    </row>
    <row r="24" spans="1:15" x14ac:dyDescent="0.3">
      <c r="A24" s="10" t="s">
        <v>65</v>
      </c>
      <c r="B24" s="10"/>
      <c r="C24" s="10"/>
      <c r="D24" s="10"/>
      <c r="E24" s="10"/>
      <c r="F24" s="10"/>
      <c r="G24" s="10"/>
      <c r="H24" s="10"/>
      <c r="I24" s="10"/>
      <c r="J24" s="10"/>
      <c r="K24" s="10"/>
      <c r="L24" s="10"/>
      <c r="M24" s="10"/>
      <c r="N24" s="10"/>
      <c r="O24" s="10"/>
    </row>
    <row r="25" spans="1:15" x14ac:dyDescent="0.3">
      <c r="A25" s="10" t="s">
        <v>111</v>
      </c>
      <c r="B25" s="10"/>
      <c r="C25" s="10"/>
      <c r="D25" s="10"/>
      <c r="E25" s="10"/>
      <c r="F25" s="10"/>
      <c r="G25" s="10"/>
      <c r="H25" s="10"/>
      <c r="I25" s="10"/>
      <c r="J25" s="10"/>
      <c r="K25" s="10"/>
      <c r="L25" s="10"/>
      <c r="M25" s="10"/>
      <c r="N25" s="10"/>
      <c r="O25" s="10"/>
    </row>
    <row r="26" spans="1:15" x14ac:dyDescent="0.3">
      <c r="A26" s="106"/>
      <c r="B26" s="32"/>
      <c r="C26" s="95"/>
      <c r="D26" s="95"/>
      <c r="E26" s="95"/>
      <c r="F26" s="95"/>
      <c r="G26" s="95"/>
      <c r="H26" s="95"/>
      <c r="I26" s="95"/>
      <c r="J26" s="95"/>
      <c r="K26" s="95"/>
      <c r="L26" s="95"/>
      <c r="M26" s="95"/>
      <c r="N26" s="95"/>
      <c r="O26" s="95"/>
    </row>
    <row r="27" spans="1:15" ht="17.25" customHeight="1" x14ac:dyDescent="0.3">
      <c r="A27" s="95"/>
      <c r="C27" s="107" t="s">
        <v>13</v>
      </c>
      <c r="E27" s="95" t="s">
        <v>21</v>
      </c>
      <c r="F27" s="95"/>
      <c r="G27" s="95"/>
      <c r="H27" s="95"/>
      <c r="I27" s="95"/>
      <c r="J27" s="95"/>
      <c r="K27" s="95"/>
      <c r="L27" s="95"/>
      <c r="M27" s="95"/>
      <c r="N27" s="95"/>
      <c r="O27" s="95"/>
    </row>
    <row r="28" spans="1:15" x14ac:dyDescent="0.3">
      <c r="A28" s="95"/>
      <c r="C28" s="102">
        <v>-1500</v>
      </c>
      <c r="E28" s="95" t="s">
        <v>13</v>
      </c>
      <c r="F28" s="56">
        <f xml:space="preserve"> - C28</f>
        <v>1500</v>
      </c>
      <c r="G28" s="95"/>
      <c r="H28" s="95"/>
      <c r="I28" s="95"/>
      <c r="J28" s="95"/>
      <c r="K28" s="95"/>
      <c r="L28" s="95"/>
      <c r="M28" s="95"/>
      <c r="N28" s="95"/>
      <c r="O28" s="95"/>
    </row>
    <row r="29" spans="1:15" x14ac:dyDescent="0.3">
      <c r="A29" s="95"/>
      <c r="B29" s="95"/>
      <c r="C29" s="95"/>
      <c r="D29" s="95"/>
      <c r="E29" s="95"/>
      <c r="F29" s="95"/>
      <c r="G29" s="95"/>
      <c r="H29" s="95"/>
      <c r="I29" s="95"/>
      <c r="J29" s="95"/>
      <c r="K29" s="95"/>
      <c r="L29" s="95"/>
      <c r="M29" s="95"/>
      <c r="N29" s="95"/>
      <c r="O29" s="95"/>
    </row>
    <row r="31" spans="1:15" x14ac:dyDescent="0.3">
      <c r="A31" s="61" t="s">
        <v>79</v>
      </c>
      <c r="B31" s="95"/>
      <c r="C31" s="95"/>
    </row>
    <row r="32" spans="1:15" x14ac:dyDescent="0.3">
      <c r="A32" s="95">
        <v>1</v>
      </c>
      <c r="B32" s="95" t="s">
        <v>80</v>
      </c>
      <c r="C32" s="95"/>
    </row>
    <row r="33" spans="1:14" x14ac:dyDescent="0.3">
      <c r="A33" s="95"/>
      <c r="B33" s="95" t="s">
        <v>71</v>
      </c>
      <c r="C33" s="95" t="s">
        <v>86</v>
      </c>
    </row>
    <row r="34" spans="1:14" x14ac:dyDescent="0.3">
      <c r="A34" s="95">
        <v>2</v>
      </c>
      <c r="B34" s="95" t="s">
        <v>81</v>
      </c>
      <c r="C34" s="95"/>
    </row>
    <row r="35" spans="1:14" x14ac:dyDescent="0.3">
      <c r="A35" s="95"/>
      <c r="B35" s="95" t="s">
        <v>71</v>
      </c>
      <c r="C35" s="95" t="s">
        <v>87</v>
      </c>
    </row>
    <row r="36" spans="1:14" x14ac:dyDescent="0.3">
      <c r="A36" s="95"/>
      <c r="B36" s="95" t="s">
        <v>72</v>
      </c>
      <c r="C36" s="95" t="s">
        <v>88</v>
      </c>
    </row>
    <row r="37" spans="1:14" x14ac:dyDescent="0.3">
      <c r="A37" s="95"/>
      <c r="B37" s="95" t="s">
        <v>73</v>
      </c>
      <c r="C37" s="95" t="s">
        <v>89</v>
      </c>
    </row>
    <row r="38" spans="1:14" x14ac:dyDescent="0.3">
      <c r="A38" s="95"/>
      <c r="B38" s="95" t="s">
        <v>82</v>
      </c>
      <c r="C38" s="95" t="s">
        <v>90</v>
      </c>
    </row>
    <row r="39" spans="1:14" x14ac:dyDescent="0.3">
      <c r="A39" s="95"/>
      <c r="B39" s="95"/>
      <c r="C39" s="95"/>
    </row>
    <row r="40" spans="1:14" x14ac:dyDescent="0.3">
      <c r="A40" s="95"/>
      <c r="B40" s="95"/>
      <c r="C40" s="95"/>
    </row>
    <row r="41" spans="1:14" x14ac:dyDescent="0.3">
      <c r="A41" s="61" t="s">
        <v>83</v>
      </c>
      <c r="B41" s="95"/>
      <c r="C41" s="95"/>
    </row>
    <row r="42" spans="1:14" x14ac:dyDescent="0.3">
      <c r="A42" s="95">
        <v>1</v>
      </c>
      <c r="B42" s="95" t="s">
        <v>84</v>
      </c>
      <c r="C42" s="95"/>
    </row>
    <row r="43" spans="1:14" x14ac:dyDescent="0.3">
      <c r="A43" s="95">
        <v>2</v>
      </c>
      <c r="B43" s="95" t="s">
        <v>85</v>
      </c>
      <c r="C43" s="95"/>
    </row>
    <row r="44" spans="1:14" s="88" customFormat="1" ht="14.4" x14ac:dyDescent="0.3">
      <c r="A44" s="85">
        <v>3</v>
      </c>
      <c r="B44" s="86" t="s">
        <v>115</v>
      </c>
      <c r="C44" s="87"/>
      <c r="D44" s="87"/>
      <c r="E44" s="87"/>
      <c r="F44" s="87"/>
      <c r="G44" s="87"/>
      <c r="H44" s="87"/>
      <c r="I44" s="87"/>
      <c r="J44" s="87"/>
      <c r="K44" s="87"/>
      <c r="L44" s="87"/>
      <c r="M44" s="87"/>
      <c r="N44" s="87"/>
    </row>
    <row r="45" spans="1:14" s="88" customFormat="1" ht="14.4" x14ac:dyDescent="0.3">
      <c r="A45" s="85">
        <v>4</v>
      </c>
      <c r="B45" s="86" t="s">
        <v>116</v>
      </c>
      <c r="C45" s="87"/>
      <c r="D45" s="87"/>
      <c r="E45" s="87"/>
      <c r="F45" s="87"/>
      <c r="G45" s="87"/>
      <c r="H45" s="87"/>
      <c r="I45" s="87"/>
      <c r="J45" s="87"/>
      <c r="K45" s="87"/>
      <c r="L45" s="87"/>
      <c r="M45" s="87"/>
      <c r="N45" s="87"/>
    </row>
  </sheetData>
  <mergeCells count="3">
    <mergeCell ref="C11:O11"/>
    <mergeCell ref="C13:O13"/>
    <mergeCell ref="B14:O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Q10"/>
  <sheetViews>
    <sheetView workbookViewId="0">
      <selection activeCell="M2" sqref="M2"/>
    </sheetView>
  </sheetViews>
  <sheetFormatPr defaultRowHeight="14.4" x14ac:dyDescent="0.3"/>
  <cols>
    <col min="2" max="2" width="18.109375" bestFit="1" customWidth="1"/>
  </cols>
  <sheetData>
    <row r="1" spans="2:17" ht="15.6" x14ac:dyDescent="0.3">
      <c r="B1" s="21" t="s">
        <v>98</v>
      </c>
      <c r="F1" s="12" t="s">
        <v>21</v>
      </c>
      <c r="G1" s="12"/>
      <c r="H1" s="12"/>
      <c r="I1" s="12" t="s">
        <v>26</v>
      </c>
      <c r="M1" s="12" t="s">
        <v>30</v>
      </c>
      <c r="Q1" s="12" t="s">
        <v>31</v>
      </c>
    </row>
    <row r="2" spans="2:17" x14ac:dyDescent="0.3">
      <c r="B2" s="28" t="s">
        <v>61</v>
      </c>
      <c r="F2" s="28" t="s">
        <v>25</v>
      </c>
      <c r="I2" s="28" t="s">
        <v>11</v>
      </c>
      <c r="M2" s="28" t="s">
        <v>38</v>
      </c>
      <c r="Q2" s="28" t="s">
        <v>2</v>
      </c>
    </row>
    <row r="3" spans="2:17" x14ac:dyDescent="0.3">
      <c r="B3" s="28" t="s">
        <v>53</v>
      </c>
      <c r="F3" s="28" t="s">
        <v>13</v>
      </c>
      <c r="I3" s="28" t="s">
        <v>27</v>
      </c>
      <c r="M3" s="28" t="s">
        <v>56</v>
      </c>
      <c r="Q3" s="28" t="s">
        <v>7</v>
      </c>
    </row>
    <row r="4" spans="2:17" x14ac:dyDescent="0.3">
      <c r="B4" s="22">
        <v>43434</v>
      </c>
      <c r="F4" s="28" t="s">
        <v>14</v>
      </c>
      <c r="I4" s="28" t="s">
        <v>54</v>
      </c>
      <c r="M4" s="28" t="s">
        <v>57</v>
      </c>
      <c r="Q4" s="28" t="s">
        <v>3</v>
      </c>
    </row>
    <row r="5" spans="2:17" x14ac:dyDescent="0.3">
      <c r="F5" s="28" t="s">
        <v>12</v>
      </c>
      <c r="I5" s="28" t="s">
        <v>55</v>
      </c>
      <c r="M5" s="28" t="s">
        <v>34</v>
      </c>
      <c r="Q5" s="28" t="s">
        <v>15</v>
      </c>
    </row>
    <row r="6" spans="2:17" x14ac:dyDescent="0.3">
      <c r="M6" s="28" t="s">
        <v>41</v>
      </c>
      <c r="Q6" s="28" t="s">
        <v>5</v>
      </c>
    </row>
    <row r="7" spans="2:17" x14ac:dyDescent="0.3">
      <c r="M7" s="28" t="s">
        <v>44</v>
      </c>
      <c r="Q7" s="28" t="s">
        <v>4</v>
      </c>
    </row>
    <row r="8" spans="2:17" x14ac:dyDescent="0.3">
      <c r="M8" s="28" t="s">
        <v>42</v>
      </c>
      <c r="Q8" s="28" t="s">
        <v>10</v>
      </c>
    </row>
    <row r="9" spans="2:17" x14ac:dyDescent="0.3">
      <c r="M9" s="28" t="s">
        <v>63</v>
      </c>
    </row>
    <row r="10" spans="2:17" x14ac:dyDescent="0.3">
      <c r="M10" s="28" t="s">
        <v>62</v>
      </c>
    </row>
  </sheetData>
  <sortState xmlns:xlrd2="http://schemas.microsoft.com/office/spreadsheetml/2017/richdata2" ref="F3:F5">
    <sortCondition ref="F3:F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1:R29"/>
  <sheetViews>
    <sheetView topLeftCell="A11" zoomScaleNormal="100" workbookViewId="0">
      <selection activeCell="K32" sqref="K32"/>
    </sheetView>
  </sheetViews>
  <sheetFormatPr defaultRowHeight="14.4" x14ac:dyDescent="0.3"/>
  <cols>
    <col min="1" max="1" width="4.44140625" style="3" customWidth="1"/>
    <col min="2" max="2" width="29.88671875" style="2" customWidth="1"/>
    <col min="3" max="3" width="10.6640625" bestFit="1" customWidth="1"/>
    <col min="4" max="4" width="11.44140625" customWidth="1"/>
    <col min="6" max="6" width="10.109375" bestFit="1" customWidth="1"/>
    <col min="8" max="8" width="12.109375" customWidth="1"/>
    <col min="12" max="12" width="8.109375" customWidth="1"/>
    <col min="13" max="13" width="1.88671875" customWidth="1"/>
    <col min="14" max="14" width="10.109375" bestFit="1" customWidth="1"/>
    <col min="15" max="15" width="10.109375" customWidth="1"/>
    <col min="16" max="16" width="10.109375" bestFit="1" customWidth="1"/>
  </cols>
  <sheetData>
    <row r="1" spans="1:18" x14ac:dyDescent="0.3">
      <c r="A1" s="11" t="s">
        <v>70</v>
      </c>
      <c r="B1" s="28"/>
      <c r="C1" s="9"/>
      <c r="D1" s="9"/>
      <c r="E1" s="9"/>
      <c r="F1" s="9"/>
      <c r="G1" s="9"/>
      <c r="H1" s="9"/>
      <c r="I1" s="9"/>
      <c r="J1" s="9"/>
      <c r="K1" s="10"/>
      <c r="L1" s="10"/>
      <c r="M1" s="10"/>
      <c r="N1" s="10"/>
    </row>
    <row r="2" spans="1:18" ht="16.5" customHeight="1" x14ac:dyDescent="0.3">
      <c r="A2" s="108" t="s">
        <v>91</v>
      </c>
      <c r="B2" s="108"/>
      <c r="C2" s="108"/>
      <c r="D2" s="108"/>
      <c r="E2" s="108"/>
      <c r="F2" s="108"/>
      <c r="G2" s="108"/>
      <c r="H2" s="108"/>
      <c r="I2" s="108"/>
      <c r="J2" s="108"/>
      <c r="K2" s="108"/>
      <c r="L2" s="108"/>
      <c r="M2" s="108"/>
      <c r="N2" s="108"/>
      <c r="O2" s="108"/>
      <c r="P2" s="108"/>
      <c r="Q2" s="108"/>
      <c r="R2" s="108"/>
    </row>
    <row r="3" spans="1:18" ht="16.5" customHeight="1" x14ac:dyDescent="0.3">
      <c r="A3" s="17" t="s">
        <v>92</v>
      </c>
      <c r="B3" s="17"/>
      <c r="C3" s="17"/>
      <c r="D3" s="17"/>
      <c r="E3" s="17"/>
      <c r="F3" s="17"/>
      <c r="G3" s="17"/>
      <c r="H3" s="17"/>
      <c r="I3" s="17"/>
      <c r="J3" s="17"/>
      <c r="K3" s="17"/>
      <c r="L3" s="17"/>
      <c r="M3" s="17"/>
      <c r="N3" s="17"/>
      <c r="O3" s="17"/>
      <c r="P3" s="17"/>
      <c r="Q3" s="17"/>
    </row>
    <row r="4" spans="1:18" ht="16.5" customHeight="1" x14ac:dyDescent="0.3">
      <c r="A4" s="17" t="s">
        <v>95</v>
      </c>
      <c r="B4" s="17"/>
      <c r="C4" s="17"/>
      <c r="D4" s="17"/>
      <c r="E4" s="17"/>
      <c r="F4" s="17"/>
      <c r="G4" s="17"/>
      <c r="H4" s="17"/>
      <c r="I4" s="17"/>
      <c r="J4" s="17"/>
      <c r="K4" s="17"/>
      <c r="L4" s="17"/>
      <c r="M4" s="17"/>
      <c r="N4" s="17"/>
      <c r="O4" s="17"/>
      <c r="P4" s="17"/>
      <c r="Q4" s="17"/>
    </row>
    <row r="5" spans="1:18" x14ac:dyDescent="0.3">
      <c r="A5" s="16" t="s">
        <v>93</v>
      </c>
      <c r="B5" s="28"/>
      <c r="C5" s="17"/>
      <c r="D5" s="17"/>
      <c r="E5" s="17"/>
      <c r="F5" s="17"/>
      <c r="G5" s="17"/>
      <c r="H5" s="17"/>
      <c r="I5" s="17"/>
      <c r="J5" s="17"/>
      <c r="K5" s="16"/>
      <c r="L5" s="16"/>
      <c r="M5" s="16"/>
      <c r="N5" s="16"/>
    </row>
    <row r="6" spans="1:18" ht="14.4" customHeight="1" x14ac:dyDescent="0.3">
      <c r="A6" s="17" t="s">
        <v>94</v>
      </c>
      <c r="B6" s="28"/>
      <c r="C6" s="18"/>
      <c r="D6" s="18"/>
      <c r="E6" s="18"/>
      <c r="F6" s="18"/>
      <c r="G6" s="18"/>
      <c r="H6" s="18"/>
      <c r="I6" s="18"/>
      <c r="J6" s="18"/>
      <c r="K6" s="18"/>
      <c r="L6" s="18"/>
      <c r="M6" s="18"/>
      <c r="N6" s="18"/>
    </row>
    <row r="7" spans="1:18" ht="14.4" customHeight="1" x14ac:dyDescent="0.3">
      <c r="A7" s="92"/>
      <c r="B7" s="96"/>
      <c r="C7" s="96"/>
      <c r="D7" s="96"/>
      <c r="E7" s="96"/>
      <c r="F7" s="96"/>
      <c r="G7" s="96"/>
      <c r="H7" s="96"/>
      <c r="I7" s="96"/>
      <c r="J7" s="96"/>
      <c r="K7" s="96"/>
      <c r="L7" s="96"/>
      <c r="M7" s="95"/>
      <c r="N7" s="95"/>
      <c r="O7" s="95"/>
      <c r="P7" s="95"/>
    </row>
    <row r="8" spans="1:18" ht="15" thickBot="1" x14ac:dyDescent="0.35">
      <c r="A8" s="1"/>
    </row>
    <row r="9" spans="1:18" x14ac:dyDescent="0.3">
      <c r="A9" s="31"/>
      <c r="B9" s="60" t="s">
        <v>0</v>
      </c>
      <c r="C9" s="112" t="s">
        <v>1</v>
      </c>
      <c r="D9" s="113"/>
      <c r="E9" s="113"/>
      <c r="F9" s="114"/>
      <c r="G9" s="69" t="s">
        <v>6</v>
      </c>
      <c r="H9" s="115" t="s">
        <v>8</v>
      </c>
      <c r="I9" s="116"/>
      <c r="J9" s="116"/>
      <c r="K9" s="116"/>
      <c r="L9" s="117"/>
    </row>
    <row r="10" spans="1:18" ht="28.8" x14ac:dyDescent="0.3">
      <c r="A10" s="35"/>
      <c r="B10" s="34"/>
      <c r="C10" s="62"/>
      <c r="D10" s="64"/>
      <c r="E10" s="64"/>
      <c r="F10" s="65"/>
      <c r="G10" s="70"/>
      <c r="H10" s="72" t="s">
        <v>9</v>
      </c>
      <c r="I10" s="109" t="s">
        <v>10</v>
      </c>
      <c r="J10" s="110"/>
      <c r="K10" s="110"/>
      <c r="L10" s="111"/>
    </row>
    <row r="11" spans="1:18" ht="29.4" thickBot="1" x14ac:dyDescent="0.35">
      <c r="A11" s="36"/>
      <c r="B11" s="33"/>
      <c r="C11" s="66" t="s">
        <v>2</v>
      </c>
      <c r="D11" s="67" t="s">
        <v>3</v>
      </c>
      <c r="E11" s="67" t="s">
        <v>4</v>
      </c>
      <c r="F11" s="68" t="s">
        <v>5</v>
      </c>
      <c r="G11" s="71" t="s">
        <v>7</v>
      </c>
      <c r="H11" s="73" t="s">
        <v>15</v>
      </c>
      <c r="I11" s="74" t="s">
        <v>11</v>
      </c>
      <c r="J11" s="75" t="s">
        <v>12</v>
      </c>
      <c r="K11" s="75" t="s">
        <v>13</v>
      </c>
      <c r="L11" s="76" t="s">
        <v>14</v>
      </c>
      <c r="N11" s="78" t="s">
        <v>17</v>
      </c>
      <c r="O11" s="79" t="s">
        <v>18</v>
      </c>
      <c r="P11" s="80" t="s">
        <v>19</v>
      </c>
      <c r="Q11" s="37" t="s">
        <v>20</v>
      </c>
    </row>
    <row r="12" spans="1:18" ht="34.5" customHeight="1" x14ac:dyDescent="0.3">
      <c r="A12" s="36">
        <v>1</v>
      </c>
      <c r="B12" s="30" t="s">
        <v>52</v>
      </c>
      <c r="C12" s="81">
        <v>50000</v>
      </c>
      <c r="D12" s="81"/>
      <c r="E12" s="81"/>
      <c r="F12" s="81"/>
      <c r="G12" s="81"/>
      <c r="H12" s="81">
        <v>50000</v>
      </c>
      <c r="I12" s="81"/>
      <c r="J12" s="81"/>
      <c r="K12" s="81"/>
      <c r="L12" s="81"/>
      <c r="M12" s="38"/>
      <c r="N12" s="77"/>
      <c r="O12" s="77">
        <v>0</v>
      </c>
      <c r="P12" s="77"/>
      <c r="Q12" s="54"/>
    </row>
    <row r="13" spans="1:18" x14ac:dyDescent="0.3">
      <c r="A13" s="36"/>
      <c r="B13" s="37" t="s">
        <v>16</v>
      </c>
      <c r="C13" s="82">
        <f>C12</f>
        <v>50000</v>
      </c>
      <c r="D13" s="82">
        <f t="shared" ref="D13:L13" si="0">D12</f>
        <v>0</v>
      </c>
      <c r="E13" s="82">
        <f t="shared" si="0"/>
        <v>0</v>
      </c>
      <c r="F13" s="82">
        <f t="shared" si="0"/>
        <v>0</v>
      </c>
      <c r="G13" s="82">
        <f t="shared" si="0"/>
        <v>0</v>
      </c>
      <c r="H13" s="82">
        <f>H12</f>
        <v>50000</v>
      </c>
      <c r="I13" s="82">
        <f t="shared" si="0"/>
        <v>0</v>
      </c>
      <c r="J13" s="82">
        <f t="shared" si="0"/>
        <v>0</v>
      </c>
      <c r="K13" s="82">
        <f t="shared" si="0"/>
        <v>0</v>
      </c>
      <c r="L13" s="82">
        <f t="shared" si="0"/>
        <v>0</v>
      </c>
      <c r="M13" s="38"/>
      <c r="N13" s="82">
        <f>SUM(C13:F13)</f>
        <v>50000</v>
      </c>
      <c r="O13" s="82">
        <f>G13</f>
        <v>0</v>
      </c>
      <c r="P13" s="82">
        <v>50000</v>
      </c>
      <c r="Q13" s="29" t="b">
        <f>N13=(O13+P13)</f>
        <v>1</v>
      </c>
    </row>
    <row r="14" spans="1:18" x14ac:dyDescent="0.3">
      <c r="A14" s="31">
        <v>2</v>
      </c>
      <c r="B14" s="30" t="s">
        <v>59</v>
      </c>
      <c r="C14" s="81">
        <v>-23000</v>
      </c>
      <c r="D14" s="81"/>
      <c r="E14" s="81"/>
      <c r="F14" s="81">
        <v>23000</v>
      </c>
      <c r="G14" s="81"/>
      <c r="H14" s="81"/>
      <c r="I14" s="81"/>
      <c r="J14" s="81"/>
      <c r="K14" s="81"/>
      <c r="L14" s="81"/>
      <c r="M14" s="38"/>
      <c r="N14" s="77">
        <v>0</v>
      </c>
      <c r="O14" s="77">
        <v>0</v>
      </c>
      <c r="P14" s="77">
        <v>0</v>
      </c>
      <c r="Q14" s="54"/>
    </row>
    <row r="15" spans="1:18" x14ac:dyDescent="0.3">
      <c r="A15" s="31"/>
      <c r="B15" s="37" t="s">
        <v>16</v>
      </c>
      <c r="C15" s="82">
        <f>SUM(C13:C14)</f>
        <v>27000</v>
      </c>
      <c r="D15" s="82">
        <f t="shared" ref="D15:L15" si="1">SUM(D13:D14)</f>
        <v>0</v>
      </c>
      <c r="E15" s="82">
        <f t="shared" si="1"/>
        <v>0</v>
      </c>
      <c r="F15" s="82">
        <f t="shared" si="1"/>
        <v>23000</v>
      </c>
      <c r="G15" s="82">
        <f t="shared" si="1"/>
        <v>0</v>
      </c>
      <c r="H15" s="82">
        <f t="shared" si="1"/>
        <v>50000</v>
      </c>
      <c r="I15" s="82">
        <f t="shared" si="1"/>
        <v>0</v>
      </c>
      <c r="J15" s="82">
        <f t="shared" si="1"/>
        <v>0</v>
      </c>
      <c r="K15" s="82">
        <f t="shared" si="1"/>
        <v>0</v>
      </c>
      <c r="L15" s="82">
        <f t="shared" si="1"/>
        <v>0</v>
      </c>
      <c r="M15" s="82"/>
      <c r="N15" s="82">
        <f>SUM(C15:F15)</f>
        <v>50000</v>
      </c>
      <c r="O15" s="82">
        <f>G15</f>
        <v>0</v>
      </c>
      <c r="P15" s="82">
        <f>H15-I15+J15-K15-L15</f>
        <v>50000</v>
      </c>
      <c r="Q15" s="29" t="b">
        <f>N15=(O15+P15)</f>
        <v>1</v>
      </c>
    </row>
    <row r="16" spans="1:18" ht="28.8" x14ac:dyDescent="0.3">
      <c r="A16" s="31">
        <v>3</v>
      </c>
      <c r="B16" s="30" t="s">
        <v>47</v>
      </c>
      <c r="C16" s="81"/>
      <c r="D16" s="81"/>
      <c r="E16" s="81">
        <v>300</v>
      </c>
      <c r="F16" s="81"/>
      <c r="G16" s="81">
        <v>300</v>
      </c>
      <c r="H16" s="81"/>
      <c r="I16" s="81"/>
      <c r="J16" s="81"/>
      <c r="K16" s="81"/>
      <c r="L16" s="81"/>
      <c r="M16" s="38"/>
      <c r="N16" s="77"/>
      <c r="O16" s="77"/>
      <c r="P16" s="77"/>
      <c r="Q16" s="54"/>
    </row>
    <row r="17" spans="1:17" x14ac:dyDescent="0.3">
      <c r="A17" s="31"/>
      <c r="B17" s="37" t="s">
        <v>16</v>
      </c>
      <c r="C17" s="82">
        <f>SUM(C15:C16)</f>
        <v>27000</v>
      </c>
      <c r="D17" s="82">
        <f t="shared" ref="D17:K17" si="2">SUM(D15:D16)</f>
        <v>0</v>
      </c>
      <c r="E17" s="82">
        <f t="shared" si="2"/>
        <v>300</v>
      </c>
      <c r="F17" s="82">
        <f t="shared" si="2"/>
        <v>23000</v>
      </c>
      <c r="G17" s="82">
        <f t="shared" si="2"/>
        <v>300</v>
      </c>
      <c r="H17" s="82">
        <f t="shared" si="2"/>
        <v>50000</v>
      </c>
      <c r="I17" s="82">
        <f t="shared" si="2"/>
        <v>0</v>
      </c>
      <c r="J17" s="82">
        <f t="shared" si="2"/>
        <v>0</v>
      </c>
      <c r="K17" s="82">
        <f t="shared" si="2"/>
        <v>0</v>
      </c>
      <c r="L17" s="82">
        <f>SUM(L15:L16)</f>
        <v>0</v>
      </c>
      <c r="M17" s="82"/>
      <c r="N17" s="82">
        <f>SUM(C17:F17)</f>
        <v>50300</v>
      </c>
      <c r="O17" s="82">
        <f>G17</f>
        <v>300</v>
      </c>
      <c r="P17" s="82">
        <f>H17+I17+J17+K17+L17</f>
        <v>50000</v>
      </c>
      <c r="Q17" s="29" t="b">
        <f>N17=(O17+P17)</f>
        <v>1</v>
      </c>
    </row>
    <row r="18" spans="1:17" ht="28.8" x14ac:dyDescent="0.3">
      <c r="A18" s="31">
        <v>4</v>
      </c>
      <c r="B18" s="30" t="s">
        <v>45</v>
      </c>
      <c r="C18" s="81">
        <v>7500</v>
      </c>
      <c r="D18" s="81"/>
      <c r="E18" s="81"/>
      <c r="F18" s="81"/>
      <c r="G18" s="81"/>
      <c r="H18" s="81"/>
      <c r="I18" s="81"/>
      <c r="J18" s="81">
        <v>7500</v>
      </c>
      <c r="K18" s="81"/>
      <c r="L18" s="81"/>
      <c r="M18" s="38"/>
      <c r="N18" s="77"/>
      <c r="O18" s="77"/>
      <c r="P18" s="77"/>
      <c r="Q18" s="54"/>
    </row>
    <row r="19" spans="1:17" x14ac:dyDescent="0.3">
      <c r="A19" s="31"/>
      <c r="B19" s="37" t="s">
        <v>16</v>
      </c>
      <c r="C19" s="82">
        <f>SUM(C17:C18)</f>
        <v>34500</v>
      </c>
      <c r="D19" s="82">
        <f t="shared" ref="D19:L19" si="3">SUM(D17:D18)</f>
        <v>0</v>
      </c>
      <c r="E19" s="82">
        <f t="shared" si="3"/>
        <v>300</v>
      </c>
      <c r="F19" s="82">
        <f t="shared" si="3"/>
        <v>23000</v>
      </c>
      <c r="G19" s="82">
        <f t="shared" si="3"/>
        <v>300</v>
      </c>
      <c r="H19" s="82">
        <f t="shared" si="3"/>
        <v>50000</v>
      </c>
      <c r="I19" s="82">
        <f t="shared" si="3"/>
        <v>0</v>
      </c>
      <c r="J19" s="82">
        <f t="shared" si="3"/>
        <v>7500</v>
      </c>
      <c r="K19" s="82">
        <f t="shared" si="3"/>
        <v>0</v>
      </c>
      <c r="L19" s="82">
        <f t="shared" si="3"/>
        <v>0</v>
      </c>
      <c r="M19" s="82"/>
      <c r="N19" s="82">
        <f>SUM(C19:F19)</f>
        <v>57800</v>
      </c>
      <c r="O19" s="82">
        <f>G19</f>
        <v>300</v>
      </c>
      <c r="P19" s="82">
        <f>H19+I19+J19+K19+L19</f>
        <v>57500</v>
      </c>
      <c r="Q19" s="29" t="b">
        <f>N19=(O19+P19)</f>
        <v>1</v>
      </c>
    </row>
    <row r="20" spans="1:17" ht="28.8" x14ac:dyDescent="0.3">
      <c r="A20" s="31">
        <v>5</v>
      </c>
      <c r="B20" s="30" t="s">
        <v>48</v>
      </c>
      <c r="C20" s="81"/>
      <c r="D20" s="81">
        <v>2000</v>
      </c>
      <c r="E20" s="81"/>
      <c r="F20" s="81"/>
      <c r="G20" s="81"/>
      <c r="H20" s="81"/>
      <c r="I20" s="81"/>
      <c r="J20" s="81">
        <v>2000</v>
      </c>
      <c r="K20" s="81"/>
      <c r="L20" s="81"/>
      <c r="M20" s="38"/>
      <c r="N20" s="77"/>
      <c r="O20" s="77"/>
      <c r="P20" s="77"/>
      <c r="Q20" s="54"/>
    </row>
    <row r="21" spans="1:17" x14ac:dyDescent="0.3">
      <c r="A21" s="31"/>
      <c r="B21" s="37" t="s">
        <v>16</v>
      </c>
      <c r="C21" s="82">
        <f>SUM(C19:C20)</f>
        <v>34500</v>
      </c>
      <c r="D21" s="82">
        <f t="shared" ref="D21:L21" si="4">SUM(D19:D20)</f>
        <v>2000</v>
      </c>
      <c r="E21" s="82">
        <f t="shared" si="4"/>
        <v>300</v>
      </c>
      <c r="F21" s="82">
        <f t="shared" si="4"/>
        <v>23000</v>
      </c>
      <c r="G21" s="82">
        <f t="shared" si="4"/>
        <v>300</v>
      </c>
      <c r="H21" s="82">
        <f t="shared" si="4"/>
        <v>50000</v>
      </c>
      <c r="I21" s="82">
        <f t="shared" si="4"/>
        <v>0</v>
      </c>
      <c r="J21" s="82">
        <f t="shared" si="4"/>
        <v>9500</v>
      </c>
      <c r="K21" s="82">
        <f t="shared" si="4"/>
        <v>0</v>
      </c>
      <c r="L21" s="82">
        <f t="shared" si="4"/>
        <v>0</v>
      </c>
      <c r="M21" s="82"/>
      <c r="N21" s="82">
        <f>SUM(C21:F21)</f>
        <v>59800</v>
      </c>
      <c r="O21" s="82">
        <f>G21</f>
        <v>300</v>
      </c>
      <c r="P21" s="82">
        <f>H21+I21+J21+K21+L21</f>
        <v>59500</v>
      </c>
      <c r="Q21" s="29" t="b">
        <f>N21=(O21+P21)</f>
        <v>1</v>
      </c>
    </row>
    <row r="22" spans="1:17" ht="28.8" x14ac:dyDescent="0.3">
      <c r="A22" s="31">
        <v>6</v>
      </c>
      <c r="B22" s="30" t="s">
        <v>49</v>
      </c>
      <c r="C22" s="81">
        <v>-2600</v>
      </c>
      <c r="D22" s="81"/>
      <c r="E22" s="81"/>
      <c r="F22" s="81"/>
      <c r="G22" s="81"/>
      <c r="H22" s="81"/>
      <c r="I22" s="81"/>
      <c r="J22" s="81"/>
      <c r="K22" s="27">
        <v>-1500</v>
      </c>
      <c r="L22" s="81">
        <v>-1100</v>
      </c>
      <c r="M22" s="38"/>
      <c r="N22" s="77"/>
      <c r="O22" s="77"/>
      <c r="P22" s="77"/>
      <c r="Q22" s="54"/>
    </row>
    <row r="23" spans="1:17" x14ac:dyDescent="0.3">
      <c r="A23" s="31"/>
      <c r="B23" s="37" t="s">
        <v>16</v>
      </c>
      <c r="C23" s="82">
        <f>SUM(C21:C22)</f>
        <v>31900</v>
      </c>
      <c r="D23" s="82">
        <f t="shared" ref="D23:L23" si="5">SUM(D21:D22)</f>
        <v>2000</v>
      </c>
      <c r="E23" s="82">
        <f t="shared" si="5"/>
        <v>300</v>
      </c>
      <c r="F23" s="82">
        <f t="shared" si="5"/>
        <v>23000</v>
      </c>
      <c r="G23" s="82">
        <f t="shared" si="5"/>
        <v>300</v>
      </c>
      <c r="H23" s="82">
        <f t="shared" si="5"/>
        <v>50000</v>
      </c>
      <c r="I23" s="82">
        <f t="shared" si="5"/>
        <v>0</v>
      </c>
      <c r="J23" s="82">
        <f t="shared" si="5"/>
        <v>9500</v>
      </c>
      <c r="K23" s="82">
        <f t="shared" si="5"/>
        <v>-1500</v>
      </c>
      <c r="L23" s="82">
        <f t="shared" si="5"/>
        <v>-1100</v>
      </c>
      <c r="M23" s="82"/>
      <c r="N23" s="82">
        <f>SUM(C23:F23)</f>
        <v>57200</v>
      </c>
      <c r="O23" s="82">
        <f>G23</f>
        <v>300</v>
      </c>
      <c r="P23" s="82">
        <f>H23+I23+J23+K23+L23</f>
        <v>56900</v>
      </c>
      <c r="Q23" s="29" t="b">
        <f>N23=(O23+P23)</f>
        <v>1</v>
      </c>
    </row>
    <row r="24" spans="1:17" x14ac:dyDescent="0.3">
      <c r="A24" s="31">
        <v>7</v>
      </c>
      <c r="B24" s="30" t="s">
        <v>46</v>
      </c>
      <c r="C24" s="27">
        <v>-250</v>
      </c>
      <c r="D24" s="81"/>
      <c r="E24" s="81"/>
      <c r="F24" s="81"/>
      <c r="G24" s="81">
        <v>-250</v>
      </c>
      <c r="H24" s="81"/>
      <c r="I24" s="81"/>
      <c r="J24" s="81"/>
      <c r="K24" s="81"/>
      <c r="L24" s="81"/>
      <c r="M24" s="38"/>
      <c r="N24" s="77"/>
      <c r="O24" s="77"/>
      <c r="P24" s="77"/>
      <c r="Q24" s="54"/>
    </row>
    <row r="25" spans="1:17" x14ac:dyDescent="0.3">
      <c r="A25" s="31"/>
      <c r="B25" s="37" t="s">
        <v>16</v>
      </c>
      <c r="C25" s="82">
        <f>SUM(C23:C24)</f>
        <v>31650</v>
      </c>
      <c r="D25" s="82">
        <f t="shared" ref="D25:L25" si="6">SUM(D23:D24)</f>
        <v>2000</v>
      </c>
      <c r="E25" s="82">
        <f t="shared" si="6"/>
        <v>300</v>
      </c>
      <c r="F25" s="82">
        <f t="shared" si="6"/>
        <v>23000</v>
      </c>
      <c r="G25" s="82">
        <f t="shared" si="6"/>
        <v>50</v>
      </c>
      <c r="H25" s="82">
        <f t="shared" si="6"/>
        <v>50000</v>
      </c>
      <c r="I25" s="82">
        <f t="shared" si="6"/>
        <v>0</v>
      </c>
      <c r="J25" s="82">
        <f t="shared" si="6"/>
        <v>9500</v>
      </c>
      <c r="K25" s="82">
        <f t="shared" si="6"/>
        <v>-1500</v>
      </c>
      <c r="L25" s="82">
        <f t="shared" si="6"/>
        <v>-1100</v>
      </c>
      <c r="M25" s="82"/>
      <c r="N25" s="82">
        <f>SUM(C25:F25)</f>
        <v>56950</v>
      </c>
      <c r="O25" s="82">
        <f>G25</f>
        <v>50</v>
      </c>
      <c r="P25" s="82">
        <f>H25+I25+J25+K25+L25</f>
        <v>56900</v>
      </c>
      <c r="Q25" s="29" t="b">
        <f>N25=(O25+P25)</f>
        <v>1</v>
      </c>
    </row>
    <row r="26" spans="1:17" ht="28.8" x14ac:dyDescent="0.3">
      <c r="A26" s="31">
        <v>8</v>
      </c>
      <c r="B26" s="30" t="s">
        <v>50</v>
      </c>
      <c r="C26" s="81">
        <v>1600</v>
      </c>
      <c r="D26" s="81">
        <v>-1600</v>
      </c>
      <c r="E26" s="81"/>
      <c r="F26" s="81"/>
      <c r="G26" s="81"/>
      <c r="H26" s="81"/>
      <c r="I26" s="81"/>
      <c r="J26" s="81"/>
      <c r="K26" s="81"/>
      <c r="L26" s="81"/>
      <c r="M26" s="38"/>
      <c r="N26" s="77"/>
      <c r="O26" s="77"/>
      <c r="P26" s="77"/>
      <c r="Q26" s="54"/>
    </row>
    <row r="27" spans="1:17" x14ac:dyDescent="0.3">
      <c r="A27" s="31"/>
      <c r="B27" s="37" t="s">
        <v>16</v>
      </c>
      <c r="C27" s="82">
        <f>SUM(C25:C26)</f>
        <v>33250</v>
      </c>
      <c r="D27" s="82">
        <f t="shared" ref="D27:L27" si="7">SUM(D25:D26)</f>
        <v>400</v>
      </c>
      <c r="E27" s="82">
        <f t="shared" si="7"/>
        <v>300</v>
      </c>
      <c r="F27" s="82">
        <f t="shared" si="7"/>
        <v>23000</v>
      </c>
      <c r="G27" s="82">
        <f t="shared" si="7"/>
        <v>50</v>
      </c>
      <c r="H27" s="82">
        <f t="shared" si="7"/>
        <v>50000</v>
      </c>
      <c r="I27" s="82">
        <f t="shared" si="7"/>
        <v>0</v>
      </c>
      <c r="J27" s="82">
        <f t="shared" si="7"/>
        <v>9500</v>
      </c>
      <c r="K27" s="82">
        <f t="shared" si="7"/>
        <v>-1500</v>
      </c>
      <c r="L27" s="82">
        <f t="shared" si="7"/>
        <v>-1100</v>
      </c>
      <c r="M27" s="82"/>
      <c r="N27" s="82">
        <f>SUM(C27:F27)</f>
        <v>56950</v>
      </c>
      <c r="O27" s="82">
        <f>G27</f>
        <v>50</v>
      </c>
      <c r="P27" s="82">
        <f>H27+I27+J27+K27+L27</f>
        <v>56900</v>
      </c>
      <c r="Q27" s="29" t="b">
        <f>N27=(O27+P27)</f>
        <v>1</v>
      </c>
    </row>
    <row r="28" spans="1:17" x14ac:dyDescent="0.3">
      <c r="A28" s="31">
        <v>9</v>
      </c>
      <c r="B28" s="30" t="s">
        <v>51</v>
      </c>
      <c r="C28" s="81">
        <v>-4000</v>
      </c>
      <c r="D28" s="81"/>
      <c r="E28" s="81"/>
      <c r="F28" s="81"/>
      <c r="G28" s="81"/>
      <c r="H28" s="81"/>
      <c r="I28" s="81">
        <v>-4000</v>
      </c>
      <c r="J28" s="81"/>
      <c r="K28" s="81"/>
      <c r="L28" s="81"/>
      <c r="M28" s="38"/>
      <c r="N28" s="77"/>
      <c r="O28" s="77"/>
      <c r="P28" s="77"/>
      <c r="Q28" s="54"/>
    </row>
    <row r="29" spans="1:17" x14ac:dyDescent="0.3">
      <c r="A29" s="31"/>
      <c r="B29" s="37" t="s">
        <v>16</v>
      </c>
      <c r="C29" s="82">
        <f>SUM(C27:C28)</f>
        <v>29250</v>
      </c>
      <c r="D29" s="82">
        <f t="shared" ref="D29:L29" si="8">SUM(D27:D28)</f>
        <v>400</v>
      </c>
      <c r="E29" s="82">
        <f t="shared" si="8"/>
        <v>300</v>
      </c>
      <c r="F29" s="82">
        <f t="shared" si="8"/>
        <v>23000</v>
      </c>
      <c r="G29" s="82">
        <f t="shared" si="8"/>
        <v>50</v>
      </c>
      <c r="H29" s="82">
        <f t="shared" si="8"/>
        <v>50000</v>
      </c>
      <c r="I29" s="82">
        <f t="shared" si="8"/>
        <v>-4000</v>
      </c>
      <c r="J29" s="82">
        <f t="shared" si="8"/>
        <v>9500</v>
      </c>
      <c r="K29" s="82">
        <f>SUM(K27:K28)</f>
        <v>-1500</v>
      </c>
      <c r="L29" s="82">
        <f t="shared" si="8"/>
        <v>-1100</v>
      </c>
      <c r="M29" s="82"/>
      <c r="N29" s="82">
        <f>SUM(C29:F29)</f>
        <v>52950</v>
      </c>
      <c r="O29" s="82">
        <f>G29</f>
        <v>50</v>
      </c>
      <c r="P29" s="82">
        <f>H29+I29+J29+K29+L29</f>
        <v>52900</v>
      </c>
      <c r="Q29" s="29" t="b">
        <f>N29=(O29+P29)</f>
        <v>1</v>
      </c>
    </row>
  </sheetData>
  <mergeCells count="4">
    <mergeCell ref="A2:R2"/>
    <mergeCell ref="I10:L10"/>
    <mergeCell ref="C9:F9"/>
    <mergeCell ref="H9:L9"/>
  </mergeCells>
  <pageMargins left="0.25" right="0.25" top="0.75" bottom="0.75" header="0.3" footer="0.3"/>
  <pageSetup scale="8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N21"/>
  <sheetViews>
    <sheetView workbookViewId="0">
      <selection activeCell="D13" sqref="D13"/>
    </sheetView>
  </sheetViews>
  <sheetFormatPr defaultRowHeight="14.4" x14ac:dyDescent="0.3"/>
  <cols>
    <col min="1" max="1" width="4.88671875" customWidth="1"/>
    <col min="2" max="2" width="20.109375" customWidth="1"/>
    <col min="4" max="5" width="10.109375" customWidth="1"/>
  </cols>
  <sheetData>
    <row r="1" spans="1:14" ht="32.25" customHeight="1" x14ac:dyDescent="0.3">
      <c r="A1" s="108" t="s">
        <v>97</v>
      </c>
      <c r="B1" s="108"/>
      <c r="C1" s="108"/>
      <c r="D1" s="108"/>
      <c r="E1" s="108"/>
      <c r="F1" s="108"/>
      <c r="G1" s="108"/>
      <c r="H1" s="108"/>
      <c r="I1" s="108"/>
      <c r="J1" s="108"/>
      <c r="K1" s="108"/>
      <c r="L1" s="108"/>
      <c r="M1" s="15"/>
      <c r="N1" s="15"/>
    </row>
    <row r="2" spans="1:14" x14ac:dyDescent="0.3">
      <c r="A2" s="19" t="s">
        <v>113</v>
      </c>
    </row>
    <row r="4" spans="1:14" x14ac:dyDescent="0.3">
      <c r="B4" s="121" t="s">
        <v>61</v>
      </c>
      <c r="C4" s="122"/>
      <c r="D4" s="122"/>
      <c r="E4" s="123"/>
    </row>
    <row r="5" spans="1:14" x14ac:dyDescent="0.3">
      <c r="B5" s="124" t="s">
        <v>21</v>
      </c>
      <c r="C5" s="124"/>
      <c r="D5" s="124"/>
      <c r="E5" s="124"/>
    </row>
    <row r="6" spans="1:14" x14ac:dyDescent="0.3">
      <c r="B6" s="121" t="s">
        <v>53</v>
      </c>
      <c r="C6" s="122"/>
      <c r="D6" s="122"/>
      <c r="E6" s="123"/>
    </row>
    <row r="8" spans="1:14" x14ac:dyDescent="0.3">
      <c r="B8" s="28" t="s">
        <v>22</v>
      </c>
    </row>
    <row r="9" spans="1:14" x14ac:dyDescent="0.3">
      <c r="B9" s="83" t="s">
        <v>12</v>
      </c>
      <c r="E9" s="131">
        <f>ENTERANSWERS1!J29</f>
        <v>9500</v>
      </c>
    </row>
    <row r="11" spans="1:14" x14ac:dyDescent="0.3">
      <c r="B11" s="28" t="s">
        <v>23</v>
      </c>
    </row>
    <row r="12" spans="1:14" x14ac:dyDescent="0.3">
      <c r="B12" s="83" t="s">
        <v>13</v>
      </c>
      <c r="D12" s="55">
        <f>-ENTERANSWERS1!K29</f>
        <v>1500</v>
      </c>
    </row>
    <row r="13" spans="1:14" x14ac:dyDescent="0.3">
      <c r="B13" s="83" t="s">
        <v>14</v>
      </c>
      <c r="D13" s="56">
        <f>-ENTERANSWERS1!L29</f>
        <v>1100</v>
      </c>
    </row>
    <row r="14" spans="1:14" x14ac:dyDescent="0.3">
      <c r="B14" s="41" t="s">
        <v>24</v>
      </c>
      <c r="E14" s="38">
        <f>SUM(D12:D13)</f>
        <v>2600</v>
      </c>
    </row>
    <row r="15" spans="1:14" ht="15" thickBot="1" x14ac:dyDescent="0.35">
      <c r="B15" s="89" t="s">
        <v>25</v>
      </c>
      <c r="E15" s="97">
        <f>E9-E14</f>
        <v>6900</v>
      </c>
    </row>
    <row r="16" spans="1:14" ht="15" thickTop="1" x14ac:dyDescent="0.3"/>
    <row r="19" spans="1:11" x14ac:dyDescent="0.3">
      <c r="A19" s="118" t="s">
        <v>100</v>
      </c>
      <c r="B19" s="118"/>
      <c r="C19" s="118"/>
      <c r="D19" s="118"/>
      <c r="E19" s="118"/>
      <c r="F19" s="118"/>
      <c r="G19" s="118"/>
    </row>
    <row r="20" spans="1:11" x14ac:dyDescent="0.3">
      <c r="A20" s="120" t="s">
        <v>101</v>
      </c>
      <c r="B20" s="120"/>
      <c r="C20" s="38"/>
      <c r="D20" s="38"/>
      <c r="E20" s="25"/>
    </row>
    <row r="21" spans="1:11" ht="30" customHeight="1" x14ac:dyDescent="0.3">
      <c r="A21" s="119" t="s">
        <v>102</v>
      </c>
      <c r="B21" s="119"/>
      <c r="C21" s="119"/>
      <c r="D21" s="119"/>
      <c r="E21" s="119"/>
      <c r="F21" s="119"/>
      <c r="G21" s="119"/>
      <c r="H21" s="119"/>
      <c r="I21" s="119"/>
      <c r="J21" s="119"/>
      <c r="K21" s="119"/>
    </row>
  </sheetData>
  <mergeCells count="7">
    <mergeCell ref="A1:L1"/>
    <mergeCell ref="A19:G19"/>
    <mergeCell ref="A21:K21"/>
    <mergeCell ref="A20:B20"/>
    <mergeCell ref="B4:E4"/>
    <mergeCell ref="B5:E5"/>
    <mergeCell ref="B6:E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Data!$B$2:$B$4</xm:f>
          </x14:formula1>
          <xm:sqref>B4:E4 B6:E6</xm:sqref>
        </x14:dataValidation>
        <x14:dataValidation type="list" allowBlank="1" showInputMessage="1" showErrorMessage="1" xr:uid="{00000000-0002-0000-0300-000001000000}">
          <x14:formula1>
            <xm:f>Data!$F$2:$F$5</xm:f>
          </x14:formula1>
          <xm:sqref>B9 B12:B13 B15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L18"/>
  <sheetViews>
    <sheetView workbookViewId="0">
      <selection activeCell="E10" sqref="E10"/>
    </sheetView>
  </sheetViews>
  <sheetFormatPr defaultRowHeight="14.4" x14ac:dyDescent="0.3"/>
  <cols>
    <col min="1" max="1" width="4.6640625" customWidth="1"/>
    <col min="2" max="2" width="35" customWidth="1"/>
    <col min="4" max="5" width="10.109375" bestFit="1" customWidth="1"/>
  </cols>
  <sheetData>
    <row r="1" spans="1:12" ht="29.25" customHeight="1" x14ac:dyDescent="0.3">
      <c r="A1" s="108" t="s">
        <v>103</v>
      </c>
      <c r="B1" s="108"/>
      <c r="C1" s="108"/>
      <c r="D1" s="108"/>
      <c r="E1" s="108"/>
      <c r="F1" s="108"/>
      <c r="G1" s="108"/>
      <c r="H1" s="108"/>
      <c r="I1" s="108"/>
      <c r="J1" s="108"/>
      <c r="K1" s="108"/>
      <c r="L1" s="108"/>
    </row>
    <row r="2" spans="1:12" x14ac:dyDescent="0.3">
      <c r="A2" s="19" t="s">
        <v>113</v>
      </c>
    </row>
    <row r="4" spans="1:12" x14ac:dyDescent="0.3">
      <c r="B4" s="121" t="s">
        <v>117</v>
      </c>
      <c r="C4" s="122"/>
      <c r="D4" s="122"/>
      <c r="E4" s="123"/>
    </row>
    <row r="5" spans="1:12" x14ac:dyDescent="0.3">
      <c r="B5" s="124" t="s">
        <v>26</v>
      </c>
      <c r="C5" s="124"/>
      <c r="D5" s="124"/>
      <c r="E5" s="124"/>
    </row>
    <row r="6" spans="1:12" x14ac:dyDescent="0.3">
      <c r="B6" s="121" t="s">
        <v>53</v>
      </c>
      <c r="C6" s="122"/>
      <c r="D6" s="122"/>
      <c r="E6" s="123"/>
    </row>
    <row r="8" spans="1:12" x14ac:dyDescent="0.3">
      <c r="B8" s="84" t="s">
        <v>54</v>
      </c>
      <c r="E8" s="44">
        <v>0</v>
      </c>
    </row>
    <row r="9" spans="1:12" x14ac:dyDescent="0.3">
      <c r="B9" s="84" t="s">
        <v>27</v>
      </c>
      <c r="E9" s="56"/>
    </row>
    <row r="10" spans="1:12" x14ac:dyDescent="0.3">
      <c r="E10" s="43">
        <f>SUM(E8:E9)</f>
        <v>0</v>
      </c>
    </row>
    <row r="11" spans="1:12" x14ac:dyDescent="0.3">
      <c r="B11" s="84" t="s">
        <v>11</v>
      </c>
      <c r="E11" s="56">
        <f>ENTERANSWERS1!I29</f>
        <v>-4000</v>
      </c>
    </row>
    <row r="12" spans="1:12" ht="15" thickBot="1" x14ac:dyDescent="0.35">
      <c r="B12" s="84" t="s">
        <v>55</v>
      </c>
      <c r="D12" s="39"/>
      <c r="E12" s="97">
        <f>E10+E11</f>
        <v>-4000</v>
      </c>
    </row>
    <row r="13" spans="1:12" ht="15" thickTop="1" x14ac:dyDescent="0.3">
      <c r="B13" s="40"/>
      <c r="D13" s="38"/>
    </row>
    <row r="14" spans="1:12" x14ac:dyDescent="0.3">
      <c r="B14" s="41"/>
      <c r="E14" s="38"/>
    </row>
    <row r="16" spans="1:12" x14ac:dyDescent="0.3">
      <c r="A16" s="118" t="s">
        <v>100</v>
      </c>
      <c r="B16" s="118"/>
      <c r="C16" s="118"/>
      <c r="D16" s="118"/>
      <c r="E16" s="118"/>
      <c r="F16" s="118"/>
      <c r="G16" s="118"/>
    </row>
    <row r="17" spans="1:11" x14ac:dyDescent="0.3">
      <c r="A17" s="126" t="s">
        <v>101</v>
      </c>
      <c r="B17" s="126"/>
      <c r="C17" s="38"/>
      <c r="D17" s="38"/>
      <c r="E17" s="25"/>
    </row>
    <row r="18" spans="1:11" ht="15" customHeight="1" x14ac:dyDescent="0.3">
      <c r="A18" s="125" t="s">
        <v>107</v>
      </c>
      <c r="B18" s="125"/>
      <c r="C18" s="125"/>
      <c r="D18" s="125"/>
      <c r="E18" s="125"/>
      <c r="F18" s="125"/>
      <c r="G18" s="125"/>
      <c r="H18" s="45"/>
      <c r="I18" s="45"/>
      <c r="J18" s="45"/>
      <c r="K18" s="45"/>
    </row>
  </sheetData>
  <mergeCells count="7">
    <mergeCell ref="A18:G18"/>
    <mergeCell ref="A1:L1"/>
    <mergeCell ref="A16:G16"/>
    <mergeCell ref="A17:B17"/>
    <mergeCell ref="B4:E4"/>
    <mergeCell ref="B5:E5"/>
    <mergeCell ref="B6:E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0000000}">
          <x14:formula1>
            <xm:f>Data!$B$2:$B$4</xm:f>
          </x14:formula1>
          <xm:sqref>B6:E6 B4:E4</xm:sqref>
        </x14:dataValidation>
        <x14:dataValidation type="list" allowBlank="1" showInputMessage="1" showErrorMessage="1" xr:uid="{00000000-0002-0000-0400-000001000000}">
          <x14:formula1>
            <xm:f>Data!$I$2:$I$5</xm:f>
          </x14:formula1>
          <xm:sqref>B8:B9 B11:B12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L29"/>
  <sheetViews>
    <sheetView topLeftCell="A2" workbookViewId="0">
      <selection activeCell="D21" sqref="D21"/>
    </sheetView>
  </sheetViews>
  <sheetFormatPr defaultRowHeight="14.4" x14ac:dyDescent="0.3"/>
  <cols>
    <col min="1" max="1" width="4.6640625" customWidth="1"/>
    <col min="2" max="2" width="35.33203125" customWidth="1"/>
    <col min="4" max="4" width="10.109375" bestFit="1" customWidth="1"/>
  </cols>
  <sheetData>
    <row r="1" spans="1:12" ht="30" customHeight="1" x14ac:dyDescent="0.3">
      <c r="A1" s="108" t="s">
        <v>104</v>
      </c>
      <c r="B1" s="108"/>
      <c r="C1" s="108"/>
      <c r="D1" s="108"/>
      <c r="E1" s="108"/>
      <c r="F1" s="108"/>
      <c r="G1" s="108"/>
      <c r="H1" s="108"/>
      <c r="I1" s="108"/>
      <c r="J1" s="108"/>
      <c r="K1" s="108"/>
      <c r="L1" s="108"/>
    </row>
    <row r="2" spans="1:12" x14ac:dyDescent="0.3">
      <c r="A2" s="19" t="s">
        <v>113</v>
      </c>
    </row>
    <row r="4" spans="1:12" x14ac:dyDescent="0.3">
      <c r="B4" s="121" t="s">
        <v>117</v>
      </c>
      <c r="C4" s="122"/>
      <c r="D4" s="122"/>
      <c r="E4" s="123"/>
    </row>
    <row r="5" spans="1:12" x14ac:dyDescent="0.3">
      <c r="B5" s="128" t="s">
        <v>31</v>
      </c>
      <c r="C5" s="129"/>
      <c r="D5" s="129"/>
      <c r="E5" s="130"/>
    </row>
    <row r="6" spans="1:12" x14ac:dyDescent="0.3">
      <c r="B6" s="121">
        <v>43434</v>
      </c>
      <c r="C6" s="122"/>
      <c r="D6" s="122"/>
      <c r="E6" s="123"/>
    </row>
    <row r="8" spans="1:12" x14ac:dyDescent="0.3">
      <c r="B8" s="127" t="s">
        <v>1</v>
      </c>
      <c r="C8" s="127"/>
      <c r="D8" s="127"/>
      <c r="E8" s="127"/>
    </row>
    <row r="9" spans="1:12" x14ac:dyDescent="0.3">
      <c r="B9" s="89" t="s">
        <v>2</v>
      </c>
      <c r="E9" s="55">
        <f>ENTERANSWERS1!C29</f>
        <v>29250</v>
      </c>
    </row>
    <row r="10" spans="1:12" x14ac:dyDescent="0.3">
      <c r="B10" s="89" t="s">
        <v>3</v>
      </c>
      <c r="E10" s="56">
        <f>ENTERANSWERS1!D29</f>
        <v>400</v>
      </c>
    </row>
    <row r="11" spans="1:12" x14ac:dyDescent="0.3">
      <c r="B11" s="89" t="s">
        <v>4</v>
      </c>
      <c r="E11" s="56">
        <f>ENTERANSWERS1!E29</f>
        <v>300</v>
      </c>
    </row>
    <row r="12" spans="1:12" x14ac:dyDescent="0.3">
      <c r="B12" s="89" t="s">
        <v>5</v>
      </c>
      <c r="E12" s="56">
        <f>ENTERANSWERS1!F29</f>
        <v>23000</v>
      </c>
    </row>
    <row r="13" spans="1:12" ht="15" thickBot="1" x14ac:dyDescent="0.35">
      <c r="B13" s="28" t="s">
        <v>17</v>
      </c>
      <c r="E13" s="98">
        <f>SUM(E9:E12)</f>
        <v>52950</v>
      </c>
    </row>
    <row r="14" spans="1:12" ht="15" thickTop="1" x14ac:dyDescent="0.3"/>
    <row r="15" spans="1:12" x14ac:dyDescent="0.3">
      <c r="B15" s="127" t="s">
        <v>6</v>
      </c>
      <c r="C15" s="127"/>
      <c r="D15" s="127"/>
      <c r="E15" s="127"/>
      <c r="F15" s="38"/>
    </row>
    <row r="16" spans="1:12" x14ac:dyDescent="0.3">
      <c r="B16" s="89" t="s">
        <v>7</v>
      </c>
      <c r="E16" s="55">
        <f>ENTERANSWERS1!G29</f>
        <v>50</v>
      </c>
      <c r="F16" s="38"/>
    </row>
    <row r="17" spans="1:6" x14ac:dyDescent="0.3">
      <c r="F17" s="38"/>
    </row>
    <row r="18" spans="1:6" x14ac:dyDescent="0.3">
      <c r="B18" s="127" t="s">
        <v>58</v>
      </c>
      <c r="C18" s="127"/>
      <c r="D18" s="127"/>
      <c r="E18" s="127"/>
    </row>
    <row r="19" spans="1:6" x14ac:dyDescent="0.3">
      <c r="B19" s="89" t="s">
        <v>15</v>
      </c>
      <c r="D19" s="55">
        <f>ENTERANSWERS1!H29</f>
        <v>50000</v>
      </c>
    </row>
    <row r="20" spans="1:6" x14ac:dyDescent="0.3">
      <c r="B20" s="89" t="s">
        <v>10</v>
      </c>
      <c r="D20" s="56">
        <f>ENTERANSWERS1!I29+J29+K29+L29</f>
        <v>-4000</v>
      </c>
    </row>
    <row r="21" spans="1:6" x14ac:dyDescent="0.3">
      <c r="B21" s="28" t="s">
        <v>28</v>
      </c>
      <c r="E21" s="100">
        <f>SUM(D19:D20)</f>
        <v>46000</v>
      </c>
    </row>
    <row r="22" spans="1:6" ht="15" thickBot="1" x14ac:dyDescent="0.35">
      <c r="B22" s="28" t="s">
        <v>29</v>
      </c>
      <c r="E22" s="99">
        <f>E16+E21</f>
        <v>46050</v>
      </c>
    </row>
    <row r="23" spans="1:6" ht="15" thickTop="1" x14ac:dyDescent="0.3"/>
    <row r="25" spans="1:6" x14ac:dyDescent="0.3">
      <c r="A25" s="32"/>
      <c r="B25" s="40"/>
      <c r="C25" s="32"/>
      <c r="D25" s="32"/>
      <c r="E25" s="32"/>
    </row>
    <row r="26" spans="1:6" x14ac:dyDescent="0.3">
      <c r="A26" s="32"/>
      <c r="B26" s="41"/>
      <c r="C26" s="32"/>
      <c r="D26" s="38"/>
      <c r="E26" s="32"/>
    </row>
    <row r="27" spans="1:6" x14ac:dyDescent="0.3">
      <c r="A27" s="32"/>
      <c r="B27" s="32"/>
      <c r="C27" s="32"/>
      <c r="D27" s="39"/>
      <c r="E27" s="32"/>
    </row>
    <row r="28" spans="1:6" x14ac:dyDescent="0.3">
      <c r="A28" s="32"/>
      <c r="B28" s="32"/>
      <c r="C28" s="32"/>
      <c r="D28" s="32"/>
      <c r="E28" s="32"/>
    </row>
    <row r="29" spans="1:6" x14ac:dyDescent="0.3">
      <c r="A29" s="32"/>
      <c r="B29" s="32"/>
      <c r="C29" s="32"/>
      <c r="D29" s="32"/>
      <c r="E29" s="32"/>
    </row>
  </sheetData>
  <mergeCells count="7">
    <mergeCell ref="A1:L1"/>
    <mergeCell ref="B18:E18"/>
    <mergeCell ref="B4:E4"/>
    <mergeCell ref="B5:E5"/>
    <mergeCell ref="B6:E6"/>
    <mergeCell ref="B8:E8"/>
    <mergeCell ref="B15:E15"/>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Data!$B$2:$B$4</xm:f>
          </x14:formula1>
          <xm:sqref>B4:E4 B6:E6</xm:sqref>
        </x14:dataValidation>
        <x14:dataValidation type="list" allowBlank="1" showInputMessage="1" showErrorMessage="1" xr:uid="{00000000-0002-0000-0500-000001000000}">
          <x14:formula1>
            <xm:f>Data!$Q$2:$Q$8</xm:f>
          </x14:formula1>
          <xm:sqref>B9:B12 B16 B19:B20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L35"/>
  <sheetViews>
    <sheetView tabSelected="1" topLeftCell="A5" workbookViewId="0">
      <selection activeCell="F12" sqref="F12"/>
    </sheetView>
  </sheetViews>
  <sheetFormatPr defaultRowHeight="14.4" x14ac:dyDescent="0.3"/>
  <cols>
    <col min="1" max="1" width="4.6640625" customWidth="1"/>
    <col min="2" max="2" width="42.44140625" customWidth="1"/>
    <col min="4" max="4" width="10.109375" bestFit="1" customWidth="1"/>
    <col min="5" max="5" width="10.6640625" bestFit="1" customWidth="1"/>
    <col min="6" max="6" width="10.109375" bestFit="1" customWidth="1"/>
  </cols>
  <sheetData>
    <row r="1" spans="1:12" ht="30" customHeight="1" x14ac:dyDescent="0.3">
      <c r="A1" s="108" t="s">
        <v>105</v>
      </c>
      <c r="B1" s="108"/>
      <c r="C1" s="108"/>
      <c r="D1" s="108"/>
      <c r="E1" s="108"/>
      <c r="F1" s="108"/>
      <c r="G1" s="108"/>
      <c r="H1" s="108"/>
      <c r="I1" s="108"/>
      <c r="J1" s="108"/>
      <c r="K1" s="108"/>
      <c r="L1" s="108"/>
    </row>
    <row r="2" spans="1:12" ht="15" customHeight="1" x14ac:dyDescent="0.3">
      <c r="A2" s="17" t="s">
        <v>109</v>
      </c>
      <c r="B2" s="18"/>
      <c r="C2" s="18"/>
      <c r="D2" s="18"/>
      <c r="E2" s="18"/>
      <c r="F2" s="18"/>
      <c r="G2" s="18"/>
      <c r="H2" s="18"/>
      <c r="I2" s="18"/>
      <c r="J2" s="18"/>
      <c r="K2" s="18"/>
      <c r="L2" s="18"/>
    </row>
    <row r="3" spans="1:12" x14ac:dyDescent="0.3">
      <c r="A3" s="19" t="s">
        <v>113</v>
      </c>
    </row>
    <row r="5" spans="1:12" x14ac:dyDescent="0.3">
      <c r="B5" s="121" t="s">
        <v>61</v>
      </c>
      <c r="C5" s="122"/>
      <c r="D5" s="122"/>
      <c r="E5" s="122"/>
      <c r="F5" s="123"/>
    </row>
    <row r="6" spans="1:12" x14ac:dyDescent="0.3">
      <c r="B6" s="124" t="s">
        <v>30</v>
      </c>
      <c r="C6" s="124"/>
      <c r="D6" s="124"/>
      <c r="E6" s="124"/>
      <c r="F6" s="124"/>
    </row>
    <row r="7" spans="1:12" x14ac:dyDescent="0.3">
      <c r="B7" s="121" t="s">
        <v>53</v>
      </c>
      <c r="C7" s="122"/>
      <c r="D7" s="122"/>
      <c r="E7" s="122"/>
      <c r="F7" s="123"/>
    </row>
    <row r="8" spans="1:12" x14ac:dyDescent="0.3">
      <c r="B8" s="42"/>
      <c r="C8" s="42"/>
      <c r="D8" s="42"/>
      <c r="E8" s="42"/>
      <c r="F8" s="42"/>
    </row>
    <row r="9" spans="1:12" x14ac:dyDescent="0.3">
      <c r="B9" s="49" t="s">
        <v>32</v>
      </c>
      <c r="C9" s="49"/>
      <c r="D9" s="49"/>
      <c r="E9" s="49"/>
    </row>
    <row r="10" spans="1:12" x14ac:dyDescent="0.3">
      <c r="B10" s="49" t="s">
        <v>33</v>
      </c>
      <c r="C10" s="49"/>
      <c r="D10" s="49"/>
      <c r="E10" s="50"/>
      <c r="F10" s="42"/>
    </row>
    <row r="11" spans="1:12" x14ac:dyDescent="0.3">
      <c r="B11" s="90" t="s">
        <v>118</v>
      </c>
      <c r="C11" s="49"/>
      <c r="D11" s="49"/>
      <c r="E11" s="51"/>
      <c r="F11" s="57">
        <f>ENTERANSWERS1!D26</f>
        <v>-1600</v>
      </c>
    </row>
    <row r="12" spans="1:12" x14ac:dyDescent="0.3">
      <c r="B12" s="49" t="s">
        <v>35</v>
      </c>
      <c r="C12" s="49"/>
      <c r="D12" s="49"/>
      <c r="E12" s="51"/>
      <c r="F12" s="42"/>
    </row>
    <row r="13" spans="1:12" x14ac:dyDescent="0.3">
      <c r="B13" s="90" t="s">
        <v>63</v>
      </c>
      <c r="C13" s="49"/>
      <c r="E13" s="57">
        <f>ENTERANSWERS1!L22</f>
        <v>-1100</v>
      </c>
      <c r="F13" s="42"/>
    </row>
    <row r="14" spans="1:12" x14ac:dyDescent="0.3">
      <c r="B14" s="90" t="s">
        <v>62</v>
      </c>
      <c r="C14" s="49"/>
      <c r="E14" s="58">
        <f>ENTERANSWERS1!G16</f>
        <v>300</v>
      </c>
    </row>
    <row r="15" spans="1:12" x14ac:dyDescent="0.3">
      <c r="B15" s="24" t="s">
        <v>99</v>
      </c>
      <c r="C15" s="49"/>
      <c r="E15" s="49"/>
      <c r="F15" s="53">
        <f>SUM(E13:E14)</f>
        <v>-800</v>
      </c>
    </row>
    <row r="16" spans="1:12" x14ac:dyDescent="0.3">
      <c r="B16" s="48" t="s">
        <v>36</v>
      </c>
      <c r="C16" s="49"/>
      <c r="D16" s="49"/>
      <c r="E16" s="49"/>
      <c r="F16" s="52">
        <f>F11+F15</f>
        <v>-2400</v>
      </c>
    </row>
    <row r="17" spans="1:8" x14ac:dyDescent="0.3">
      <c r="B17" s="49"/>
      <c r="C17" s="49"/>
      <c r="D17" s="49"/>
      <c r="E17" s="50"/>
      <c r="F17" s="42"/>
    </row>
    <row r="18" spans="1:8" x14ac:dyDescent="0.3">
      <c r="B18" s="49" t="s">
        <v>37</v>
      </c>
      <c r="C18" s="49"/>
      <c r="D18" s="49"/>
      <c r="E18" s="49"/>
      <c r="F18" s="42"/>
    </row>
    <row r="19" spans="1:8" x14ac:dyDescent="0.3">
      <c r="B19" s="90" t="s">
        <v>38</v>
      </c>
      <c r="C19" s="49"/>
      <c r="D19" s="49"/>
      <c r="E19" s="58">
        <f>-ENTERANSWERS1!F14</f>
        <v>-23000</v>
      </c>
      <c r="F19" s="42"/>
    </row>
    <row r="20" spans="1:8" x14ac:dyDescent="0.3">
      <c r="B20" s="48" t="s">
        <v>39</v>
      </c>
      <c r="C20" s="49"/>
      <c r="D20" s="49"/>
      <c r="E20" s="49"/>
      <c r="F20" s="52">
        <f>E19</f>
        <v>-23000</v>
      </c>
    </row>
    <row r="21" spans="1:8" x14ac:dyDescent="0.3">
      <c r="B21" s="49"/>
      <c r="C21" s="49"/>
      <c r="D21" s="49"/>
      <c r="E21" s="49"/>
      <c r="F21" s="42"/>
    </row>
    <row r="22" spans="1:8" x14ac:dyDescent="0.3">
      <c r="B22" s="49" t="s">
        <v>40</v>
      </c>
      <c r="C22" s="49"/>
      <c r="D22" s="49"/>
      <c r="E22" s="49"/>
      <c r="F22" s="42"/>
    </row>
    <row r="23" spans="1:8" x14ac:dyDescent="0.3">
      <c r="B23" s="90" t="s">
        <v>41</v>
      </c>
      <c r="C23" s="49"/>
      <c r="D23" s="49"/>
      <c r="E23" s="59">
        <f>ENTERANSWERS1!H12</f>
        <v>50000</v>
      </c>
      <c r="F23" s="42"/>
    </row>
    <row r="24" spans="1:8" x14ac:dyDescent="0.3">
      <c r="B24" s="90" t="s">
        <v>42</v>
      </c>
      <c r="C24" s="32"/>
      <c r="D24" s="32"/>
      <c r="E24" s="59">
        <f>ENTERANSWERS1!I28</f>
        <v>-4000</v>
      </c>
    </row>
    <row r="25" spans="1:8" x14ac:dyDescent="0.3">
      <c r="B25" s="48" t="s">
        <v>43</v>
      </c>
      <c r="C25" s="32"/>
      <c r="D25" s="32"/>
      <c r="E25" s="32"/>
      <c r="F25" s="101">
        <f>SUM(E23:E24)</f>
        <v>46000</v>
      </c>
    </row>
    <row r="26" spans="1:8" x14ac:dyDescent="0.3">
      <c r="A26" s="32"/>
      <c r="B26" s="32"/>
      <c r="C26" s="32"/>
      <c r="D26" s="32"/>
      <c r="E26" s="32"/>
      <c r="F26" s="32"/>
    </row>
    <row r="27" spans="1:8" x14ac:dyDescent="0.3">
      <c r="A27" s="32"/>
      <c r="B27" s="23" t="s">
        <v>44</v>
      </c>
      <c r="C27" s="32"/>
      <c r="D27" s="32"/>
      <c r="E27" s="32"/>
      <c r="F27" s="103">
        <f>SUM(F16:F25)</f>
        <v>20600</v>
      </c>
    </row>
    <row r="28" spans="1:8" x14ac:dyDescent="0.3">
      <c r="A28" s="32"/>
      <c r="B28" s="23" t="s">
        <v>56</v>
      </c>
      <c r="C28" s="32"/>
      <c r="D28" s="46"/>
      <c r="E28" s="32"/>
      <c r="F28" s="91">
        <v>0</v>
      </c>
    </row>
    <row r="29" spans="1:8" ht="15" thickBot="1" x14ac:dyDescent="0.35">
      <c r="A29" s="32"/>
      <c r="B29" s="23" t="s">
        <v>57</v>
      </c>
      <c r="C29" s="32"/>
      <c r="D29" s="47"/>
      <c r="E29" s="32"/>
      <c r="F29" s="97">
        <f>SUM(F27:F28)</f>
        <v>20600</v>
      </c>
      <c r="H29" s="94"/>
    </row>
    <row r="30" spans="1:8" ht="15" thickTop="1" x14ac:dyDescent="0.3">
      <c r="A30" s="32"/>
      <c r="B30" s="48"/>
      <c r="C30" s="32"/>
      <c r="D30" s="32"/>
      <c r="E30" s="47"/>
      <c r="F30" s="32"/>
    </row>
    <row r="31" spans="1:8" x14ac:dyDescent="0.3">
      <c r="A31" s="32"/>
      <c r="B31" s="32"/>
      <c r="C31" s="32"/>
      <c r="D31" s="32"/>
      <c r="E31" s="46"/>
      <c r="F31" s="32"/>
    </row>
    <row r="32" spans="1:8" x14ac:dyDescent="0.3">
      <c r="A32" s="32"/>
      <c r="B32" s="32"/>
      <c r="C32" s="32"/>
      <c r="D32" s="32"/>
      <c r="E32" s="32"/>
      <c r="F32" s="32"/>
    </row>
    <row r="33" spans="1:11" x14ac:dyDescent="0.3">
      <c r="A33" s="118" t="s">
        <v>100</v>
      </c>
      <c r="B33" s="118"/>
      <c r="C33" s="118"/>
      <c r="D33" s="118"/>
      <c r="E33" s="118"/>
      <c r="F33" s="118"/>
      <c r="G33" s="118"/>
    </row>
    <row r="34" spans="1:11" x14ac:dyDescent="0.3">
      <c r="A34" s="126" t="s">
        <v>101</v>
      </c>
      <c r="B34" s="126"/>
      <c r="C34" s="38"/>
      <c r="D34" s="38"/>
      <c r="E34" s="25"/>
    </row>
    <row r="35" spans="1:11" ht="15" customHeight="1" x14ac:dyDescent="0.3">
      <c r="A35" s="119" t="s">
        <v>108</v>
      </c>
      <c r="B35" s="119"/>
      <c r="C35" s="119"/>
      <c r="D35" s="119"/>
      <c r="E35" s="119"/>
      <c r="F35" s="119"/>
      <c r="G35" s="119"/>
      <c r="H35" s="119"/>
      <c r="I35" s="119"/>
      <c r="J35" s="119"/>
      <c r="K35" s="119"/>
    </row>
  </sheetData>
  <mergeCells count="7">
    <mergeCell ref="A1:L1"/>
    <mergeCell ref="A33:G33"/>
    <mergeCell ref="A34:B34"/>
    <mergeCell ref="A35:K35"/>
    <mergeCell ref="B5:F5"/>
    <mergeCell ref="B6:F6"/>
    <mergeCell ref="B7:F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600-000000000000}">
          <x14:formula1>
            <xm:f>Data!$B$2:$B$4</xm:f>
          </x14:formula1>
          <xm:sqref>B5:F5 B7:F7</xm:sqref>
        </x14:dataValidation>
        <x14:dataValidation type="list" allowBlank="1" showInputMessage="1" showErrorMessage="1" xr:uid="{00000000-0002-0000-0600-000001000000}">
          <x14:formula1>
            <xm:f>Data!$M$2:$M$10</xm:f>
          </x14:formula1>
          <xm:sqref>B11 B13:B14 B19 B23:B24 B27:B29</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roject>
  <id>PpvOmFy9SmRzs4Tc2dx2U33ooKdpF5o3bEk2XzfWPhdMBucdroCoBdNc2zgnE8n3-~yqyd5PZWzQCKBlSBf0W2ZQ==</id>
</project>
</file>

<file path=customXml/itemProps1.xml><?xml version="1.0" encoding="utf-8"?>
<ds:datastoreItem xmlns:ds="http://schemas.openxmlformats.org/officeDocument/2006/customXml" ds:itemID="{DC65A1F4-4490-4216-AE32-5EF25CBC744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Data</vt:lpstr>
      <vt:lpstr>ENTERANSWERS1</vt:lpstr>
      <vt:lpstr>ENTERANSWERS2</vt:lpstr>
      <vt:lpstr>ENTERANSWERS3</vt:lpstr>
      <vt:lpstr>ENTERANSWERS4</vt:lpstr>
      <vt:lpstr>ENTERANSWERS5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2016-12-31T15:21:24Z</dcterms:created>
  <dcterms:modified xsi:type="dcterms:W3CDTF">2023-05-07T19:09:17Z</dcterms:modified>
</cp:coreProperties>
</file>