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2748" yWindow="4092" windowWidth="16272" windowHeight="4956" tabRatio="952" firstSheet="30" activeTab="55"/>
  </bookViews>
  <sheets>
    <sheet name="240" sheetId="52" r:id="rId1"/>
    <sheet name="239" sheetId="51" r:id="rId2"/>
    <sheet name="238" sheetId="50" r:id="rId3"/>
    <sheet name="237" sheetId="49" r:id="rId4"/>
    <sheet name="236" sheetId="48" r:id="rId5"/>
    <sheet name="235" sheetId="47" r:id="rId6"/>
    <sheet name="234" sheetId="46" r:id="rId7"/>
    <sheet name="233" sheetId="45" r:id="rId8"/>
    <sheet name="232" sheetId="44" r:id="rId9"/>
    <sheet name="231" sheetId="74" r:id="rId10"/>
    <sheet name="230" sheetId="73" r:id="rId11"/>
    <sheet name="229" sheetId="72" r:id="rId12"/>
    <sheet name="228" sheetId="71" r:id="rId13"/>
    <sheet name="227" sheetId="70" r:id="rId14"/>
    <sheet name="226" sheetId="69" r:id="rId15"/>
    <sheet name="225" sheetId="68" r:id="rId16"/>
    <sheet name="224" sheetId="67" r:id="rId17"/>
    <sheet name="223" sheetId="66" r:id="rId18"/>
    <sheet name="222" sheetId="65" r:id="rId19"/>
    <sheet name="221" sheetId="64" r:id="rId20"/>
    <sheet name="220" sheetId="43" r:id="rId21"/>
    <sheet name="219" sheetId="42" r:id="rId22"/>
    <sheet name="218" sheetId="41" r:id="rId23"/>
    <sheet name="217" sheetId="40" r:id="rId24"/>
    <sheet name="216" sheetId="38" r:id="rId25"/>
    <sheet name="215" sheetId="36" r:id="rId26"/>
    <sheet name="214" sheetId="35" r:id="rId27"/>
    <sheet name="213" sheetId="34" r:id="rId28"/>
    <sheet name="212" sheetId="33" r:id="rId29"/>
    <sheet name="211" sheetId="32" r:id="rId30"/>
    <sheet name="210" sheetId="63" r:id="rId31"/>
    <sheet name="209" sheetId="62" r:id="rId32"/>
    <sheet name="208" sheetId="61" r:id="rId33"/>
    <sheet name="207" sheetId="60" r:id="rId34"/>
    <sheet name="206" sheetId="59" r:id="rId35"/>
    <sheet name="205" sheetId="58" r:id="rId36"/>
    <sheet name="204" sheetId="57" r:id="rId37"/>
    <sheet name="203" sheetId="56" r:id="rId38"/>
    <sheet name="202" sheetId="55" r:id="rId39"/>
    <sheet name="201" sheetId="54" r:id="rId40"/>
    <sheet name="200" sheetId="53" r:id="rId41"/>
    <sheet name="199" sheetId="31" r:id="rId42"/>
    <sheet name="198" sheetId="30" r:id="rId43"/>
    <sheet name="197" sheetId="29" r:id="rId44"/>
    <sheet name="196" sheetId="18" r:id="rId45"/>
    <sheet name="195" sheetId="27" r:id="rId46"/>
    <sheet name="194" sheetId="26" r:id="rId47"/>
    <sheet name="193" sheetId="25" r:id="rId48"/>
    <sheet name="192" sheetId="24" r:id="rId49"/>
    <sheet name="191" sheetId="23" r:id="rId50"/>
    <sheet name="190" sheetId="22" r:id="rId51"/>
    <sheet name="189" sheetId="21" r:id="rId52"/>
    <sheet name="188" sheetId="20" r:id="rId53"/>
    <sheet name="187" sheetId="19" r:id="rId54"/>
    <sheet name="186" sheetId="17" r:id="rId55"/>
    <sheet name="185" sheetId="15" r:id="rId56"/>
    <sheet name="PRTSEN CARABOBO" sheetId="75" r:id="rId57"/>
  </sheets>
  <externalReferences>
    <externalReference r:id="rId58"/>
    <externalReference r:id="rId59"/>
    <externalReference r:id="rId60"/>
    <externalReference r:id="rId61"/>
  </externalReferences>
  <definedNames>
    <definedName name="__xlfn_IFERROR">#N/A</definedName>
    <definedName name="_3_RESUMEN_DE_CASOS_RECIBIDOS_Y_ATENDIDO" localSheetId="54">#REF!</definedName>
    <definedName name="_3_RESUMEN_DE_CASOS_RECIBIDOS_Y_ATENDIDO" localSheetId="53">#REF!</definedName>
    <definedName name="_3_RESUMEN_DE_CASOS_RECIBIDOS_Y_ATENDIDO" localSheetId="52">#REF!</definedName>
    <definedName name="_3_RESUMEN_DE_CASOS_RECIBIDOS_Y_ATENDIDO" localSheetId="51">#REF!</definedName>
    <definedName name="_3_RESUMEN_DE_CASOS_RECIBIDOS_Y_ATENDIDO" localSheetId="50">#REF!</definedName>
    <definedName name="_3_RESUMEN_DE_CASOS_RECIBIDOS_Y_ATENDIDO" localSheetId="49">#REF!</definedName>
    <definedName name="_3_RESUMEN_DE_CASOS_RECIBIDOS_Y_ATENDIDO" localSheetId="48">#REF!</definedName>
    <definedName name="_3_RESUMEN_DE_CASOS_RECIBIDOS_Y_ATENDIDO" localSheetId="47">#REF!</definedName>
    <definedName name="_3_RESUMEN_DE_CASOS_RECIBIDOS_Y_ATENDIDO" localSheetId="46">#REF!</definedName>
    <definedName name="_3_RESUMEN_DE_CASOS_RECIBIDOS_Y_ATENDIDO" localSheetId="45">#REF!</definedName>
    <definedName name="_3_RESUMEN_DE_CASOS_RECIBIDOS_Y_ATENDIDO" localSheetId="44">#REF!</definedName>
    <definedName name="_3_RESUMEN_DE_CASOS_RECIBIDOS_Y_ATENDIDO" localSheetId="43">#REF!</definedName>
    <definedName name="_3_RESUMEN_DE_CASOS_RECIBIDOS_Y_ATENDIDO" localSheetId="42">#REF!</definedName>
    <definedName name="_3_RESUMEN_DE_CASOS_RECIBIDOS_Y_ATENDIDO" localSheetId="41">#REF!</definedName>
    <definedName name="_3_RESUMEN_DE_CASOS_RECIBIDOS_Y_ATENDIDO" localSheetId="29">#REF!</definedName>
    <definedName name="_3_RESUMEN_DE_CASOS_RECIBIDOS_Y_ATENDIDO" localSheetId="28">#REF!</definedName>
    <definedName name="_3_RESUMEN_DE_CASOS_RECIBIDOS_Y_ATENDIDO" localSheetId="27">#REF!</definedName>
    <definedName name="_3_RESUMEN_DE_CASOS_RECIBIDOS_Y_ATENDIDO" localSheetId="26">#REF!</definedName>
    <definedName name="_3_RESUMEN_DE_CASOS_RECIBIDOS_Y_ATENDIDO" localSheetId="25">#REF!</definedName>
    <definedName name="_3_RESUMEN_DE_CASOS_RECIBIDOS_Y_ATENDIDO" localSheetId="24">#REF!</definedName>
    <definedName name="_3_RESUMEN_DE_CASOS_RECIBIDOS_Y_ATENDIDO" localSheetId="23">#REF!</definedName>
    <definedName name="_3_RESUMEN_DE_CASOS_RECIBIDOS_Y_ATENDIDO" localSheetId="22">#REF!</definedName>
    <definedName name="_3_RESUMEN_DE_CASOS_RECIBIDOS_Y_ATENDIDO" localSheetId="21">#REF!</definedName>
    <definedName name="_3_RESUMEN_DE_CASOS_RECIBIDOS_Y_ATENDIDO" localSheetId="20">#REF!</definedName>
    <definedName name="_3_RESUMEN_DE_CASOS_RECIBIDOS_Y_ATENDIDO" localSheetId="8">#REF!</definedName>
    <definedName name="_3_RESUMEN_DE_CASOS_RECIBIDOS_Y_ATENDIDO" localSheetId="7">#REF!</definedName>
    <definedName name="_3_RESUMEN_DE_CASOS_RECIBIDOS_Y_ATENDIDO" localSheetId="6">#REF!</definedName>
    <definedName name="_3_RESUMEN_DE_CASOS_RECIBIDOS_Y_ATENDIDO" localSheetId="5">#REF!</definedName>
    <definedName name="_3_RESUMEN_DE_CASOS_RECIBIDOS_Y_ATENDIDO" localSheetId="4">#REF!</definedName>
    <definedName name="_3_RESUMEN_DE_CASOS_RECIBIDOS_Y_ATENDIDO" localSheetId="3">#REF!</definedName>
    <definedName name="_3_RESUMEN_DE_CASOS_RECIBIDOS_Y_ATENDIDO" localSheetId="2">#REF!</definedName>
    <definedName name="_3_RESUMEN_DE_CASOS_RECIBIDOS_Y_ATENDIDO" localSheetId="1">#REF!</definedName>
    <definedName name="_3_RESUMEN_DE_CASOS_RECIBIDOS_Y_ATENDIDO" localSheetId="0">#REF!</definedName>
    <definedName name="_3_RESUMEN_DE_CASOS_RECIBIDOS_Y_ATENDIDO">#REF!</definedName>
    <definedName name="_xlcn.WorksheetConnection_PROYECTOENEJECUCIONAW1" localSheetId="53" hidden="1">#REF!</definedName>
    <definedName name="_xlcn.WorksheetConnection_PROYECTOENEJECUCIONAW1" localSheetId="52" hidden="1">#REF!</definedName>
    <definedName name="_xlcn.WorksheetConnection_PROYECTOENEJECUCIONAW1" localSheetId="51" hidden="1">#REF!</definedName>
    <definedName name="_xlcn.WorksheetConnection_PROYECTOENEJECUCIONAW1" localSheetId="50" hidden="1">#REF!</definedName>
    <definedName name="_xlcn.WorksheetConnection_PROYECTOENEJECUCIONAW1" localSheetId="49" hidden="1">#REF!</definedName>
    <definedName name="_xlcn.WorksheetConnection_PROYECTOENEJECUCIONAW1" localSheetId="48" hidden="1">#REF!</definedName>
    <definedName name="_xlcn.WorksheetConnection_PROYECTOENEJECUCIONAW1" localSheetId="47" hidden="1">#REF!</definedName>
    <definedName name="_xlcn.WorksheetConnection_PROYECTOENEJECUCIONAW1" localSheetId="46" hidden="1">#REF!</definedName>
    <definedName name="_xlcn.WorksheetConnection_PROYECTOENEJECUCIONAW1" localSheetId="45" hidden="1">#REF!</definedName>
    <definedName name="_xlcn.WorksheetConnection_PROYECTOENEJECUCIONAW1" localSheetId="43" hidden="1">#REF!</definedName>
    <definedName name="_xlcn.WorksheetConnection_PROYECTOENEJECUCIONAW1" localSheetId="42" hidden="1">#REF!</definedName>
    <definedName name="_xlcn.WorksheetConnection_PROYECTOENEJECUCIONAW1" localSheetId="41" hidden="1">#REF!</definedName>
    <definedName name="_xlcn.WorksheetConnection_PROYECTOENEJECUCIONAW1" localSheetId="29" hidden="1">#REF!</definedName>
    <definedName name="_xlcn.WorksheetConnection_PROYECTOENEJECUCIONAW1" localSheetId="28" hidden="1">#REF!</definedName>
    <definedName name="_xlcn.WorksheetConnection_PROYECTOENEJECUCIONAW1" localSheetId="27" hidden="1">#REF!</definedName>
    <definedName name="_xlcn.WorksheetConnection_PROYECTOENEJECUCIONAW1" localSheetId="26" hidden="1">#REF!</definedName>
    <definedName name="_xlcn.WorksheetConnection_PROYECTOENEJECUCIONAW1" localSheetId="25" hidden="1">#REF!</definedName>
    <definedName name="_xlcn.WorksheetConnection_PROYECTOENEJECUCIONAW1" localSheetId="24" hidden="1">#REF!</definedName>
    <definedName name="_xlcn.WorksheetConnection_PROYECTOENEJECUCIONAW1" localSheetId="23" hidden="1">#REF!</definedName>
    <definedName name="_xlcn.WorksheetConnection_PROYECTOENEJECUCIONAW1" localSheetId="22" hidden="1">#REF!</definedName>
    <definedName name="_xlcn.WorksheetConnection_PROYECTOENEJECUCIONAW1" localSheetId="21" hidden="1">#REF!</definedName>
    <definedName name="_xlcn.WorksheetConnection_PROYECTOENEJECUCIONAW1" localSheetId="20" hidden="1">#REF!</definedName>
    <definedName name="_xlcn.WorksheetConnection_PROYECTOENEJECUCIONAW1" localSheetId="8" hidden="1">#REF!</definedName>
    <definedName name="_xlcn.WorksheetConnection_PROYECTOENEJECUCIONAW1" localSheetId="7" hidden="1">#REF!</definedName>
    <definedName name="_xlcn.WorksheetConnection_PROYECTOENEJECUCIONAW1" localSheetId="6" hidden="1">#REF!</definedName>
    <definedName name="_xlcn.WorksheetConnection_PROYECTOENEJECUCIONAW1" localSheetId="5" hidden="1">#REF!</definedName>
    <definedName name="_xlcn.WorksheetConnection_PROYECTOENEJECUCIONAW1" localSheetId="4" hidden="1">#REF!</definedName>
    <definedName name="_xlcn.WorksheetConnection_PROYECTOENEJECUCIONAW1" localSheetId="3" hidden="1">#REF!</definedName>
    <definedName name="_xlcn.WorksheetConnection_PROYECTOENEJECUCIONAW1" localSheetId="2" hidden="1">#REF!</definedName>
    <definedName name="_xlcn.WorksheetConnection_PROYECTOENEJECUCIONAW1" localSheetId="1" hidden="1">#REF!</definedName>
    <definedName name="_xlcn.WorksheetConnection_PROYECTOENEJECUCIONAW1" localSheetId="0" hidden="1">#REF!</definedName>
    <definedName name="_xlcn.WorksheetConnection_PROYECTOENEJECUCIONAW1" hidden="1">#REF!</definedName>
    <definedName name="_xlcn.WorksheetConnection_PROYECTOENEJECUCIONAX1" localSheetId="53" hidden="1">#REF!</definedName>
    <definedName name="_xlcn.WorksheetConnection_PROYECTOENEJECUCIONAX1" localSheetId="52" hidden="1">#REF!</definedName>
    <definedName name="_xlcn.WorksheetConnection_PROYECTOENEJECUCIONAX1" localSheetId="51" hidden="1">#REF!</definedName>
    <definedName name="_xlcn.WorksheetConnection_PROYECTOENEJECUCIONAX1" localSheetId="50" hidden="1">#REF!</definedName>
    <definedName name="_xlcn.WorksheetConnection_PROYECTOENEJECUCIONAX1" localSheetId="49" hidden="1">#REF!</definedName>
    <definedName name="_xlcn.WorksheetConnection_PROYECTOENEJECUCIONAX1" localSheetId="48" hidden="1">#REF!</definedName>
    <definedName name="_xlcn.WorksheetConnection_PROYECTOENEJECUCIONAX1" localSheetId="47" hidden="1">#REF!</definedName>
    <definedName name="_xlcn.WorksheetConnection_PROYECTOENEJECUCIONAX1" localSheetId="46" hidden="1">#REF!</definedName>
    <definedName name="_xlcn.WorksheetConnection_PROYECTOENEJECUCIONAX1" localSheetId="45" hidden="1">#REF!</definedName>
    <definedName name="_xlcn.WorksheetConnection_PROYECTOENEJECUCIONAX1" localSheetId="43" hidden="1">#REF!</definedName>
    <definedName name="_xlcn.WorksheetConnection_PROYECTOENEJECUCIONAX1" localSheetId="42" hidden="1">#REF!</definedName>
    <definedName name="_xlcn.WorksheetConnection_PROYECTOENEJECUCIONAX1" localSheetId="41" hidden="1">#REF!</definedName>
    <definedName name="_xlcn.WorksheetConnection_PROYECTOENEJECUCIONAX1" localSheetId="29" hidden="1">#REF!</definedName>
    <definedName name="_xlcn.WorksheetConnection_PROYECTOENEJECUCIONAX1" localSheetId="28" hidden="1">#REF!</definedName>
    <definedName name="_xlcn.WorksheetConnection_PROYECTOENEJECUCIONAX1" localSheetId="27" hidden="1">#REF!</definedName>
    <definedName name="_xlcn.WorksheetConnection_PROYECTOENEJECUCIONAX1" localSheetId="26" hidden="1">#REF!</definedName>
    <definedName name="_xlcn.WorksheetConnection_PROYECTOENEJECUCIONAX1" localSheetId="25" hidden="1">#REF!</definedName>
    <definedName name="_xlcn.WorksheetConnection_PROYECTOENEJECUCIONAX1" localSheetId="24" hidden="1">#REF!</definedName>
    <definedName name="_xlcn.WorksheetConnection_PROYECTOENEJECUCIONAX1" localSheetId="23" hidden="1">#REF!</definedName>
    <definedName name="_xlcn.WorksheetConnection_PROYECTOENEJECUCIONAX1" localSheetId="22" hidden="1">#REF!</definedName>
    <definedName name="_xlcn.WorksheetConnection_PROYECTOENEJECUCIONAX1" localSheetId="21" hidden="1">#REF!</definedName>
    <definedName name="_xlcn.WorksheetConnection_PROYECTOENEJECUCIONAX1" localSheetId="20" hidden="1">#REF!</definedName>
    <definedName name="_xlcn.WorksheetConnection_PROYECTOENEJECUCIONAX1" localSheetId="8" hidden="1">#REF!</definedName>
    <definedName name="_xlcn.WorksheetConnection_PROYECTOENEJECUCIONAX1" localSheetId="7" hidden="1">#REF!</definedName>
    <definedName name="_xlcn.WorksheetConnection_PROYECTOENEJECUCIONAX1" localSheetId="6" hidden="1">#REF!</definedName>
    <definedName name="_xlcn.WorksheetConnection_PROYECTOENEJECUCIONAX1" localSheetId="5" hidden="1">#REF!</definedName>
    <definedName name="_xlcn.WorksheetConnection_PROYECTOENEJECUCIONAX1" localSheetId="4" hidden="1">#REF!</definedName>
    <definedName name="_xlcn.WorksheetConnection_PROYECTOENEJECUCIONAX1" localSheetId="3" hidden="1">#REF!</definedName>
    <definedName name="_xlcn.WorksheetConnection_PROYECTOENEJECUCIONAX1" localSheetId="2" hidden="1">#REF!</definedName>
    <definedName name="_xlcn.WorksheetConnection_PROYECTOENEJECUCIONAX1" localSheetId="1" hidden="1">#REF!</definedName>
    <definedName name="_xlcn.WorksheetConnection_PROYECTOENEJECUCIONAX1" localSheetId="0" hidden="1">#REF!</definedName>
    <definedName name="_xlcn.WorksheetConnection_PROYECTOENEJECUCIONAX1" hidden="1">#REF!</definedName>
    <definedName name="AISLADORES_Y_COPAS" localSheetId="54">#REF!</definedName>
    <definedName name="AISLADORES_Y_COPAS" localSheetId="53">#REF!</definedName>
    <definedName name="AISLADORES_Y_COPAS" localSheetId="52">#REF!</definedName>
    <definedName name="AISLADORES_Y_COPAS" localSheetId="51">#REF!</definedName>
    <definedName name="AISLADORES_Y_COPAS" localSheetId="50">#REF!</definedName>
    <definedName name="AISLADORES_Y_COPAS" localSheetId="49">#REF!</definedName>
    <definedName name="AISLADORES_Y_COPAS" localSheetId="48">#REF!</definedName>
    <definedName name="AISLADORES_Y_COPAS" localSheetId="47">#REF!</definedName>
    <definedName name="AISLADORES_Y_COPAS" localSheetId="46">#REF!</definedName>
    <definedName name="AISLADORES_Y_COPAS" localSheetId="45">#REF!</definedName>
    <definedName name="AISLADORES_Y_COPAS" localSheetId="44">#REF!</definedName>
    <definedName name="AISLADORES_Y_COPAS" localSheetId="43">#REF!</definedName>
    <definedName name="AISLADORES_Y_COPAS" localSheetId="42">#REF!</definedName>
    <definedName name="AISLADORES_Y_COPAS" localSheetId="41">#REF!</definedName>
    <definedName name="AISLADORES_Y_COPAS" localSheetId="29">#REF!</definedName>
    <definedName name="AISLADORES_Y_COPAS" localSheetId="28">#REF!</definedName>
    <definedName name="AISLADORES_Y_COPAS" localSheetId="27">#REF!</definedName>
    <definedName name="AISLADORES_Y_COPAS" localSheetId="26">#REF!</definedName>
    <definedName name="AISLADORES_Y_COPAS" localSheetId="25">#REF!</definedName>
    <definedName name="AISLADORES_Y_COPAS" localSheetId="24">#REF!</definedName>
    <definedName name="AISLADORES_Y_COPAS" localSheetId="23">#REF!</definedName>
    <definedName name="AISLADORES_Y_COPAS" localSheetId="22">#REF!</definedName>
    <definedName name="AISLADORES_Y_COPAS" localSheetId="21">#REF!</definedName>
    <definedName name="AISLADORES_Y_COPAS" localSheetId="20">#REF!</definedName>
    <definedName name="AISLADORES_Y_COPAS" localSheetId="8">#REF!</definedName>
    <definedName name="AISLADORES_Y_COPAS" localSheetId="7">#REF!</definedName>
    <definedName name="AISLADORES_Y_COPAS" localSheetId="6">#REF!</definedName>
    <definedName name="AISLADORES_Y_COPAS" localSheetId="5">#REF!</definedName>
    <definedName name="AISLADORES_Y_COPAS" localSheetId="4">#REF!</definedName>
    <definedName name="AISLADORES_Y_COPAS" localSheetId="3">#REF!</definedName>
    <definedName name="AISLADORES_Y_COPAS" localSheetId="2">#REF!</definedName>
    <definedName name="AISLADORES_Y_COPAS" localSheetId="1">#REF!</definedName>
    <definedName name="AISLADORES_Y_COPAS" localSheetId="0">#REF!</definedName>
    <definedName name="AISLADORES_Y_COPAS">#REF!</definedName>
    <definedName name="ALUMBRADO_PUBLICO" localSheetId="54">#REF!</definedName>
    <definedName name="ALUMBRADO_PUBLICO" localSheetId="53">#REF!</definedName>
    <definedName name="ALUMBRADO_PUBLICO" localSheetId="52">#REF!</definedName>
    <definedName name="ALUMBRADO_PUBLICO" localSheetId="51">#REF!</definedName>
    <definedName name="ALUMBRADO_PUBLICO" localSheetId="50">#REF!</definedName>
    <definedName name="ALUMBRADO_PUBLICO" localSheetId="49">#REF!</definedName>
    <definedName name="ALUMBRADO_PUBLICO" localSheetId="48">#REF!</definedName>
    <definedName name="ALUMBRADO_PUBLICO" localSheetId="47">#REF!</definedName>
    <definedName name="ALUMBRADO_PUBLICO" localSheetId="46">#REF!</definedName>
    <definedName name="ALUMBRADO_PUBLICO" localSheetId="45">#REF!</definedName>
    <definedName name="ALUMBRADO_PUBLICO" localSheetId="44">#REF!</definedName>
    <definedName name="ALUMBRADO_PUBLICO" localSheetId="43">#REF!</definedName>
    <definedName name="ALUMBRADO_PUBLICO" localSheetId="42">#REF!</definedName>
    <definedName name="ALUMBRADO_PUBLICO" localSheetId="41">#REF!</definedName>
    <definedName name="ALUMBRADO_PUBLICO" localSheetId="29">#REF!</definedName>
    <definedName name="ALUMBRADO_PUBLICO" localSheetId="28">#REF!</definedName>
    <definedName name="ALUMBRADO_PUBLICO" localSheetId="27">#REF!</definedName>
    <definedName name="ALUMBRADO_PUBLICO" localSheetId="26">#REF!</definedName>
    <definedName name="ALUMBRADO_PUBLICO" localSheetId="25">#REF!</definedName>
    <definedName name="ALUMBRADO_PUBLICO" localSheetId="24">#REF!</definedName>
    <definedName name="ALUMBRADO_PUBLICO" localSheetId="23">#REF!</definedName>
    <definedName name="ALUMBRADO_PUBLICO" localSheetId="22">#REF!</definedName>
    <definedName name="ALUMBRADO_PUBLICO" localSheetId="21">#REF!</definedName>
    <definedName name="ALUMBRADO_PUBLICO" localSheetId="20">#REF!</definedName>
    <definedName name="ALUMBRADO_PUBLICO" localSheetId="8">#REF!</definedName>
    <definedName name="ALUMBRADO_PUBLICO" localSheetId="7">#REF!</definedName>
    <definedName name="ALUMBRADO_PUBLICO" localSheetId="6">#REF!</definedName>
    <definedName name="ALUMBRADO_PUBLICO" localSheetId="5">#REF!</definedName>
    <definedName name="ALUMBRADO_PUBLICO" localSheetId="4">#REF!</definedName>
    <definedName name="ALUMBRADO_PUBLICO" localSheetId="3">#REF!</definedName>
    <definedName name="ALUMBRADO_PUBLICO" localSheetId="2">#REF!</definedName>
    <definedName name="ALUMBRADO_PUBLICO" localSheetId="1">#REF!</definedName>
    <definedName name="ALUMBRADO_PUBLICO" localSheetId="0">#REF!</definedName>
    <definedName name="ALUMBRADO_PUBLICO">#REF!</definedName>
    <definedName name="_xlnm.Print_Area" localSheetId="55">'185'!$A$2:$K$20</definedName>
    <definedName name="_xlnm.Print_Area" localSheetId="54">'186'!$A$2:$K$20</definedName>
    <definedName name="_xlnm.Print_Area" localSheetId="53">'187'!$A$2:$K$20</definedName>
    <definedName name="_xlnm.Print_Area" localSheetId="52">'188'!$A$2:$K$20</definedName>
    <definedName name="_xlnm.Print_Area" localSheetId="51">'189'!$A$2:$K$20</definedName>
    <definedName name="_xlnm.Print_Area" localSheetId="50">'190'!$A$2:$K$20</definedName>
    <definedName name="_xlnm.Print_Area" localSheetId="49">'191'!$A$2:$K$20</definedName>
    <definedName name="_xlnm.Print_Area" localSheetId="48">'192'!$A$2:$K$20</definedName>
    <definedName name="_xlnm.Print_Area" localSheetId="47">'193'!$A$2:$K$20</definedName>
    <definedName name="_xlnm.Print_Area" localSheetId="46">'194'!$A$2:$K$20</definedName>
    <definedName name="_xlnm.Print_Area" localSheetId="45">'195'!$A$2:$K$20</definedName>
    <definedName name="_xlnm.Print_Area" localSheetId="44">'196'!$A$2:$K$20</definedName>
    <definedName name="_xlnm.Print_Area" localSheetId="43">'197'!$A$2:$K$20</definedName>
    <definedName name="_xlnm.Print_Area" localSheetId="42">'198'!$A$2:$K$20</definedName>
    <definedName name="_xlnm.Print_Area" localSheetId="41">'199'!$A$2:$K$20</definedName>
    <definedName name="_xlnm.Print_Area" localSheetId="29">'211'!$A$2:$K$20</definedName>
    <definedName name="_xlnm.Print_Area" localSheetId="28">'212'!$A$2:$K$20</definedName>
    <definedName name="_xlnm.Print_Area" localSheetId="27">'213'!$A$2:$K$20</definedName>
    <definedName name="_xlnm.Print_Area" localSheetId="26">'214'!$A$2:$K$20</definedName>
    <definedName name="_xlnm.Print_Area" localSheetId="25">'215'!$A$2:$K$20</definedName>
    <definedName name="_xlnm.Print_Area" localSheetId="24">'216'!$A$2:$K$20</definedName>
    <definedName name="_xlnm.Print_Area" localSheetId="23">'217'!$A$2:$K$20</definedName>
    <definedName name="_xlnm.Print_Area" localSheetId="22">'218'!$A$2:$K$20</definedName>
    <definedName name="_xlnm.Print_Area" localSheetId="21">'219'!$A$2:$K$20</definedName>
    <definedName name="_xlnm.Print_Area" localSheetId="20">'220'!$A$2:$K$20</definedName>
    <definedName name="_xlnm.Print_Area" localSheetId="8">'232'!$A$2:$K$20</definedName>
    <definedName name="_xlnm.Print_Area" localSheetId="7">'233'!$A$2:$K$20</definedName>
    <definedName name="_xlnm.Print_Area" localSheetId="6">'234'!$A$2:$K$20</definedName>
    <definedName name="_xlnm.Print_Area" localSheetId="5">'235'!$A$2:$K$20</definedName>
    <definedName name="_xlnm.Print_Area" localSheetId="4">'236'!$A$2:$K$20</definedName>
    <definedName name="_xlnm.Print_Area" localSheetId="3">'237'!$A$2:$K$20</definedName>
    <definedName name="_xlnm.Print_Area" localSheetId="2">'238'!$A$2:$K$20</definedName>
    <definedName name="_xlnm.Print_Area" localSheetId="1">'239'!$A$2:$K$20</definedName>
    <definedName name="_xlnm.Print_Area" localSheetId="0">'240'!$A$2:$K$20</definedName>
    <definedName name="CATEGORIA" localSheetId="54">#REF!</definedName>
    <definedName name="CATEGORIA" localSheetId="53">#REF!</definedName>
    <definedName name="CATEGORIA" localSheetId="52">#REF!</definedName>
    <definedName name="CATEGORIA" localSheetId="51">#REF!</definedName>
    <definedName name="CATEGORIA" localSheetId="50">#REF!</definedName>
    <definedName name="CATEGORIA" localSheetId="49">#REF!</definedName>
    <definedName name="CATEGORIA" localSheetId="48">#REF!</definedName>
    <definedName name="CATEGORIA" localSheetId="47">#REF!</definedName>
    <definedName name="CATEGORIA" localSheetId="46">#REF!</definedName>
    <definedName name="CATEGORIA" localSheetId="45">#REF!</definedName>
    <definedName name="CATEGORIA" localSheetId="44">#REF!</definedName>
    <definedName name="CATEGORIA" localSheetId="43">#REF!</definedName>
    <definedName name="CATEGORIA" localSheetId="42">#REF!</definedName>
    <definedName name="CATEGORIA" localSheetId="41">#REF!</definedName>
    <definedName name="CATEGORIA" localSheetId="29">#REF!</definedName>
    <definedName name="CATEGORIA" localSheetId="28">#REF!</definedName>
    <definedName name="CATEGORIA" localSheetId="27">#REF!</definedName>
    <definedName name="CATEGORIA" localSheetId="26">#REF!</definedName>
    <definedName name="CATEGORIA" localSheetId="25">#REF!</definedName>
    <definedName name="CATEGORIA" localSheetId="24">#REF!</definedName>
    <definedName name="CATEGORIA" localSheetId="23">#REF!</definedName>
    <definedName name="CATEGORIA" localSheetId="22">#REF!</definedName>
    <definedName name="CATEGORIA" localSheetId="21">#REF!</definedName>
    <definedName name="CATEGORIA" localSheetId="20">#REF!</definedName>
    <definedName name="CATEGORIA" localSheetId="8">#REF!</definedName>
    <definedName name="CATEGORIA" localSheetId="7">#REF!</definedName>
    <definedName name="CATEGORIA" localSheetId="6">#REF!</definedName>
    <definedName name="CATEGORIA" localSheetId="5">#REF!</definedName>
    <definedName name="CATEGORIA" localSheetId="4">#REF!</definedName>
    <definedName name="CATEGORIA" localSheetId="3">#REF!</definedName>
    <definedName name="CATEGORIA" localSheetId="2">#REF!</definedName>
    <definedName name="CATEGORIA" localSheetId="1">#REF!</definedName>
    <definedName name="CATEGORIA" localSheetId="0">#REF!</definedName>
    <definedName name="CATEGORIA">#REF!</definedName>
    <definedName name="ESTADO" localSheetId="54">#REF!</definedName>
    <definedName name="ESTADO" localSheetId="53">#REF!</definedName>
    <definedName name="ESTADO" localSheetId="52">#REF!</definedName>
    <definedName name="ESTADO" localSheetId="51">#REF!</definedName>
    <definedName name="ESTADO" localSheetId="50">#REF!</definedName>
    <definedName name="ESTADO" localSheetId="49">#REF!</definedName>
    <definedName name="ESTADO" localSheetId="48">#REF!</definedName>
    <definedName name="ESTADO" localSheetId="47">#REF!</definedName>
    <definedName name="ESTADO" localSheetId="46">#REF!</definedName>
    <definedName name="ESTADO" localSheetId="45">#REF!</definedName>
    <definedName name="ESTADO" localSheetId="44">#REF!</definedName>
    <definedName name="ESTADO" localSheetId="43">#REF!</definedName>
    <definedName name="ESTADO" localSheetId="42">#REF!</definedName>
    <definedName name="ESTADO" localSheetId="41">#REF!</definedName>
    <definedName name="ESTADO" localSheetId="29">#REF!</definedName>
    <definedName name="ESTADO" localSheetId="28">#REF!</definedName>
    <definedName name="ESTADO" localSheetId="27">#REF!</definedName>
    <definedName name="ESTADO" localSheetId="26">#REF!</definedName>
    <definedName name="ESTADO" localSheetId="25">#REF!</definedName>
    <definedName name="ESTADO" localSheetId="24">#REF!</definedName>
    <definedName name="ESTADO" localSheetId="23">#REF!</definedName>
    <definedName name="ESTADO" localSheetId="22">#REF!</definedName>
    <definedName name="ESTADO" localSheetId="21">#REF!</definedName>
    <definedName name="ESTADO" localSheetId="20">#REF!</definedName>
    <definedName name="ESTADO" localSheetId="8">#REF!</definedName>
    <definedName name="ESTADO" localSheetId="7">#REF!</definedName>
    <definedName name="ESTADO" localSheetId="6">#REF!</definedName>
    <definedName name="ESTADO" localSheetId="5">#REF!</definedName>
    <definedName name="ESTADO" localSheetId="4">#REF!</definedName>
    <definedName name="ESTADO" localSheetId="3">#REF!</definedName>
    <definedName name="ESTADO" localSheetId="2">#REF!</definedName>
    <definedName name="ESTADO" localSheetId="1">#REF!</definedName>
    <definedName name="ESTADO" localSheetId="0">#REF!</definedName>
    <definedName name="ESTADO">#REF!</definedName>
    <definedName name="EXTCATEG_H">[1]EXTCATEG!$B$2:$B$30</definedName>
    <definedName name="FAMILIAS" localSheetId="54">#REF!</definedName>
    <definedName name="FAMILIAS" localSheetId="53">#REF!</definedName>
    <definedName name="FAMILIAS" localSheetId="52">#REF!</definedName>
    <definedName name="FAMILIAS" localSheetId="51">#REF!</definedName>
    <definedName name="FAMILIAS" localSheetId="50">#REF!</definedName>
    <definedName name="FAMILIAS" localSheetId="49">#REF!</definedName>
    <definedName name="FAMILIAS" localSheetId="48">#REF!</definedName>
    <definedName name="FAMILIAS" localSheetId="47">#REF!</definedName>
    <definedName name="FAMILIAS" localSheetId="46">#REF!</definedName>
    <definedName name="FAMILIAS" localSheetId="45">#REF!</definedName>
    <definedName name="FAMILIAS" localSheetId="44">#REF!</definedName>
    <definedName name="FAMILIAS" localSheetId="43">#REF!</definedName>
    <definedName name="FAMILIAS" localSheetId="42">#REF!</definedName>
    <definedName name="FAMILIAS" localSheetId="41">#REF!</definedName>
    <definedName name="FAMILIAS" localSheetId="29">#REF!</definedName>
    <definedName name="FAMILIAS" localSheetId="28">#REF!</definedName>
    <definedName name="FAMILIAS" localSheetId="27">#REF!</definedName>
    <definedName name="FAMILIAS" localSheetId="26">#REF!</definedName>
    <definedName name="FAMILIAS" localSheetId="25">#REF!</definedName>
    <definedName name="FAMILIAS" localSheetId="24">#REF!</definedName>
    <definedName name="FAMILIAS" localSheetId="23">#REF!</definedName>
    <definedName name="FAMILIAS" localSheetId="22">#REF!</definedName>
    <definedName name="FAMILIAS" localSheetId="21">#REF!</definedName>
    <definedName name="FAMILIAS" localSheetId="20">#REF!</definedName>
    <definedName name="FAMILIAS" localSheetId="8">#REF!</definedName>
    <definedName name="FAMILIAS" localSheetId="7">#REF!</definedName>
    <definedName name="FAMILIAS" localSheetId="6">#REF!</definedName>
    <definedName name="FAMILIAS" localSheetId="5">#REF!</definedName>
    <definedName name="FAMILIAS" localSheetId="4">#REF!</definedName>
    <definedName name="FAMILIAS" localSheetId="3">#REF!</definedName>
    <definedName name="FAMILIAS" localSheetId="2">#REF!</definedName>
    <definedName name="FAMILIAS" localSheetId="1">#REF!</definedName>
    <definedName name="FAMILIAS" localSheetId="0">#REF!</definedName>
    <definedName name="FAMILIAS">#REF!</definedName>
    <definedName name="FEDERAL">'[2]RESUMEN ESTADO'!$A$10:$A$35</definedName>
    <definedName name="Ingenieria">[3]VAR!$A$2:$A$10</definedName>
    <definedName name="NIVELTENSION">[4]LISTA!$A$2:$A$10</definedName>
    <definedName name="UNIDAD" localSheetId="54">#REF!</definedName>
    <definedName name="UNIDAD" localSheetId="53">#REF!</definedName>
    <definedName name="UNIDAD" localSheetId="52">#REF!</definedName>
    <definedName name="UNIDAD" localSheetId="51">#REF!</definedName>
    <definedName name="UNIDAD" localSheetId="50">#REF!</definedName>
    <definedName name="UNIDAD" localSheetId="49">#REF!</definedName>
    <definedName name="UNIDAD" localSheetId="48">#REF!</definedName>
    <definedName name="UNIDAD" localSheetId="47">#REF!</definedName>
    <definedName name="UNIDAD" localSheetId="46">#REF!</definedName>
    <definedName name="UNIDAD" localSheetId="45">#REF!</definedName>
    <definedName name="UNIDAD" localSheetId="44">#REF!</definedName>
    <definedName name="UNIDAD" localSheetId="43">#REF!</definedName>
    <definedName name="UNIDAD" localSheetId="42">#REF!</definedName>
    <definedName name="UNIDAD" localSheetId="41">#REF!</definedName>
    <definedName name="UNIDAD" localSheetId="29">#REF!</definedName>
    <definedName name="UNIDAD" localSheetId="28">#REF!</definedName>
    <definedName name="UNIDAD" localSheetId="27">#REF!</definedName>
    <definedName name="UNIDAD" localSheetId="26">#REF!</definedName>
    <definedName name="UNIDAD" localSheetId="25">#REF!</definedName>
    <definedName name="UNIDAD" localSheetId="24">#REF!</definedName>
    <definedName name="UNIDAD" localSheetId="23">#REF!</definedName>
    <definedName name="UNIDAD" localSheetId="22">#REF!</definedName>
    <definedName name="UNIDAD" localSheetId="21">#REF!</definedName>
    <definedName name="UNIDAD" localSheetId="20">#REF!</definedName>
    <definedName name="UNIDAD" localSheetId="8">#REF!</definedName>
    <definedName name="UNIDAD" localSheetId="7">#REF!</definedName>
    <definedName name="UNIDAD" localSheetId="6">#REF!</definedName>
    <definedName name="UNIDAD" localSheetId="5">#REF!</definedName>
    <definedName name="UNIDAD" localSheetId="4">#REF!</definedName>
    <definedName name="UNIDAD" localSheetId="3">#REF!</definedName>
    <definedName name="UNIDAD" localSheetId="2">#REF!</definedName>
    <definedName name="UNIDAD" localSheetId="1">#REF!</definedName>
    <definedName name="UNIDAD" localSheetId="0">#REF!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AC58" i="75" l="1"/>
  <c r="AB58" i="75"/>
  <c r="AA58" i="75"/>
  <c r="Z58" i="75"/>
  <c r="Y58" i="75"/>
  <c r="G58" i="75"/>
  <c r="X48" i="75"/>
  <c r="X58" i="75" s="1"/>
  <c r="X59" i="75" s="1"/>
  <c r="X60" i="75" s="1"/>
  <c r="AI3" i="75"/>
  <c r="AD3" i="75" s="1"/>
  <c r="AD2" i="75"/>
  <c r="AI4" i="75" l="1"/>
  <c r="AI5" i="75" l="1"/>
  <c r="AD4" i="75"/>
  <c r="AI6" i="75" l="1"/>
  <c r="AD5" i="75"/>
  <c r="AI7" i="75" l="1"/>
  <c r="AD6" i="75"/>
  <c r="AI8" i="75" l="1"/>
  <c r="AD7" i="75"/>
  <c r="AI9" i="75" l="1"/>
  <c r="AD8" i="75"/>
  <c r="AD9" i="75" l="1"/>
  <c r="AI10" i="75"/>
  <c r="AI11" i="75" l="1"/>
  <c r="AD10" i="75"/>
  <c r="AI12" i="75" l="1"/>
  <c r="AD11" i="75"/>
  <c r="AD12" i="75" l="1"/>
  <c r="AI13" i="75"/>
  <c r="AD13" i="75" l="1"/>
  <c r="AI14" i="75"/>
  <c r="AI15" i="75" l="1"/>
  <c r="AD14" i="75"/>
  <c r="AI16" i="75" l="1"/>
  <c r="AD15" i="75"/>
  <c r="AD16" i="75" l="1"/>
  <c r="AI17" i="75"/>
  <c r="AI18" i="75" l="1"/>
  <c r="AD17" i="75"/>
  <c r="AI19" i="75" l="1"/>
  <c r="AD18" i="75"/>
  <c r="AD19" i="75" l="1"/>
  <c r="AI20" i="75"/>
  <c r="AD20" i="75" l="1"/>
  <c r="AI21" i="75"/>
  <c r="AI22" i="75" l="1"/>
  <c r="AD21" i="75"/>
  <c r="AD22" i="75" l="1"/>
  <c r="AI23" i="75"/>
  <c r="AI24" i="75" l="1"/>
  <c r="AD23" i="75"/>
  <c r="AI25" i="75" l="1"/>
  <c r="AD24" i="75"/>
  <c r="AI26" i="75" l="1"/>
  <c r="AD25" i="75"/>
  <c r="AD26" i="75" l="1"/>
  <c r="AI27" i="75"/>
  <c r="AD27" i="75" l="1"/>
  <c r="AI28" i="75"/>
  <c r="AD28" i="75" l="1"/>
  <c r="AI29" i="75"/>
  <c r="AI30" i="75" l="1"/>
  <c r="AD29" i="75"/>
  <c r="AI31" i="75" l="1"/>
  <c r="AD30" i="75"/>
  <c r="AI32" i="75" l="1"/>
  <c r="AD31" i="75"/>
  <c r="AD32" i="75" l="1"/>
  <c r="AI33" i="75"/>
  <c r="AD33" i="75" l="1"/>
  <c r="AI34" i="75"/>
  <c r="AD34" i="75" l="1"/>
  <c r="AI35" i="75"/>
  <c r="AI36" i="75" l="1"/>
  <c r="AD35" i="75"/>
  <c r="AI37" i="75" l="1"/>
  <c r="AD36" i="75"/>
  <c r="AD37" i="75" l="1"/>
  <c r="AI38" i="75"/>
  <c r="AI39" i="75" l="1"/>
  <c r="AD38" i="75"/>
  <c r="AI40" i="75" l="1"/>
  <c r="AD39" i="75"/>
  <c r="AD40" i="75" l="1"/>
  <c r="AI41" i="75"/>
  <c r="AD41" i="75" l="1"/>
  <c r="AI42" i="75"/>
  <c r="AI43" i="75" l="1"/>
  <c r="AD42" i="75"/>
  <c r="AD43" i="75" l="1"/>
  <c r="AI44" i="75"/>
  <c r="AD44" i="75" l="1"/>
  <c r="AI45" i="75"/>
  <c r="AD45" i="75" l="1"/>
  <c r="AI46" i="75"/>
  <c r="AI47" i="75" l="1"/>
  <c r="AD46" i="75"/>
  <c r="AI48" i="75" l="1"/>
  <c r="AD47" i="75"/>
  <c r="AI49" i="75" l="1"/>
  <c r="AD48" i="75"/>
  <c r="AI50" i="75" l="1"/>
  <c r="AD49" i="75"/>
  <c r="AI51" i="75" l="1"/>
  <c r="AD50" i="75"/>
  <c r="AI52" i="75" l="1"/>
  <c r="AD51" i="75"/>
  <c r="AI53" i="75" l="1"/>
  <c r="AD52" i="75"/>
  <c r="AI54" i="75" l="1"/>
  <c r="AD53" i="75"/>
  <c r="AI55" i="75" l="1"/>
  <c r="AD54" i="75"/>
  <c r="AI56" i="75" l="1"/>
  <c r="AD55" i="75"/>
  <c r="AI57" i="75" l="1"/>
  <c r="AD57" i="75" s="1"/>
  <c r="AD56" i="75"/>
  <c r="H18" i="43" l="1"/>
  <c r="G18" i="43"/>
  <c r="G18" i="35"/>
  <c r="F18" i="35"/>
  <c r="H18" i="34"/>
  <c r="G18" i="34"/>
  <c r="H18" i="59"/>
  <c r="G18" i="59"/>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<sst xmlns="http://schemas.openxmlformats.org/spreadsheetml/2006/main" count="2998" uniqueCount="365">
  <si>
    <t>ESTADO</t>
  </si>
  <si>
    <t>POR EJECUTAR</t>
  </si>
  <si>
    <t>NOMBRE DEL PROYECTO</t>
  </si>
  <si>
    <t>DESCRIPCION DEL PROYECTO</t>
  </si>
  <si>
    <t>ALCANCE DEL PROYECTO</t>
  </si>
  <si>
    <t>UNIDAD DE MEDIDA
 ( MVA, MW, km)</t>
  </si>
  <si>
    <t>MUNICIPIO</t>
  </si>
  <si>
    <t>EN EJECUCION</t>
  </si>
  <si>
    <t>CIRCUITO</t>
  </si>
  <si>
    <t>KM</t>
  </si>
  <si>
    <t>EN PLANIFICACION</t>
  </si>
  <si>
    <t>SH1 - SH2 (RESPALDO)</t>
  </si>
  <si>
    <t>CARABOBO</t>
  </si>
  <si>
    <t>GUACARA</t>
  </si>
  <si>
    <t>RESTABLECER LA OPERATIVA NATURAL DEL SISTEMA ELECTRICO DE DISTRIBUCION EN EL CDS VALLE SECO</t>
  </si>
  <si>
    <t>CHICHIRIVICHE</t>
  </si>
  <si>
    <t>JUAN JOSE DE MORA</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</si>
  <si>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</si>
  <si>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</si>
  <si>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</si>
  <si>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</si>
  <si>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</si>
  <si>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</si>
  <si>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</si>
  <si>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</si>
  <si>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</si>
  <si>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</si>
  <si>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</si>
  <si>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</si>
  <si>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</si>
  <si>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</si>
  <si>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</si>
  <si>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</si>
  <si>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</si>
  <si>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</si>
  <si>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</si>
  <si>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</si>
  <si>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PRT-CARABOBO-1</t>
  </si>
  <si>
    <t xml:space="preserve"> CONSTRUCCIÓN DE TRAMO CIRCUITAL AISLADO EN 34.5 KV</t>
  </si>
  <si>
    <t>RESTABLECER LA OPERATIVA NATURAL DEL SISTEMA ELECTRICO DE LOS MUNICIPIO GUACARA, LOS GUAYOS Y SAN JOAQUIN, EN LA BUSCAQUEDAD DE RESCATAR LA FLEXIBILIDAD, SEGURIDAD Y CONFIABILIDAD DEL SISTEMA ELECTRICO DE LA ZONA INDICADA</t>
  </si>
  <si>
    <t>CONSTRUCCION DE DOBLE TERNA AISLADO EN 34,5 KV, QUE INTERCONECTE CIRCUITOS DOBLE TERNA 34,5 DESDE AUTOPISTA HASTA S/E SAN JOAQUÍN, CONDUCTOR 4/0 ARV, TRAMO APROXIMADO DE 600 METROS</t>
  </si>
  <si>
    <t>PRT-CARABOBO-3</t>
  </si>
  <si>
    <t>VALENCIA</t>
  </si>
  <si>
    <t>LOMAS DEL ESTE</t>
  </si>
  <si>
    <t>REHABILITACIÓN DE CIRCUITO LOMAS DEL ESTE 13.8 V DE LA SE TREBOL</t>
  </si>
  <si>
    <t>REHABILITACION DE APROXIMADAMENTE 1.5 KMS POR LA AUTOPISTA LOMAS DEL ESTE</t>
  </si>
  <si>
    <t>RESTABLECER LA OPERATIVA NATURAL DEL SISTEMA ELECTRICO DE DISTRIBUCION EN EL CDS VALENCIA</t>
  </si>
  <si>
    <t>PRT-CARABOBO-4</t>
  </si>
  <si>
    <t>SUR 8</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</si>
  <si>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</si>
  <si>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</si>
  <si>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 xml:space="preserve">DESCARGA DE SSEE Y CIRCUITOS ALEDAÑOS, INCREMENTAR LA CALIDAD DEL SERVICIO ELECTRICO EN EL MUNICIPIO VALENCIA,  AL AUMENTAR LA CONFIABILIDAD, FLEXIBILIDAD Y MEJORA EN LOS PARAMETROS TECNICOS </t>
  </si>
  <si>
    <t>3/3/2026</t>
  </si>
  <si>
    <t>3/3/2027</t>
  </si>
  <si>
    <t>PRT-CARABOBO-5</t>
  </si>
  <si>
    <t>LAMIGAL - MTC</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</si>
  <si>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</si>
  <si>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</si>
  <si>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3/9/2026</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</si>
  <si>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</si>
  <si>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</si>
  <si>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CASUPO</t>
  </si>
  <si>
    <t>PRT-CARABOBO-6</t>
  </si>
  <si>
    <t>PRT-CARABOBO-7</t>
  </si>
  <si>
    <t xml:space="preserve">VALENCIA </t>
  </si>
  <si>
    <t>UNIFICACIÓN DE TRONCAL DEL CIRCUITO SUR 4 DE LA S/E CARABOBO A CONDUCTOR ARV 336</t>
  </si>
  <si>
    <t xml:space="preserve">CAMBIO DE CONDUCTOR A 336 ARV A UN TRAMO DE 0,70 KM </t>
  </si>
  <si>
    <t>PRT-CARABOBO-8</t>
  </si>
  <si>
    <t>SAN DIEGO</t>
  </si>
  <si>
    <t>FIN DE SIGLO - CASTILLITO</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</si>
  <si>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</si>
  <si>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</si>
  <si>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RESTABLECER LA OPERATIVA NATURAL DEL SISTEMA ELECTRICO DE DISTRIBUCION EN EL CDS SAN DIEGO - LOS GUAYOS</t>
  </si>
  <si>
    <t>LOS COLORADOS</t>
  </si>
  <si>
    <t>RESTABLECIMIENTO CTO COLORADOS</t>
  </si>
  <si>
    <t>RESTABLECIMIENTO TRAMO SUBTERRÁNEO, CONDUCTOR 3C500CU50, ENTRE SEC E3CBEG24 Y SEC E3CBEG39S2, RECORRIDO APROXIMADO DE 60 M</t>
  </si>
  <si>
    <t>PRT-CARABOBO-9</t>
  </si>
  <si>
    <t>PRT-CARABOBO-10</t>
  </si>
  <si>
    <t>SAN DIEGO, DIEGO IBARRA, SAN JOAQUIN, VALENCIA, NAGUANAGUA, LOS GUAYOS, CARLOS ARVELO,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</si>
  <si>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</si>
  <si>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</si>
  <si>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</si>
  <si>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RESTABLECER LA OPERATIVA EN 23 ALIMENTADORES DE LAS SSEE 34,5/13,8 KV DEL ESTADO.</t>
  </si>
  <si>
    <t>CON LA MEJORA DE LA SUBESTACIÓN SE ASEGURARIA LA MANIOBRABILIDAD DE LA RED, LA PROTECCION ADECUADA DEL TRANSFORMADOR  DE POTENCIA Y SE MEJORARIA LA CALIDAD DE SERVICIO</t>
  </si>
  <si>
    <t>PRT-CARABOBO-11</t>
  </si>
  <si>
    <t>Los Guayos, Valencia, San Diego</t>
  </si>
  <si>
    <t>Bosque, Guayos, Makro, Oficina, San Diego Pta Quizanda, Sucre, Zim Pta Quizanda -Nuevo</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</si>
  <si>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</si>
  <si>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</si>
  <si>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RESTABLECER LA OPERATIVA EN 7 ALIMENTADORES DE LA SE PTA QUIZANDA</t>
  </si>
  <si>
    <t>PRT-CARABOBO-12</t>
  </si>
  <si>
    <t>LOS GUAYOS</t>
  </si>
  <si>
    <t>AGUAMARINA</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</si>
  <si>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</si>
  <si>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</si>
  <si>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RESTABLECER LA OPERATIVA NATURAL DEL SISTEMA ELECTRICO DE DISTRIBUCION EN EL CDS GUACARA</t>
  </si>
  <si>
    <t>PRT-CARABOBO-13</t>
  </si>
  <si>
    <t>QUEBRADA HONDA</t>
  </si>
  <si>
    <t>REHABILITACIÓN DE CIRCUITO QUEBRADA HONDA</t>
  </si>
  <si>
    <t>CONSTRUCCIÓN DE TRAMO EN LA VIA PRINCIPAL E LA CUMACA, APROX 500 MTROS, PARA SACAR LA LINEAL DEL DIFICIL ACCESO EN EL QUE SE ENCUENTRA</t>
  </si>
  <si>
    <t>PRT-CARABOBO-14</t>
  </si>
  <si>
    <t>YUMA - TRIGAL  - NAGUANAGUA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</si>
  <si>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</si>
  <si>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</si>
  <si>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PRT-CARABOBO-15</t>
  </si>
  <si>
    <t>CARDENERA III</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</si>
  <si>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</si>
  <si>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</si>
  <si>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REPOSICIÓN DE LOS CIRCUITOS RESPALDO SH 1 Y RESPALDO SH 2 EN 34,5 KV, S/E GUACARA I</t>
  </si>
  <si>
    <t>PRT-CARABOBO-27</t>
  </si>
  <si>
    <t>CARLOS ARVELO</t>
  </si>
  <si>
    <t>LA LINDA</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</si>
  <si>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</si>
  <si>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</si>
  <si>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RESTABLECER LA OPERATIVA NATURAL DEL SISTEMA ELECTRICO DE DISTRIBUCION EN EL CDS CARLOS ARVELO</t>
  </si>
  <si>
    <t>PRT-CARABOBO-28</t>
  </si>
  <si>
    <t>NARANJILLO - PIRELLI -  VENOCO - VIGIRIMA  - MALAVE VILLALVA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</si>
  <si>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</si>
  <si>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</si>
  <si>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PRT-CARABOBO-29</t>
  </si>
  <si>
    <t>NAGUANAGUA</t>
  </si>
  <si>
    <t>MANATIAL - NAGUANAGUA - CIDRA</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</si>
  <si>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</si>
  <si>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</si>
  <si>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RESTABLECER LA OPERATIVA NATURAL DEL SISTEMA ELECTRICO DE DISTRIBUCION EN EL CDS NAGUANAGUA</t>
  </si>
  <si>
    <t>PRT-CARABOBO-30</t>
  </si>
  <si>
    <t>HOSPITAL BARBULA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</si>
  <si>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</si>
  <si>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</si>
  <si>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PRT-CARABOBO-31</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</si>
  <si>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</si>
  <si>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</si>
  <si>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PRT-CARABOBO-32</t>
  </si>
  <si>
    <t>GUACAMAYA - CERAMICA - CANAL I - CANTAURA</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</si>
  <si>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</si>
  <si>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</si>
  <si>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PRT-CARABOBO-33</t>
  </si>
  <si>
    <t>PUERTO CABELLO</t>
  </si>
  <si>
    <t>PATANEMO</t>
  </si>
  <si>
    <t>ADECUACIÓN DEL CTO PATANEMO</t>
  </si>
  <si>
    <t>ADECUACIÓN DEL CTO PATANEMO, DE 2/0 ARV A 394,5 ARV, EN TRAMO APROXIMADO DE 5 KM</t>
  </si>
  <si>
    <t>PRT-CARABOBO-34</t>
  </si>
  <si>
    <t>CEIBA - SAN JOSE</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</si>
  <si>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</si>
  <si>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</si>
  <si>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PRT-CARABOBO-35</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</si>
  <si>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</si>
  <si>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PRT-CARABOBO-36</t>
  </si>
  <si>
    <t>NORTE 1</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</si>
  <si>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</si>
  <si>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</si>
  <si>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PRT-CARABOBO-48</t>
  </si>
  <si>
    <t>AV. ANDRES ELOY BLANCO, AL COMINENZO DEL ELEVADO DE LOS COLORADOS.</t>
  </si>
  <si>
    <t>SUBESTACIÓN</t>
  </si>
  <si>
    <t>CAMORUCO</t>
  </si>
  <si>
    <t>MVA</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</si>
  <si>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</si>
  <si>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</si>
  <si>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AMPLIAR LA CAPACIDAD EN LA SE CAMORUCO</t>
  </si>
  <si>
    <t>NORMALIZAR LA SUBESTACION EN UN 100% ASI COMO LA SALIDA SUS CIRCUITO, PARA BRINDAR FLEXIBILIDAD Y CONFIABILIDA A LOS USURIOS DEL AREA DE INFLUENCIA DE LA SE</t>
  </si>
  <si>
    <t>PRT-CARABOBO-49</t>
  </si>
  <si>
    <t>CENTRO ACUARIO</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</si>
  <si>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</si>
  <si>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</si>
  <si>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NORMALIZAR LA SE CENTRO ACUARIO</t>
  </si>
  <si>
    <t>PRT-CARABOBO-50</t>
  </si>
  <si>
    <t>DISTRIBUIDOR FÁBRICA DE CEMENTO.</t>
  </si>
  <si>
    <t>TREBOL</t>
  </si>
  <si>
    <t xml:space="preserve">AMPLIACIÓN S/E TRÉBOL 34,5 / 13,8 KV DE 1 X 10 A 1 X 20 MVA </t>
  </si>
  <si>
    <t>PROCURA E INSTALACION DE UN TRANSFORMADOR DE 20 MVA EN 34,5/13,8 KV, PARA LA AMPLIACIÓN DE LA S/E TRÉBOL 34,5/13,8 KV DE 1X10 MVA A 1X20 MVA</t>
  </si>
  <si>
    <t>AMPLIAR LA CAPACIDAD EN LA SE TREBOL</t>
  </si>
  <si>
    <t>AV. MICHELENA C/C CALLE 5 DE JULIO, SECTOR PUERTO NUEVO.</t>
  </si>
  <si>
    <t>PRT-CARABOBO-51</t>
  </si>
  <si>
    <t>CENTRO MICHELENA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</si>
  <si>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</si>
  <si>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</si>
  <si>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NORMALIZAR LA SE CENTRO MICHELENA</t>
  </si>
  <si>
    <t>PRT-CARABOBO-52</t>
  </si>
  <si>
    <t>AV.114 C/C PROLONGACION CON AV. ENRIQUE TEJERA.</t>
  </si>
  <si>
    <t>CABRIALES</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</si>
  <si>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</si>
  <si>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</si>
  <si>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AMPLIAR LA CAPACIDAD EN LA SE CABRIALES</t>
  </si>
  <si>
    <t>PRT-CARABOBO-53</t>
  </si>
  <si>
    <t>CARRETERA NACIONAL VALENCIA - GUACARA, DENTRO DE LAS INSTALACIONES DE LA ENPRESA SH FUNDICIONES, 500 MTS DESPUÉS DE LA ENTRADA A PARAPARAL.</t>
  </si>
  <si>
    <t>SH</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</si>
  <si>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</si>
  <si>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</si>
  <si>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REHABILITAR LA CAPACIDAD EN LA SE SH</t>
  </si>
  <si>
    <t>PRT-CARABOBO-54</t>
  </si>
  <si>
    <t>MONTALBAN</t>
  </si>
  <si>
    <t>URB. POPULAR EL CAFETAL, DETRÁS DE LA ZONA INDUSTRIAL DE MONTALBÁN.</t>
  </si>
  <si>
    <t xml:space="preserve">AMPLIAR CAPACIDAD INSTALADA S/E MONTALBÁN 34,5/13,8 KV </t>
  </si>
  <si>
    <t>PROCURA E INSTALACION DE UN TRANSFORMADOR DE 10 MVA EN 34,5/13,8 KV, PARA LA AMPLIACIÓN DE LA S/E MONTALBÁN 34,5/13,8 KV DE 1X10 MVA A 1X15 MVA</t>
  </si>
  <si>
    <t>AMPLIAR LA CAPACIDAD EN LA SE MONTALBAN</t>
  </si>
  <si>
    <t>PRT-CARABOBO-55</t>
  </si>
  <si>
    <t>NAGUANAGUA, VALENCIA</t>
  </si>
  <si>
    <t>Naguanagua, San Blas, Giraldot, Cabriales</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</si>
  <si>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</si>
  <si>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</si>
  <si>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ADECUAR Y NORMALIZAR LAS 5 SSEE  INDICADAS</t>
  </si>
  <si>
    <t>ADECUAR Y NORMALIZAR LAS 5SSEE  INDICADAS</t>
  </si>
  <si>
    <t>PRT-CARABOBO-56</t>
  </si>
  <si>
    <t>EN LA EMPRESA INVEPAL, VIA CORO</t>
  </si>
  <si>
    <t>INVEPAL</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</si>
  <si>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</si>
  <si>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</si>
  <si>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AMPLIAR LA CAPACIDAD EN LA SE INVEPAL</t>
  </si>
  <si>
    <t>RESTABLECER LA OPERATIVA NATURAL DEL SISTEMA ELECTRICO DE DISTRIBUCION EN LOS MUNICIPIOS VALENCIA Y NAGUANAGUA</t>
  </si>
  <si>
    <t xml:space="preserve">DESCARGA DE SSEE Y CIRCUITOS ALEDAÑOS, INCREMENTAR LA CALIDAD DEL SERVICIO ELECTRICO EN LOS MUNICIPIO SAN DIEGO Y LOS GUAYOS AL AUMENTAR LA CONFIABILIDAD, FLEXIBILIDAD Y MEJORA EN LOS PARAMETROS TECNICOS </t>
  </si>
  <si>
    <t>RESTABLECER LA OPERATIVA NATURAL DEL SISTEMA ELECTRICO DE DISTRIBUCION EN EL MUNICIPIO SAN DIEGO</t>
  </si>
  <si>
    <t xml:space="preserve">DESCARGA DE SSEE Y CIRCUITOS ALEDAÑOS, INCREMENTAR LA CALIDAD DEL SERVICIO ELECTRICO EN EL MUNICIPIO SAN DIEGO,  AL AUMENTAR LA CONFIABILIDAD, FLEXIBILIDAD Y MEJORA EN LOS PARAMETROS TECNICOS </t>
  </si>
  <si>
    <t>RESTABLECER LA OPERATIVA NATURAL DEL SISTEMA ELECTRICO DE DISTRIBUCION EN LOS MUNICIPIO, NAGUANAGUA Y VALENCIA</t>
  </si>
  <si>
    <t xml:space="preserve">DESCARGA DE SSEE Y CIRCUITOS ALEDAÑOS, INCREMENTAR LA CALIDAD DEL SERVICIO ELECTRICO EN LOS MUNICIPIOS NAGUANAGUA Y VALENCIA,  AL AUMENTAR LA CONFIABILIDAD, FLEXIBILIDAD Y MEJORA EN LOS PARAMETROS TECNICOS </t>
  </si>
  <si>
    <t>PRT-CARABOBO-16</t>
  </si>
  <si>
    <t>VALENCIA III</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</si>
  <si>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</si>
  <si>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</si>
  <si>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PRT-CARABOBO-17</t>
  </si>
  <si>
    <t>SUR III</t>
  </si>
  <si>
    <t xml:space="preserve">CAMBIO DE CONDUCTOR DEL TRONCAL DEL CIRCUITO SUR 3 EN 13,8 KV, S/E CARABOBO 115/13,8 KV </t>
  </si>
  <si>
    <t>CAMBIO DE CONDUCTOR DEL CIRCUITO SUR 3, 13,8 KV, S/E CARABOBO, DE 2/0 CU A 336 ARV, DE APROXIMADAMENTE 2.33 KM</t>
  </si>
  <si>
    <t>PRT-CARABOBO-19</t>
  </si>
  <si>
    <t>ARAGUITA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</si>
  <si>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</si>
  <si>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</si>
  <si>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PRT-CARABOBO-20</t>
  </si>
  <si>
    <t>BEJUMA</t>
  </si>
  <si>
    <t>CANOABO</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</si>
  <si>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</si>
  <si>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</si>
  <si>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RESTABLECER LA OPERATIVA NATURAL DEL SISTEMA ELECTRICO DE DISTRIBUCION EN EL CDS BEJUMA</t>
  </si>
  <si>
    <t>PRT-CARABOBO-21</t>
  </si>
  <si>
    <t>SAN JOAQUIN</t>
  </si>
  <si>
    <t>SAN BERNANDO</t>
  </si>
  <si>
    <t>CAMBIO DE CONDUCTOR A 4/0 ARV A UN TRAMO DE 5,50 KM DEL CIRCUITO SAN BERNANDO 13,8 KV, S/E SANTA CLARA</t>
  </si>
  <si>
    <t>CAMBIO DE CONDUCTOR A 4/0 ARV A UN TRAMO DE 5,50 KM DEL CTO. SAN BERNANDO 13.8 KV, S/E SANTA CLARA</t>
  </si>
  <si>
    <t>PRT-CARABOBO-23</t>
  </si>
  <si>
    <t>VALENCIA SUR - VELODROMO - CARDENERA III -   CARDENERA IV- URRIERA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</si>
  <si>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</si>
  <si>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</si>
  <si>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SAN RAFAEL</t>
  </si>
  <si>
    <t>PROLONGACIÓN DEL CIRCUITO SAN RAFAEL EN 13,8 KV</t>
  </si>
  <si>
    <t>PROLONGACIÓN DEL CIRCUITO SAN RAFAEL EN 13,8 KV, EN RECORRIDO APROXIMADO DE 1750 M, CONDUCTOR 4/0 ARV, EN BEJUMA, CARRETERA PANAMERICANA DESDE CONJUNTO EMPRESARIAL SAN RAFAEL HASTA ESTACIÓN DE SERVICIO LOURDES.</t>
  </si>
  <si>
    <t>PRT-CARABOBO-24</t>
  </si>
  <si>
    <t>VALENCIA II - FANRECA  -CARDENERA III - ARANZAZU</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</si>
  <si>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</si>
  <si>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</si>
  <si>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PRT-CARABOBO-25</t>
  </si>
  <si>
    <t>EL PALITO - VISTAMAR - EL CAMBUR</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</si>
  <si>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</si>
  <si>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</si>
  <si>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PRT-CARABOBO-26</t>
  </si>
  <si>
    <t>SANTA CRUZ</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</si>
  <si>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</si>
  <si>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</si>
  <si>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PRT-CARABOBO-37</t>
  </si>
  <si>
    <t>AV BOLIVAR</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</si>
  <si>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</si>
  <si>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</si>
  <si>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PRT-CARABOBO-38</t>
  </si>
  <si>
    <t>LIBERTADOR</t>
  </si>
  <si>
    <t>TOCUYITO 1</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</si>
  <si>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</si>
  <si>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</si>
  <si>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RESTABLECER LA OPERATIVA NATURAL DEL SISTEMA ELECTRICO DE DISTRIBUCION EN EL CDS LIBERTADOR</t>
  </si>
  <si>
    <t>PRT-CARABOBO-39</t>
  </si>
  <si>
    <t xml:space="preserve">FLORIDA - LISANDRO ALVARADO - RAYA - CANAL </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</si>
  <si>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</si>
  <si>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</si>
  <si>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PRT-CARABOBO-40</t>
  </si>
  <si>
    <t>MORON</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</si>
  <si>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</si>
  <si>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</si>
  <si>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PRT-CARABOBO-41</t>
  </si>
  <si>
    <t>SUR 34.5  -VELODROMO - ARANZAZU</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</si>
  <si>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</si>
  <si>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</si>
  <si>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PRT-CARABOBO-42</t>
  </si>
  <si>
    <t>Valencia, Naguanagua, San Diego</t>
  </si>
  <si>
    <t>EN LOS CTOS CAFETAL, FACES,  LA ENTRADA, AV. BOLIVAR, PREBO, SABANA LARGA, TRIGAL SUR, VINEDO I, VINEDO II, EL ROBLE,  CARDENERA I, CARDENERA II, CARDENERA III, CASTILLITO I, CASTILLITO II.</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</si>
  <si>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</si>
  <si>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MVAR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</si>
  <si>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</si>
  <si>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</si>
  <si>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Se requiere 153 CONDENSADOR MONOFÁSICO 200 KVAR, 13,8  KV/7,9KVlnr,  258  CONDENSADOR MONOFÁSICO 300 KVAR, 13,8  KV/7,9KVlnr,  1152 metros de Cables 2/0 arv, 384 und de cortecorrientes,384 fusibles,  A fin de recuperar 26,7 MVAr</t>
  </si>
  <si>
    <t>Disminuir los reactivos que circulan por red con el fin de liberar potencia en circuitos, transformadores potencia y máquinas de generación.</t>
  </si>
  <si>
    <t>3/3/2031</t>
  </si>
  <si>
    <t>PRT-CARABOBO-43</t>
  </si>
  <si>
    <t>CARRETERA VIA EL EL ROBLE -GUIGUE, MUNICIPIO LOS GUAYOS</t>
  </si>
  <si>
    <t>LA GLORIETA</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</si>
  <si>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</si>
  <si>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</si>
  <si>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REHABILITAR LA CAPACIDAD EN LA SE LA GLORIATA</t>
  </si>
  <si>
    <t>PRT-CARABOBO-44</t>
  </si>
  <si>
    <t xml:space="preserve">CARRETERA NACIONAL GUACARA - SAN JOAQUIN, COMPLEJO INDUSTRIAL PRUINCA, FRENTE A LA ENTRADA DE LA ZONA INDUSTRIAL DE EL TIGRE. </t>
  </si>
  <si>
    <t>PRUINCA</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</si>
  <si>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</si>
  <si>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</si>
  <si>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REHABILITAR LA CAPACIDAD EN LA SE PRUINCA</t>
  </si>
  <si>
    <t>PRT-CARABOBO-45</t>
  </si>
  <si>
    <t>DENTRO DE LAS EMPRESA GENERAL MOTOR, ZONA INDUSTRIAL MUNICIPAL SUR</t>
  </si>
  <si>
    <t xml:space="preserve"> GM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</si>
  <si>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</si>
  <si>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</si>
  <si>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REHABILITAR LA CAPACIDAD EN LA SE GM</t>
  </si>
  <si>
    <t>PRT-CARABOBO-47</t>
  </si>
  <si>
    <t>SAN DIEGO, VALENCIA, NAGUANAGUA, GUACARA</t>
  </si>
  <si>
    <t>Centro Michelena, Cumaca, Cdad Plaza, Glorieta, Pruinca, SH, Trebol</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</si>
  <si>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</si>
  <si>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</si>
  <si>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ADECUAR Y NORMALIZAR LAS 9 SSEE  INDICADAS</t>
  </si>
  <si>
    <t>ADQUISICION DE 8 RECONECTADORES EN NIVEL DE 34,5 KV, PARA NORMALIZAR LA LLEGADA EN 7  SSEE DE DISTRIBUCION EN EL ESTADO</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</si>
  <si>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</si>
  <si>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</si>
  <si>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RESTABLECER LA OPERATIVA NATURAL DEL SISTEMA ELECTRICO DE DISTRIBUCION EN LOS MUNICIPIOS NAGUANAGUA Y VALENCIA</t>
  </si>
  <si>
    <t>PRT-CARABOBO-18</t>
  </si>
  <si>
    <t>REESTABLECIMIENTO DE CAPACIDAD INSTALADA DE LA S/E LA CUMACA 34,5 KV</t>
  </si>
  <si>
    <t>LA CUMACA</t>
  </si>
  <si>
    <t>1) PROCURA E INSTALACIÓN DE TX DE 15 MVA EN 34,5/13,8 KV
2) PROCURA E INSTALACIÓN DE RECONECTADOR PARA SALIDA CIRCUITO LOMAS DE LA HACIENDITA</t>
  </si>
  <si>
    <t>RESTABLECER LA CAPACIDAD EN LA SE CUMACA</t>
  </si>
  <si>
    <t>RESTABLECER LA CAPACIDAD EN LA SE CUMACA, YA QUE LAS SSEE Y CIRCUITOS ALEDAÑOS SE ENCUENTRAN SOBRECARGADOS</t>
  </si>
  <si>
    <t>NORMALIZAR LA SUBESTACION EN UN 100% ASI COMO LA SALIDA SUS CIRCUITO, PARA BRINDAR SEGURIDAD FLEXIBILIDAD Y CONFIABILIDA A LOS USURIOS DE LOS MUNICIPIO SAN DIEGO, GUACARA Y VALENCIA</t>
  </si>
  <si>
    <t>VARIANTE BÁRBULA - SAN DIEGO - YAGUA, SECTOR LA CUMACA.</t>
  </si>
  <si>
    <t>PRT-CARABOBO-46</t>
  </si>
  <si>
    <t>N°</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</si>
  <si>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</si>
  <si>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</si>
  <si>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</si>
  <si>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</si>
  <si>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</si>
  <si>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</si>
  <si>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</si>
  <si>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</si>
  <si>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</si>
  <si>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CAPACIDAD O KM o  MVAR</t>
  </si>
  <si>
    <t>DIRECCION DE LA INSTACION</t>
  </si>
  <si>
    <t>FECHA DE ATENCION</t>
  </si>
  <si>
    <t>AÑO DE ATENCIÓN</t>
  </si>
  <si>
    <t>FECHA INICIO DEL PROYECTO</t>
  </si>
  <si>
    <t>FECHA FIN DEL PROYECTO</t>
  </si>
  <si>
    <t>DESEMBOLSO $ 2025</t>
  </si>
  <si>
    <t>DESEMBOLSO $ 2026</t>
  </si>
  <si>
    <t>DESEMBOLSO $ 2027</t>
  </si>
  <si>
    <t>DESEMBOLSO $ 2028</t>
  </si>
  <si>
    <t>DESEMBOLSO $ 2029</t>
  </si>
  <si>
    <t>DESEMBOLSO $ 2030</t>
  </si>
  <si>
    <t>DESEMBOLSO $ 2031</t>
  </si>
  <si>
    <t>TIPO</t>
  </si>
  <si>
    <t>OBSERVACION1</t>
  </si>
  <si>
    <t>OBSERVACION2</t>
  </si>
  <si>
    <t>FECHA ACTUALIZACION DE LOS PROYECTOS</t>
  </si>
  <si>
    <t xml:space="preserve"> CONSTRUCCIÓN DE TRAMO CIRCUITAL, AISLADO EN 34,5 KV</t>
  </si>
  <si>
    <t>CNO</t>
  </si>
  <si>
    <t>ACTUALIZADO 20082025</t>
  </si>
  <si>
    <t>SUR IV</t>
  </si>
  <si>
    <t>COP</t>
  </si>
  <si>
    <t>QUIZANDA-CENTRO-CAMORUCO</t>
  </si>
  <si>
    <t xml:space="preserve">EL RECREO - VALLE DE ORO - BUCARAL - PASO REAL </t>
  </si>
  <si>
    <t>Banco de condensadores fuera de servicio</t>
  </si>
  <si>
    <t>CRA</t>
  </si>
  <si>
    <t>SUBESTACION</t>
  </si>
  <si>
    <t>SENO</t>
  </si>
  <si>
    <t>SEOP</t>
  </si>
  <si>
    <t xml:space="preserve"> 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</si>
</sst>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_ * #,##0_ ;_ * \-#,##0_ ;_ * &quot;-&quot;??_ ;_ @_ "/>
    <numFmt numFmtId="169" formatCode="0.0"/>
    <numFmt numFmtId="170" formatCode="dd\.mm\.yyyy;@"/>
  </numFmts>
  <fonts count="24" x14ac:knownFonts="1">
    <font>
      <sz val="11"/>
      <color theme="1"/>
      <name val="Calibri"/>
      <family val="2"/>
      <scheme val="minor"/>
    </font>
    <font>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sz val="11"/>
      <color rgb="FF000000"/>
      <name val="Calibri"/>
      <family val="2"/>
      <charset val="1"/>
    </font>
    <font>
      <b/>
      <sz val="11"/>
      <color rgb="FF000000"/>
      <name val="Calibri"/>
      <family val="2"/>
      <charset val="1"/>
    </font>
    <font>
      <sz val="10"/>
      <color indexed="8"/>
      <name val="Arial"/>
      <family val="2"/>
    </font>
    <font>
      <b/>
      <sz val="12"/>
      <color theme="0"/>
      <name val="Arial"/>
      <family val="2"/>
    </font>
    <font>
      <b/>
      <sz val="11"/>
      <color theme="1"/>
      <name val="Calibri"/>
      <family val="2"/>
      <scheme val="minor"/>
    </font>
    <font>
      <b/>
      <sz val="11"/>
      <name val="Calibri"/>
      <family val="2"/>
      <charset val="1"/>
    </font>
    <font>
      <b/>
      <sz val="12"/>
      <color rgb="FF000000"/>
      <name val="Arial"/>
      <family val="2"/>
    </font>
    <font>
      <b/>
      <sz val="10"/>
      <name val="Arial"/>
      <family val="2"/>
    </font>
    <font>
      <b/>
      <sz val="11"/>
      <name val="Arial"/>
      <family val="2"/>
    </font>
    <font>
      <b/>
      <sz val="12"/>
      <color theme="0"/>
      <name val="Calibri"/>
      <family val="2"/>
      <scheme val="minor"/>
    </font>
    <font>
      <sz val="12"/>
      <color theme="1"/>
      <name val="Calibri"/>
      <family val="2"/>
      <scheme val="minor"/>
    </font>
    <font>
      <sz val="10"/>
      <color theme="1"/>
      <name val="Calibri"/>
      <family val="2"/>
      <scheme val="minor"/>
    </font>
    <font>
      <b/>
      <sz val="10"/>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rgb="FFFFFFFF"/>
        <bgColor rgb="FFF2F2F2"/>
      </patternFill>
    </fill>
    <fill>
      <patternFill patternType="solid">
        <fgColor rgb="FF002060"/>
        <bgColor indexed="64"/>
      </patternFill>
    </fill>
    <fill>
      <patternFill patternType="solid">
        <fgColor theme="3" tint="-0.249977111117893"/>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4">
    <xf numFmtId="0" fontId="0" fillId="0" borderId="0"/>
    <xf numFmtId="0" fontId="3" fillId="0" borderId="0"/>
    <xf numFmtId="0" fontId="5" fillId="3" borderId="2" applyNumberFormat="0" applyAlignment="0" applyProtection="0"/>
    <xf numFmtId="164" fontId="6" fillId="0" borderId="0" applyBorder="0" applyProtection="0"/>
    <xf numFmtId="0" fontId="7" fillId="0" borderId="0"/>
    <xf numFmtId="0" fontId="5" fillId="3" borderId="2" applyNumberFormat="0" applyAlignment="0" applyProtection="0"/>
    <xf numFmtId="165" fontId="3" fillId="0" borderId="0" applyFill="0" applyBorder="0" applyAlignment="0" applyProtection="0"/>
    <xf numFmtId="166" fontId="3" fillId="0" borderId="0" applyFill="0" applyBorder="0" applyAlignment="0" applyProtection="0"/>
    <xf numFmtId="0" fontId="4" fillId="0" borderId="0"/>
    <xf numFmtId="167" fontId="4" fillId="0" borderId="0"/>
    <xf numFmtId="0" fontId="8" fillId="0" borderId="0"/>
    <xf numFmtId="0" fontId="9" fillId="0" borderId="0"/>
    <xf numFmtId="0" fontId="8" fillId="0" borderId="0"/>
    <xf numFmtId="0" fontId="1" fillId="0" borderId="0"/>
    <xf numFmtId="0" fontId="8" fillId="0" borderId="0"/>
    <xf numFmtId="0" fontId="10" fillId="0" borderId="0"/>
    <xf numFmtId="0" fontId="8" fillId="0" borderId="0"/>
    <xf numFmtId="0" fontId="11" fillId="0" borderId="0"/>
    <xf numFmtId="0" fontId="3" fillId="0" borderId="0"/>
    <xf numFmtId="0" fontId="13" fillId="0" borderId="0"/>
    <xf numFmtId="9" fontId="3" fillId="0" borderId="0" applyNumberFormat="0" applyFont="0" applyFill="0" applyBorder="0" applyAlignment="0" applyProtection="0"/>
    <xf numFmtId="43" fontId="4" fillId="0" borderId="0" applyFont="0" applyFill="0" applyBorder="0" applyAlignment="0" applyProtection="0"/>
    <xf numFmtId="0" fontId="1" fillId="0" borderId="0"/>
    <xf numFmtId="43" fontId="1" fillId="0" borderId="0" applyFont="0" applyFill="0" applyBorder="0" applyAlignment="0" applyProtection="0"/>
  </cellStyleXfs>
  <cellXfs count="129">
    <xf numFmtId="0" fontId="0" fillId="0" borderId="0" xfId="0"/>
    <xf numFmtId="0" fontId="12" fillId="4" borderId="3" xfId="17" applyFont="1" applyFill="1" applyBorder="1" applyAlignment="1">
      <alignment horizontal="center" vertical="center"/>
    </xf>
    <xf numFmtId="0" fontId="12" fillId="4" borderId="1" xfId="17" applyFont="1" applyFill="1" applyBorder="1" applyAlignment="1">
      <alignment horizontal="center" vertical="center" wrapText="1"/>
    </xf>
    <xf numFmtId="0" fontId="2" fillId="2" borderId="0" xfId="8" applyFont="1" applyFill="1" applyAlignment="1">
      <alignment horizontal="center" vertical="center"/>
    </xf>
    <xf numFmtId="0" fontId="14" fillId="5" borderId="10" xfId="8" applyFont="1" applyFill="1" applyBorder="1" applyAlignment="1">
      <alignment horizontal="center" vertical="center"/>
    </xf>
    <xf numFmtId="0" fontId="2" fillId="2" borderId="5" xfId="8" applyFont="1" applyFill="1" applyBorder="1" applyAlignment="1">
      <alignment horizontal="center" vertical="center"/>
    </xf>
    <xf numFmtId="0" fontId="2" fillId="2" borderId="6" xfId="8" applyFont="1" applyFill="1" applyBorder="1" applyAlignment="1">
      <alignment horizontal="center" vertical="center"/>
    </xf>
    <xf numFmtId="0" fontId="2" fillId="2" borderId="8" xfId="8" applyFont="1" applyFill="1" applyBorder="1" applyAlignment="1">
      <alignment horizontal="center" vertical="center"/>
    </xf>
    <xf numFmtId="0" fontId="2" fillId="2" borderId="9" xfId="8" applyFont="1" applyFill="1" applyBorder="1" applyAlignment="1">
      <alignment horizontal="center" vertical="center"/>
    </xf>
    <xf numFmtId="0" fontId="14" fillId="5" borderId="1" xfId="8" applyFont="1" applyFill="1" applyBorder="1" applyAlignment="1">
      <alignment horizontal="center" vertical="center"/>
    </xf>
    <xf numFmtId="0" fontId="2" fillId="0" borderId="1" xfId="8" applyFont="1" applyBorder="1" applyAlignment="1">
      <alignment horizontal="center" vertical="center"/>
    </xf>
    <xf numFmtId="0" fontId="14" fillId="5" borderId="1" xfId="8" applyFont="1" applyFill="1" applyBorder="1" applyAlignment="1">
      <alignment horizontal="center" vertical="center" wrapText="1"/>
    </xf>
    <xf numFmtId="0" fontId="2" fillId="0" borderId="1" xfId="8" applyFont="1" applyBorder="1" applyAlignment="1">
      <alignment horizontal="center" vertical="center" wrapText="1"/>
    </xf>
    <xf numFmtId="0" fontId="14" fillId="5" borderId="3" xfId="8" applyFont="1" applyFill="1" applyBorder="1" applyAlignment="1">
      <alignment horizontal="center" vertical="center"/>
    </xf>
    <xf numFmtId="0" fontId="14" fillId="5" borderId="3" xfId="8" applyFont="1" applyFill="1" applyBorder="1" applyAlignment="1">
      <alignment horizontal="center" vertical="center" wrapText="1"/>
    </xf>
    <xf numFmtId="0" fontId="14" fillId="5" borderId="15" xfId="8" applyFont="1" applyFill="1" applyBorder="1" applyAlignment="1">
      <alignment horizontal="center" vertical="center" wrapText="1"/>
    </xf>
    <xf numFmtId="0" fontId="2" fillId="0" borderId="14" xfId="8" applyFont="1" applyBorder="1" applyAlignment="1">
      <alignment horizontal="center" vertical="center"/>
    </xf>
    <xf numFmtId="0" fontId="2" fillId="0" borderId="16" xfId="8" applyFont="1" applyBorder="1" applyAlignment="1">
      <alignment horizontal="center" vertical="center"/>
    </xf>
    <xf numFmtId="0" fontId="14" fillId="5" borderId="16" xfId="8" applyFont="1" applyFill="1" applyBorder="1" applyAlignment="1">
      <alignment horizontal="center" vertical="center"/>
    </xf>
    <xf numFmtId="0" fontId="14" fillId="5" borderId="17" xfId="8" applyFont="1" applyFill="1" applyBorder="1" applyAlignment="1">
      <alignment horizontal="center" vertical="center"/>
    </xf>
    <xf numFmtId="0" fontId="2" fillId="2" borderId="4" xfId="8" applyFont="1" applyFill="1" applyBorder="1" applyAlignment="1">
      <alignment vertical="center"/>
    </xf>
    <xf numFmtId="0" fontId="2" fillId="2" borderId="7" xfId="8" applyFont="1" applyFill="1" applyBorder="1" applyAlignment="1">
      <alignment vertical="center"/>
    </xf>
    <xf numFmtId="0" fontId="14" fillId="5" borderId="1" xfId="8" applyFont="1" applyFill="1" applyBorder="1" applyAlignment="1">
      <alignment horizontal="center" vertical="center"/>
    </xf>
    <xf numFmtId="0" fontId="14" fillId="5" borderId="16" xfId="8" applyFont="1" applyFill="1" applyBorder="1" applyAlignment="1">
      <alignment horizontal="center" vertical="center"/>
    </xf>
    <xf numFmtId="0" fontId="2" fillId="0" borderId="1" xfId="8" applyFont="1" applyBorder="1" applyAlignment="1">
      <alignment horizontal="center" vertical="center"/>
    </xf>
    <xf numFmtId="0" fontId="14" fillId="5" borderId="3" xfId="8" applyFont="1" applyFill="1" applyBorder="1" applyAlignment="1">
      <alignment horizontal="center" vertical="center" wrapText="1"/>
    </xf>
    <xf numFmtId="0" fontId="2" fillId="0" borderId="1" xfId="8" applyFont="1" applyBorder="1" applyAlignment="1">
      <alignment horizontal="center" vertical="center" wrapText="1"/>
    </xf>
    <xf numFmtId="0" fontId="2" fillId="0" borderId="14" xfId="8" applyFont="1" applyBorder="1" applyAlignment="1">
      <alignment horizontal="center" vertical="center"/>
    </xf>
    <xf numFmtId="0" fontId="2" fillId="0" borderId="16" xfId="8" applyFont="1" applyBorder="1" applyAlignment="1">
      <alignment horizontal="center" vertical="center"/>
    </xf>
    <xf numFmtId="0" fontId="14" fillId="5" borderId="1" xfId="8" applyFont="1" applyFill="1" applyBorder="1" applyAlignment="1">
      <alignment horizontal="center" vertical="center"/>
    </xf>
    <xf numFmtId="0" fontId="14" fillId="5" borderId="3" xfId="8" applyFont="1" applyFill="1" applyBorder="1" applyAlignment="1">
      <alignment horizontal="center" vertical="center" wrapText="1"/>
    </xf>
    <xf numFmtId="0" fontId="2" fillId="0" borderId="1" xfId="8" applyFont="1" applyBorder="1" applyAlignment="1">
      <alignment horizontal="center" vertical="center" wrapText="1"/>
    </xf>
    <xf numFmtId="0" fontId="14" fillId="5" borderId="16" xfId="8" applyFont="1" applyFill="1" applyBorder="1" applyAlignment="1">
      <alignment horizontal="center" vertical="center"/>
    </xf>
    <xf numFmtId="0" fontId="2" fillId="0" borderId="14" xfId="8" applyFont="1" applyBorder="1" applyAlignment="1">
      <alignment horizontal="center" vertical="center"/>
    </xf>
    <xf numFmtId="0" fontId="2" fillId="0" borderId="1" xfId="8" applyFont="1" applyBorder="1" applyAlignment="1">
      <alignment horizontal="center" vertical="center"/>
    </xf>
    <xf numFmtId="0" fontId="2" fillId="0" borderId="16" xfId="8" applyFont="1" applyBorder="1" applyAlignment="1">
      <alignment horizontal="center" vertical="center"/>
    </xf>
    <xf numFmtId="14" fontId="2" fillId="0" borderId="1" xfId="8" applyNumberFormat="1" applyFont="1" applyBorder="1" applyAlignment="1">
      <alignment horizontal="center" vertical="center"/>
    </xf>
    <xf numFmtId="0" fontId="15" fillId="2" borderId="1" xfId="0" applyFont="1" applyFill="1" applyBorder="1" applyAlignment="1">
      <alignment horizontal="center" vertical="center" wrapText="1"/>
    </xf>
    <xf numFmtId="14" fontId="15" fillId="2" borderId="1" xfId="0" applyNumberFormat="1" applyFont="1" applyFill="1" applyBorder="1" applyAlignment="1">
      <alignment horizontal="center" vertical="center" wrapText="1"/>
    </xf>
    <xf numFmtId="4" fontId="16" fillId="4" borderId="1" xfId="17" applyNumberFormat="1" applyFont="1" applyFill="1" applyBorder="1" applyAlignment="1">
      <alignment horizontal="center" vertical="center" wrapText="1"/>
    </xf>
    <xf numFmtId="168" fontId="16" fillId="4" borderId="1" xfId="23" applyNumberFormat="1" applyFont="1" applyFill="1" applyBorder="1" applyAlignment="1">
      <alignment horizontal="center" vertical="center" wrapText="1"/>
    </xf>
    <xf numFmtId="0" fontId="12" fillId="0" borderId="1" xfId="17" applyFont="1" applyFill="1" applyBorder="1" applyAlignment="1">
      <alignment horizontal="center" vertical="center" wrapText="1"/>
    </xf>
    <xf numFmtId="0" fontId="15" fillId="0" borderId="1" xfId="0" applyFont="1" applyFill="1" applyBorder="1" applyAlignment="1">
      <alignment horizontal="center" vertical="center" wrapText="1"/>
    </xf>
    <xf numFmtId="4" fontId="16" fillId="0" borderId="1" xfId="17" applyNumberFormat="1" applyFont="1" applyFill="1" applyBorder="1" applyAlignment="1">
      <alignment horizontal="center" vertical="center" wrapText="1"/>
    </xf>
    <xf numFmtId="0" fontId="14" fillId="5" borderId="1" xfId="8" applyFont="1" applyFill="1" applyBorder="1" applyAlignment="1">
      <alignment horizontal="center" vertical="center"/>
    </xf>
    <xf numFmtId="0" fontId="14" fillId="5" borderId="16" xfId="8" applyFont="1" applyFill="1" applyBorder="1" applyAlignment="1">
      <alignment horizontal="center" vertical="center"/>
    </xf>
    <xf numFmtId="0" fontId="2" fillId="0" borderId="1" xfId="8" applyFont="1" applyBorder="1" applyAlignment="1">
      <alignment horizontal="center" vertical="center" wrapText="1"/>
    </xf>
    <xf numFmtId="0" fontId="2" fillId="0" borderId="14" xfId="8" applyFont="1" applyBorder="1" applyAlignment="1">
      <alignment horizontal="center" vertical="center"/>
    </xf>
    <xf numFmtId="0" fontId="2" fillId="0" borderId="1" xfId="8" applyFont="1" applyBorder="1" applyAlignment="1">
      <alignment horizontal="center" vertical="center"/>
    </xf>
    <xf numFmtId="0" fontId="14" fillId="5" borderId="3" xfId="8" applyFont="1" applyFill="1" applyBorder="1" applyAlignment="1">
      <alignment horizontal="center" vertical="center" wrapText="1"/>
    </xf>
    <xf numFmtId="0" fontId="2" fillId="0" borderId="16" xfId="8" applyFont="1" applyBorder="1" applyAlignment="1">
      <alignment horizontal="center" vertical="center"/>
    </xf>
    <xf numFmtId="0" fontId="14" fillId="5" borderId="1" xfId="8" applyFont="1" applyFill="1" applyBorder="1" applyAlignment="1">
      <alignment horizontal="center" vertical="center"/>
    </xf>
    <xf numFmtId="0" fontId="14" fillId="5" borderId="16" xfId="8" applyFont="1" applyFill="1" applyBorder="1" applyAlignment="1">
      <alignment horizontal="center" vertical="center"/>
    </xf>
    <xf numFmtId="0" fontId="2" fillId="0" borderId="1" xfId="8" applyFont="1" applyBorder="1" applyAlignment="1">
      <alignment horizontal="center" vertical="center" wrapText="1"/>
    </xf>
    <xf numFmtId="0" fontId="2" fillId="0" borderId="14" xfId="8" applyFont="1" applyBorder="1" applyAlignment="1">
      <alignment horizontal="center" vertical="center"/>
    </xf>
    <xf numFmtId="0" fontId="2" fillId="0" borderId="1" xfId="8" applyFont="1" applyBorder="1" applyAlignment="1">
      <alignment horizontal="center" vertical="center"/>
    </xf>
    <xf numFmtId="0" fontId="14" fillId="5" borderId="3" xfId="8" applyFont="1" applyFill="1" applyBorder="1" applyAlignment="1">
      <alignment horizontal="center" vertical="center" wrapText="1"/>
    </xf>
    <xf numFmtId="0" fontId="2" fillId="0" borderId="16" xfId="8" applyFont="1" applyBorder="1" applyAlignment="1">
      <alignment horizontal="center" vertical="center"/>
    </xf>
    <xf numFmtId="0" fontId="14" fillId="5" borderId="3" xfId="8" applyFont="1" applyFill="1" applyBorder="1" applyAlignment="1">
      <alignment horizontal="center" vertical="center" wrapText="1"/>
    </xf>
    <xf numFmtId="0" fontId="2" fillId="0" borderId="1" xfId="8" applyFont="1" applyBorder="1" applyAlignment="1">
      <alignment horizontal="center" vertical="center" wrapText="1"/>
    </xf>
    <xf numFmtId="0" fontId="14" fillId="5" borderId="1" xfId="8" applyFont="1" applyFill="1" applyBorder="1" applyAlignment="1">
      <alignment horizontal="center" vertical="center"/>
    </xf>
    <xf numFmtId="0" fontId="14" fillId="5" borderId="16" xfId="8" applyFont="1" applyFill="1" applyBorder="1" applyAlignment="1">
      <alignment horizontal="center" vertical="center"/>
    </xf>
    <xf numFmtId="0" fontId="2" fillId="0" borderId="14" xfId="8" applyFont="1" applyBorder="1" applyAlignment="1">
      <alignment horizontal="center" vertical="center"/>
    </xf>
    <xf numFmtId="0" fontId="2" fillId="0" borderId="1" xfId="8" applyFont="1" applyBorder="1" applyAlignment="1">
      <alignment horizontal="center" vertical="center"/>
    </xf>
    <xf numFmtId="0" fontId="2" fillId="0" borderId="16" xfId="8" applyFont="1" applyBorder="1" applyAlignment="1">
      <alignment horizontal="center" vertical="center"/>
    </xf>
    <xf numFmtId="43" fontId="16" fillId="4" borderId="1" xfId="23" applyFont="1" applyFill="1" applyBorder="1" applyAlignment="1">
      <alignment horizontal="center" vertical="center" wrapText="1"/>
    </xf>
    <xf numFmtId="0" fontId="17" fillId="4" borderId="1" xfId="17" applyFont="1" applyFill="1" applyBorder="1" applyAlignment="1">
      <alignment horizontal="center" vertical="center" wrapText="1"/>
    </xf>
    <xf numFmtId="4" fontId="2" fillId="4" borderId="1" xfId="17" applyNumberFormat="1" applyFont="1" applyFill="1" applyBorder="1" applyAlignment="1">
      <alignment horizontal="center" vertical="center" wrapText="1"/>
    </xf>
    <xf numFmtId="43" fontId="2" fillId="4" borderId="1" xfId="23" applyFont="1" applyFill="1" applyBorder="1" applyAlignment="1">
      <alignment horizontal="center" vertical="center" wrapText="1"/>
    </xf>
    <xf numFmtId="169" fontId="2" fillId="0" borderId="1" xfId="8" applyNumberFormat="1" applyFont="1" applyBorder="1" applyAlignment="1">
      <alignment horizontal="center" vertical="center"/>
    </xf>
    <xf numFmtId="14" fontId="15" fillId="0" borderId="3" xfId="0" applyNumberFormat="1" applyFont="1" applyFill="1" applyBorder="1" applyAlignment="1">
      <alignment horizontal="center" vertical="center" wrapText="1"/>
    </xf>
    <xf numFmtId="0" fontId="20" fillId="6" borderId="1" xfId="0" applyFont="1" applyFill="1" applyBorder="1" applyAlignment="1">
      <alignment horizontal="center" vertical="center" wrapText="1"/>
    </xf>
    <xf numFmtId="43" fontId="20" fillId="6" borderId="1" xfId="23" applyFont="1" applyFill="1" applyBorder="1" applyAlignment="1">
      <alignment vertical="center" wrapText="1"/>
    </xf>
    <xf numFmtId="0" fontId="20" fillId="6" borderId="1" xfId="0" applyFont="1" applyFill="1" applyBorder="1" applyAlignment="1">
      <alignment vertical="center" wrapText="1"/>
    </xf>
    <xf numFmtId="14" fontId="20" fillId="6" borderId="1" xfId="0" applyNumberFormat="1"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0" borderId="0" xfId="0" applyFont="1"/>
    <xf numFmtId="0" fontId="12" fillId="0" borderId="3" xfId="17" applyFont="1" applyFill="1" applyBorder="1" applyAlignment="1">
      <alignment horizontal="center" vertical="center"/>
    </xf>
    <xf numFmtId="43" fontId="16" fillId="0" borderId="1" xfId="23" applyFont="1" applyFill="1" applyBorder="1" applyAlignment="1">
      <alignment vertical="center" wrapText="1"/>
    </xf>
    <xf numFmtId="14" fontId="12" fillId="0" borderId="1" xfId="17" applyNumberFormat="1" applyFont="1" applyFill="1" applyBorder="1" applyAlignment="1">
      <alignment horizontal="center" vertical="center" wrapText="1"/>
    </xf>
    <xf numFmtId="168" fontId="15" fillId="0" borderId="1" xfId="23" applyNumberFormat="1" applyFont="1" applyFill="1" applyBorder="1" applyAlignment="1">
      <alignment horizontal="center" vertical="center" wrapText="1"/>
    </xf>
    <xf numFmtId="14" fontId="2" fillId="0" borderId="1" xfId="8" applyNumberFormat="1" applyFont="1" applyFill="1" applyBorder="1" applyAlignment="1">
      <alignment horizontal="center" vertical="center"/>
    </xf>
    <xf numFmtId="0" fontId="0" fillId="0" borderId="0" xfId="0" applyFont="1" applyFill="1"/>
    <xf numFmtId="14" fontId="15" fillId="0" borderId="1" xfId="0" applyNumberFormat="1" applyFont="1" applyFill="1" applyBorder="1" applyAlignment="1">
      <alignment horizontal="center" vertical="center" wrapText="1"/>
    </xf>
    <xf numFmtId="43" fontId="16" fillId="0" borderId="1" xfId="23" applyFont="1" applyFill="1" applyBorder="1" applyAlignment="1">
      <alignment horizontal="center" vertical="center" wrapText="1"/>
    </xf>
    <xf numFmtId="0" fontId="22" fillId="0" borderId="0" xfId="0" applyFont="1"/>
    <xf numFmtId="0" fontId="23" fillId="0" borderId="0" xfId="0" applyFont="1"/>
    <xf numFmtId="4" fontId="22" fillId="0" borderId="0" xfId="0" applyNumberFormat="1" applyFont="1" applyAlignment="1">
      <alignment horizontal="center" wrapText="1"/>
    </xf>
    <xf numFmtId="43" fontId="0" fillId="0" borderId="0" xfId="23" applyFont="1" applyBorder="1" applyAlignment="1">
      <alignment vertical="center"/>
    </xf>
    <xf numFmtId="0" fontId="22" fillId="0" borderId="0" xfId="0" applyFont="1" applyAlignment="1">
      <alignment wrapText="1"/>
    </xf>
    <xf numFmtId="0" fontId="0" fillId="0" borderId="0" xfId="0" applyFont="1" applyBorder="1"/>
    <xf numFmtId="14" fontId="22" fillId="0" borderId="0" xfId="0" applyNumberFormat="1" applyFont="1"/>
    <xf numFmtId="170" fontId="22" fillId="0" borderId="0" xfId="0" applyNumberFormat="1" applyFont="1"/>
    <xf numFmtId="4" fontId="22" fillId="0" borderId="0" xfId="0" applyNumberFormat="1" applyFont="1"/>
    <xf numFmtId="0" fontId="14" fillId="5" borderId="14" xfId="8" applyFont="1" applyFill="1" applyBorder="1" applyAlignment="1">
      <alignment horizontal="center" vertical="center"/>
    </xf>
    <xf numFmtId="0" fontId="14" fillId="5" borderId="1" xfId="8" applyFont="1" applyFill="1" applyBorder="1" applyAlignment="1">
      <alignment horizontal="center" vertical="center"/>
    </xf>
    <xf numFmtId="0" fontId="14" fillId="5" borderId="16" xfId="8" applyFont="1" applyFill="1" applyBorder="1" applyAlignment="1">
      <alignment horizontal="center" vertical="center"/>
    </xf>
    <xf numFmtId="0" fontId="2" fillId="0" borderId="11" xfId="8" applyFont="1" applyBorder="1" applyAlignment="1">
      <alignment horizontal="center" vertical="center"/>
    </xf>
    <xf numFmtId="0" fontId="2" fillId="0" borderId="12" xfId="8" applyFont="1" applyBorder="1" applyAlignment="1">
      <alignment horizontal="center" vertical="center"/>
    </xf>
    <xf numFmtId="0" fontId="2" fillId="0" borderId="13" xfId="8" applyFont="1" applyBorder="1" applyAlignment="1">
      <alignment horizontal="center" vertical="center"/>
    </xf>
    <xf numFmtId="0" fontId="2" fillId="0" borderId="14" xfId="8" applyFont="1" applyBorder="1" applyAlignment="1">
      <alignment horizontal="center" vertical="center" wrapText="1"/>
    </xf>
    <xf numFmtId="0" fontId="2" fillId="0" borderId="1" xfId="8" applyFont="1" applyBorder="1" applyAlignment="1">
      <alignment horizontal="center" vertical="center" wrapText="1"/>
    </xf>
    <xf numFmtId="0" fontId="2" fillId="0" borderId="14" xfId="8" applyFont="1" applyBorder="1" applyAlignment="1">
      <alignment horizontal="center" vertical="center"/>
    </xf>
    <xf numFmtId="0" fontId="2" fillId="0" borderId="1" xfId="8" applyFont="1" applyBorder="1" applyAlignment="1">
      <alignment horizontal="center" vertical="center"/>
    </xf>
    <xf numFmtId="43" fontId="2" fillId="0" borderId="1" xfId="21" applyFont="1" applyBorder="1" applyAlignment="1">
      <alignment horizontal="center" vertical="center"/>
    </xf>
    <xf numFmtId="0" fontId="14" fillId="5" borderId="3" xfId="8" applyFont="1" applyFill="1" applyBorder="1" applyAlignment="1">
      <alignment horizontal="center" vertical="center" wrapText="1"/>
    </xf>
    <xf numFmtId="0" fontId="2" fillId="0" borderId="16" xfId="8" applyFont="1" applyBorder="1" applyAlignment="1">
      <alignment horizontal="center" vertical="center"/>
    </xf>
    <xf numFmtId="0" fontId="2" fillId="0" borderId="18" xfId="8" applyFont="1" applyBorder="1" applyAlignment="1">
      <alignment horizontal="center" vertical="center" wrapText="1"/>
    </xf>
    <xf numFmtId="0" fontId="2" fillId="0" borderId="19" xfId="8" applyFont="1" applyBorder="1" applyAlignment="1">
      <alignment horizontal="center" vertical="center" wrapText="1"/>
    </xf>
    <xf numFmtId="0" fontId="2" fillId="0" borderId="20" xfId="8" applyFont="1" applyBorder="1" applyAlignment="1">
      <alignment horizontal="center" vertical="center" wrapText="1"/>
    </xf>
    <xf numFmtId="0" fontId="4" fillId="0" borderId="14" xfId="8" applyFont="1" applyBorder="1" applyAlignment="1">
      <alignment horizontal="center" vertical="center" wrapText="1"/>
    </xf>
    <xf numFmtId="0" fontId="4" fillId="0" borderId="1" xfId="8" applyFont="1" applyBorder="1" applyAlignment="1">
      <alignment horizontal="center" vertical="center" wrapText="1"/>
    </xf>
    <xf numFmtId="0" fontId="4" fillId="0" borderId="18" xfId="8" applyFont="1" applyBorder="1" applyAlignment="1">
      <alignment horizontal="left" vertical="center" wrapText="1"/>
    </xf>
    <xf numFmtId="0" fontId="4" fillId="0" borderId="19" xfId="8" applyFont="1" applyBorder="1" applyAlignment="1">
      <alignment horizontal="left" vertical="center" wrapText="1"/>
    </xf>
    <xf numFmtId="0" fontId="4" fillId="0" borderId="20" xfId="8" applyFont="1" applyBorder="1" applyAlignment="1">
      <alignment horizontal="left" vertical="center" wrapText="1"/>
    </xf>
    <xf numFmtId="0" fontId="2" fillId="0" borderId="23" xfId="8" applyFont="1" applyBorder="1" applyAlignment="1">
      <alignment horizontal="center" vertical="center" wrapText="1"/>
    </xf>
    <xf numFmtId="0" fontId="18" fillId="0" borderId="14" xfId="8" applyFont="1" applyBorder="1" applyAlignment="1">
      <alignment horizontal="center" vertical="center" wrapText="1"/>
    </xf>
    <xf numFmtId="0" fontId="18" fillId="0" borderId="1" xfId="8" applyFont="1" applyBorder="1" applyAlignment="1">
      <alignment horizontal="center" vertical="center" wrapText="1"/>
    </xf>
    <xf numFmtId="0" fontId="18" fillId="0" borderId="18" xfId="8" applyFont="1" applyBorder="1" applyAlignment="1">
      <alignment horizontal="left" vertical="center" wrapText="1"/>
    </xf>
    <xf numFmtId="0" fontId="18" fillId="0" borderId="19" xfId="8" applyFont="1" applyBorder="1" applyAlignment="1">
      <alignment horizontal="left" vertical="center" wrapText="1"/>
    </xf>
    <xf numFmtId="0" fontId="18" fillId="0" borderId="20" xfId="8" applyFont="1" applyBorder="1" applyAlignment="1">
      <alignment horizontal="left" vertical="center" wrapText="1"/>
    </xf>
    <xf numFmtId="0" fontId="19" fillId="0" borderId="18" xfId="8" applyFont="1" applyBorder="1" applyAlignment="1">
      <alignment horizontal="center" vertical="center" wrapText="1"/>
    </xf>
    <xf numFmtId="0" fontId="19" fillId="0" borderId="19" xfId="8" applyFont="1" applyBorder="1" applyAlignment="1">
      <alignment horizontal="center" vertical="center" wrapText="1"/>
    </xf>
    <xf numFmtId="0" fontId="19" fillId="0" borderId="20" xfId="8" applyFont="1" applyBorder="1" applyAlignment="1">
      <alignment horizontal="center" vertical="center" wrapText="1"/>
    </xf>
    <xf numFmtId="43" fontId="2" fillId="0" borderId="21" xfId="21" applyFont="1" applyBorder="1" applyAlignment="1">
      <alignment horizontal="center" vertical="center"/>
    </xf>
    <xf numFmtId="43" fontId="2" fillId="0" borderId="3" xfId="21" applyFont="1" applyBorder="1" applyAlignment="1">
      <alignment horizontal="center" vertical="center"/>
    </xf>
    <xf numFmtId="0" fontId="14" fillId="5" borderId="21" xfId="8" applyFont="1" applyFill="1" applyBorder="1" applyAlignment="1">
      <alignment horizontal="center" vertical="center" wrapText="1"/>
    </xf>
    <xf numFmtId="0" fontId="14" fillId="5" borderId="22" xfId="8" applyFont="1" applyFill="1" applyBorder="1" applyAlignment="1">
      <alignment horizontal="center" vertical="center" wrapText="1"/>
    </xf>
    <xf numFmtId="0" fontId="14" fillId="5" borderId="17" xfId="8" applyFont="1" applyFill="1" applyBorder="1" applyAlignment="1">
      <alignment horizontal="center" vertical="center" wrapText="1"/>
    </xf>
  </cellXfs>
  <cellStyles count="24">
    <cellStyle name="Celda de comprobación 2" xfId="2"/>
    <cellStyle name="Entrada 3 5" xfId="18"/>
    <cellStyle name="Excel Built-in Explanatory Text" xfId="3"/>
    <cellStyle name="Excel Built-in Normal_LIBRO 5 MINISTERIOS VERSION ÚLTIMA_MARI" xfId="4"/>
    <cellStyle name="Excel_BuiltIn_Celda de comprobación 1" xfId="5"/>
    <cellStyle name="Millares" xfId="23" builtinId="3"/>
    <cellStyle name="Millares 2" xfId="6"/>
    <cellStyle name="Millares 2 9 2 2" xfId="7"/>
    <cellStyle name="Millares 3" xfId="21"/>
    <cellStyle name="Normal" xfId="0" builtinId="0"/>
    <cellStyle name="Normal 2" xfId="8"/>
    <cellStyle name="Normal 2 10" xfId="1"/>
    <cellStyle name="Normal 2 2" xfId="9"/>
    <cellStyle name="Normal 2 2 2" xfId="22"/>
    <cellStyle name="Normal 22 2 2" xfId="10"/>
    <cellStyle name="Normal 3" xfId="11"/>
    <cellStyle name="Normal 4" xfId="12"/>
    <cellStyle name="Normal 4 3 5" xfId="19"/>
    <cellStyle name="Normal 5" xfId="13"/>
    <cellStyle name="Normal 6" xfId="14"/>
    <cellStyle name="Normal 6 2" xfId="17"/>
    <cellStyle name="Notas 17 2" xfId="15"/>
    <cellStyle name="Porcentaje 2" xfId="20"/>
    <cellStyle name="TableStyleLight1 2" xfId="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3.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76200</xdr:colOff>
      <xdr:row>3</xdr:row>
      <xdr:rowOff>441960</xdr:rowOff>
    </xdr:from>
    <xdr:to>
      <xdr:col>10</xdr:col>
      <xdr:colOff>1188720</xdr:colOff>
      <xdr:row>15</xdr:row>
      <xdr:rowOff>219710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5800" y="2042160"/>
          <a:ext cx="945642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29210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14</xdr:row>
      <xdr:rowOff>86360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152399</xdr:colOff>
      <xdr:row>5</xdr:row>
      <xdr:rowOff>99060</xdr:rowOff>
    </xdr:from>
    <xdr:to>
      <xdr:col>10</xdr:col>
      <xdr:colOff>1114424</xdr:colOff>
      <xdr:row>15</xdr:row>
      <xdr:rowOff>95250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899" y="2585085"/>
          <a:ext cx="9248775" cy="9121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819150</xdr:colOff>
      <xdr:row>15</xdr:row>
      <xdr:rowOff>124460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901065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1162050</xdr:colOff>
      <xdr:row>15</xdr:row>
      <xdr:rowOff>57150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9353550" cy="868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1181100</xdr:colOff>
      <xdr:row>15</xdr:row>
      <xdr:rowOff>180975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9372600" cy="8692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723900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891540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161925</xdr:colOff>
      <xdr:row>5</xdr:row>
      <xdr:rowOff>99061</xdr:rowOff>
    </xdr:from>
    <xdr:to>
      <xdr:col>11</xdr:col>
      <xdr:colOff>19050</xdr:colOff>
      <xdr:row>15</xdr:row>
      <xdr:rowOff>133351</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1525" y="2594611"/>
          <a:ext cx="9591675" cy="8244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1181100</xdr:colOff>
      <xdr:row>14</xdr:row>
      <xdr:rowOff>276860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937260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1238250</xdr:colOff>
      <xdr:row>14</xdr:row>
      <xdr:rowOff>257810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2594610"/>
          <a:ext cx="942975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14</xdr:row>
      <xdr:rowOff>276860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14</xdr:row>
      <xdr:rowOff>124460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105410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14</xdr:row>
      <xdr:rowOff>295910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14</xdr:row>
      <xdr:rowOff>257810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14</xdr:row>
      <xdr:rowOff>267335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209550</xdr:colOff>
      <xdr:row>5</xdr:row>
      <xdr:rowOff>80010</xdr:rowOff>
    </xdr:from>
    <xdr:to>
      <xdr:col>10</xdr:col>
      <xdr:colOff>1143000</xdr:colOff>
      <xdr:row>14</xdr:row>
      <xdr:rowOff>295910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39150" y="2575560"/>
          <a:ext cx="9277350" cy="90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5</xdr:col>
      <xdr:colOff>98425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7</xdr:col>
      <xdr:colOff>1188720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158845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5360" y="2758440"/>
          <a:ext cx="966216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3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3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3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3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3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202</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16</v>
      </c>
      <c r="C4" s="101" t="s">
        <v>203</v>
      </c>
      <c r="D4" s="101"/>
      <c r="E4" s="53" t="s">
        <v>10</v>
      </c>
      <c r="F4" s="53" t="s">
        <v>1</v>
      </c>
      <c r="G4" s="53" t="s">
        <v>153</v>
      </c>
      <c r="H4" s="59" t="s">
        <v>204</v>
      </c>
      <c r="I4" s="59">
        <v>34.5</v>
      </c>
      <c r="J4" s="59" t="s">
        <v>155</v>
      </c>
      <c r="K4" s="59">
        <v>30</v>
      </c>
    </row>
    <row r="5" spans="1:11" ht="30" customHeight="1" x14ac:dyDescent="0.3">
      <c r="A5" s="94" t="s">
        <v>2</v>
      </c>
      <c r="B5" s="95"/>
      <c r="C5" s="95"/>
      <c r="D5" s="95"/>
      <c r="E5" s="95" t="s">
        <v>26</v>
      </c>
      <c r="F5" s="95"/>
      <c r="G5" s="95"/>
      <c r="H5" s="95"/>
      <c r="I5" s="95"/>
      <c r="J5" s="95"/>
      <c r="K5" s="96"/>
    </row>
    <row r="6" spans="1:11" ht="100.2" customHeight="1" x14ac:dyDescent="0.3">
      <c r="A6" s="102" t="s">
        <v>205</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206</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207</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36</v>
      </c>
      <c r="C16" s="38">
        <v>46815</v>
      </c>
      <c r="D16" s="38">
        <v>47910</v>
      </c>
      <c r="E16" s="103"/>
      <c r="F16" s="103"/>
      <c r="G16" s="103"/>
      <c r="H16" s="103"/>
      <c r="I16" s="103"/>
      <c r="J16" s="103"/>
      <c r="K16" s="106"/>
    </row>
    <row r="17" spans="1:11" ht="30" customHeight="1" x14ac:dyDescent="0.3">
      <c r="A17" s="94" t="s">
        <v>33</v>
      </c>
      <c r="B17" s="104">
        <v>6310432.2872374505</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9">
        <v>2103477.4290791503</v>
      </c>
      <c r="I18" s="59">
        <v>2103477.4290791503</v>
      </c>
      <c r="J18" s="59">
        <v>2103477.4290791503</v>
      </c>
      <c r="K18" s="70"/>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0" zoomScaleNormal="50" workbookViewId="0">
      <selection activeCell="B4" sqref="B4"/>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195</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63" t="s">
        <v>196</v>
      </c>
      <c r="C4" s="101" t="s">
        <v>42</v>
      </c>
      <c r="D4" s="101"/>
      <c r="E4" s="53" t="s">
        <v>10</v>
      </c>
      <c r="F4" s="53" t="s">
        <v>1</v>
      </c>
      <c r="G4" s="53" t="s">
        <v>153</v>
      </c>
      <c r="H4" s="2" t="s">
        <v>197</v>
      </c>
      <c r="I4" s="55">
        <v>13.8</v>
      </c>
      <c r="J4" s="55" t="s">
        <v>155</v>
      </c>
      <c r="K4" s="57">
        <v>10</v>
      </c>
    </row>
    <row r="5" spans="1:11" ht="30" customHeight="1" x14ac:dyDescent="0.3">
      <c r="A5" s="94" t="s">
        <v>2</v>
      </c>
      <c r="B5" s="95"/>
      <c r="C5" s="95"/>
      <c r="D5" s="95"/>
      <c r="E5" s="95" t="s">
        <v>26</v>
      </c>
      <c r="F5" s="95"/>
      <c r="G5" s="95"/>
      <c r="H5" s="95"/>
      <c r="I5" s="95"/>
      <c r="J5" s="95"/>
      <c r="K5" s="96"/>
    </row>
    <row r="6" spans="1:11" ht="100.2" customHeight="1" x14ac:dyDescent="0.3">
      <c r="A6" s="107" t="s">
        <v>198</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199</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200</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201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3">
        <v>12</v>
      </c>
      <c r="C16" s="63" t="s">
        <v>52</v>
      </c>
      <c r="D16" s="38">
        <v>46449</v>
      </c>
      <c r="E16" s="103"/>
      <c r="F16" s="103"/>
      <c r="G16" s="103"/>
      <c r="H16" s="103"/>
      <c r="I16" s="103"/>
      <c r="J16" s="103"/>
      <c r="K16" s="106"/>
    </row>
    <row r="17" spans="1:11" ht="30" customHeight="1" x14ac:dyDescent="0.3">
      <c r="A17" s="94" t="s">
        <v>33</v>
      </c>
      <c r="B17" s="104">
        <v>120000</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63">
        <v>120000</v>
      </c>
      <c r="G18" s="63"/>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8"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189</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62" t="s">
        <v>190</v>
      </c>
      <c r="C4" s="101" t="s">
        <v>191</v>
      </c>
      <c r="D4" s="101"/>
      <c r="E4" s="53" t="s">
        <v>10</v>
      </c>
      <c r="F4" s="53" t="s">
        <v>7</v>
      </c>
      <c r="G4" s="53" t="s">
        <v>153</v>
      </c>
      <c r="H4" s="2" t="s">
        <v>190</v>
      </c>
      <c r="I4" s="55">
        <v>34.5</v>
      </c>
      <c r="J4" s="55" t="s">
        <v>155</v>
      </c>
      <c r="K4" s="57">
        <v>10</v>
      </c>
    </row>
    <row r="5" spans="1:11" ht="30" customHeight="1" x14ac:dyDescent="0.3">
      <c r="A5" s="94" t="s">
        <v>2</v>
      </c>
      <c r="B5" s="95"/>
      <c r="C5" s="95"/>
      <c r="D5" s="95"/>
      <c r="E5" s="95" t="s">
        <v>26</v>
      </c>
      <c r="F5" s="95"/>
      <c r="G5" s="95"/>
      <c r="H5" s="95"/>
      <c r="I5" s="95"/>
      <c r="J5" s="95"/>
      <c r="K5" s="96"/>
    </row>
    <row r="6" spans="1:11" ht="100.2" customHeight="1" x14ac:dyDescent="0.3">
      <c r="A6" s="102" t="s">
        <v>192</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193</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194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2">
        <v>12</v>
      </c>
      <c r="C16" s="38">
        <v>46815</v>
      </c>
      <c r="D16" s="38">
        <v>47180</v>
      </c>
      <c r="E16" s="103"/>
      <c r="F16" s="103"/>
      <c r="G16" s="103"/>
      <c r="H16" s="103"/>
      <c r="I16" s="103"/>
      <c r="J16" s="103"/>
      <c r="K16" s="106"/>
    </row>
    <row r="17" spans="1:11" ht="30" customHeight="1" x14ac:dyDescent="0.3">
      <c r="A17" s="94" t="s">
        <v>33</v>
      </c>
      <c r="B17" s="104">
        <v>1132628.6423466734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62"/>
      <c r="G18" s="55"/>
      <c r="H18" s="62">
        <v>1132628.6423466734</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183</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91</v>
      </c>
      <c r="C4" s="101" t="s">
        <v>184</v>
      </c>
      <c r="D4" s="101"/>
      <c r="E4" s="53" t="s">
        <v>10</v>
      </c>
      <c r="F4" s="53" t="s">
        <v>1</v>
      </c>
      <c r="G4" s="53" t="s">
        <v>153</v>
      </c>
      <c r="H4" s="55" t="s">
        <v>185</v>
      </c>
      <c r="I4" s="55">
        <v>34.5</v>
      </c>
      <c r="J4" s="55" t="s">
        <v>155</v>
      </c>
      <c r="K4" s="57">
        <v>30</v>
      </c>
    </row>
    <row r="5" spans="1:11" ht="30" customHeight="1" x14ac:dyDescent="0.3">
      <c r="A5" s="94" t="s">
        <v>2</v>
      </c>
      <c r="B5" s="95"/>
      <c r="C5" s="95"/>
      <c r="D5" s="95"/>
      <c r="E5" s="95" t="s">
        <v>26</v>
      </c>
      <c r="F5" s="95"/>
      <c r="G5" s="95"/>
      <c r="H5" s="95"/>
      <c r="I5" s="95"/>
      <c r="J5" s="95"/>
      <c r="K5" s="96"/>
    </row>
    <row r="6" spans="1:11" ht="100.2" customHeight="1" x14ac:dyDescent="0.3">
      <c r="A6" s="102" t="s">
        <v>186</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10" t="s">
        <v>187</v>
      </c>
      <c r="B8" s="111"/>
      <c r="C8" s="111"/>
      <c r="D8" s="11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188</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12</v>
      </c>
      <c r="C16" s="38">
        <v>46449</v>
      </c>
      <c r="D16" s="38">
        <v>46815</v>
      </c>
      <c r="E16" s="103"/>
      <c r="F16" s="103"/>
      <c r="G16" s="103"/>
      <c r="H16" s="103"/>
      <c r="I16" s="103"/>
      <c r="J16" s="103"/>
      <c r="K16" s="106"/>
    </row>
    <row r="17" spans="1:11" ht="30" customHeight="1" x14ac:dyDescent="0.3">
      <c r="A17" s="94" t="s">
        <v>33</v>
      </c>
      <c r="B17" s="104">
        <v>2520805.9073759634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9">
        <v>2520805.9073759634</v>
      </c>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E30" sqref="E3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177</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42</v>
      </c>
      <c r="C4" s="101" t="s">
        <v>178</v>
      </c>
      <c r="D4" s="101"/>
      <c r="E4" s="53" t="s">
        <v>10</v>
      </c>
      <c r="F4" s="53" t="s">
        <v>1</v>
      </c>
      <c r="G4" s="53" t="s">
        <v>153</v>
      </c>
      <c r="H4" s="2" t="s">
        <v>179</v>
      </c>
      <c r="I4" s="55">
        <v>2.4</v>
      </c>
      <c r="J4" s="55" t="s">
        <v>155</v>
      </c>
      <c r="K4" s="57">
        <v>30</v>
      </c>
    </row>
    <row r="5" spans="1:11" ht="30" customHeight="1" x14ac:dyDescent="0.3">
      <c r="A5" s="94" t="s">
        <v>2</v>
      </c>
      <c r="B5" s="95"/>
      <c r="C5" s="95"/>
      <c r="D5" s="95"/>
      <c r="E5" s="95" t="s">
        <v>26</v>
      </c>
      <c r="F5" s="95"/>
      <c r="G5" s="95"/>
      <c r="H5" s="95"/>
      <c r="I5" s="95"/>
      <c r="J5" s="95"/>
      <c r="K5" s="96"/>
    </row>
    <row r="6" spans="1:11" ht="100.2" customHeight="1" x14ac:dyDescent="0.3">
      <c r="A6" s="102" t="s">
        <v>180</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73.25" customHeight="1" x14ac:dyDescent="0.3">
      <c r="A8" s="100" t="s">
        <v>181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69" customHeight="1" x14ac:dyDescent="0.3">
      <c r="A10" s="100" t="s">
        <v>182</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12</v>
      </c>
      <c r="C16" s="38">
        <v>46815</v>
      </c>
      <c r="D16" s="38">
        <v>47180</v>
      </c>
      <c r="E16" s="103"/>
      <c r="F16" s="103"/>
      <c r="G16" s="103"/>
      <c r="H16" s="103"/>
      <c r="I16" s="103"/>
      <c r="J16" s="103"/>
      <c r="K16" s="106"/>
    </row>
    <row r="17" spans="1:11" ht="30" customHeight="1" x14ac:dyDescent="0.3">
      <c r="A17" s="94" t="s">
        <v>33</v>
      </c>
      <c r="B17" s="104">
        <v>6310432.2872374505</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9">
        <v>6310432.2872374505</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C17" sqref="C17:C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172</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42</v>
      </c>
      <c r="C4" s="101" t="s">
        <v>171</v>
      </c>
      <c r="D4" s="101"/>
      <c r="E4" s="53" t="s">
        <v>10</v>
      </c>
      <c r="F4" s="53" t="s">
        <v>1</v>
      </c>
      <c r="G4" s="53" t="s">
        <v>153</v>
      </c>
      <c r="H4" s="59" t="s">
        <v>173</v>
      </c>
      <c r="I4" s="59">
        <v>34.5</v>
      </c>
      <c r="J4" s="55" t="s">
        <v>155</v>
      </c>
      <c r="K4" s="57">
        <v>16</v>
      </c>
    </row>
    <row r="5" spans="1:11" ht="30" customHeight="1" x14ac:dyDescent="0.3">
      <c r="A5" s="94" t="s">
        <v>2</v>
      </c>
      <c r="B5" s="95"/>
      <c r="C5" s="95"/>
      <c r="D5" s="95"/>
      <c r="E5" s="95" t="s">
        <v>26</v>
      </c>
      <c r="F5" s="95"/>
      <c r="G5" s="95"/>
      <c r="H5" s="95"/>
      <c r="I5" s="95"/>
      <c r="J5" s="95"/>
      <c r="K5" s="96"/>
    </row>
    <row r="6" spans="1:11" ht="100.2" customHeight="1" x14ac:dyDescent="0.3">
      <c r="A6" s="102" t="s">
        <v>174</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31.75" customHeight="1" x14ac:dyDescent="0.3">
      <c r="A8" s="112" t="s">
        <v>175</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69" customHeight="1" x14ac:dyDescent="0.3">
      <c r="A10" s="100" t="s">
        <v>176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12</v>
      </c>
      <c r="C16" s="38">
        <v>46815</v>
      </c>
      <c r="D16" s="38">
        <v>47180</v>
      </c>
      <c r="E16" s="103"/>
      <c r="F16" s="103"/>
      <c r="G16" s="103"/>
      <c r="H16" s="103"/>
      <c r="I16" s="103"/>
      <c r="J16" s="103"/>
      <c r="K16" s="106"/>
    </row>
    <row r="17" spans="1:11" ht="30" customHeight="1" x14ac:dyDescent="0.3">
      <c r="A17" s="94" t="s">
        <v>33</v>
      </c>
      <c r="B17" s="104">
        <v>3682845.689055725</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59"/>
      <c r="G18" s="59"/>
      <c r="H18" s="59">
        <v>3682845.689055725</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165</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63" t="s">
        <v>12</v>
      </c>
      <c r="B4" s="63" t="s">
        <v>42</v>
      </c>
      <c r="C4" s="101" t="s">
        <v>166</v>
      </c>
      <c r="D4" s="101"/>
      <c r="E4" s="53" t="s">
        <v>10</v>
      </c>
      <c r="F4" s="53" t="s">
        <v>1</v>
      </c>
      <c r="G4" s="53" t="s">
        <v>153</v>
      </c>
      <c r="H4" s="55" t="s">
        <v>167</v>
      </c>
      <c r="I4" s="55">
        <v>34.5</v>
      </c>
      <c r="J4" s="55" t="s">
        <v>155</v>
      </c>
      <c r="K4" s="57">
        <v>10</v>
      </c>
    </row>
    <row r="5" spans="1:11" ht="30" customHeight="1" x14ac:dyDescent="0.3">
      <c r="A5" s="94" t="s">
        <v>2</v>
      </c>
      <c r="B5" s="95"/>
      <c r="C5" s="95"/>
      <c r="D5" s="95"/>
      <c r="E5" s="95" t="s">
        <v>26</v>
      </c>
      <c r="F5" s="95"/>
      <c r="G5" s="95"/>
      <c r="H5" s="95"/>
      <c r="I5" s="95"/>
      <c r="J5" s="95"/>
      <c r="K5" s="96"/>
    </row>
    <row r="6" spans="1:11" ht="100.2" customHeight="1" x14ac:dyDescent="0.3">
      <c r="A6" s="102" t="s">
        <v>168</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169</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170</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3">
        <v>12</v>
      </c>
      <c r="C16" s="37" t="s">
        <v>52</v>
      </c>
      <c r="D16" s="38" t="s">
        <v>53</v>
      </c>
      <c r="E16" s="103"/>
      <c r="F16" s="103"/>
      <c r="G16" s="103"/>
      <c r="H16" s="103"/>
      <c r="I16" s="103"/>
      <c r="J16" s="103"/>
      <c r="K16" s="106"/>
    </row>
    <row r="17" spans="1:11" ht="30" customHeight="1" x14ac:dyDescent="0.3">
      <c r="A17" s="94" t="s">
        <v>33</v>
      </c>
      <c r="B17" s="104">
        <v>1132628.6423466734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63">
        <v>1132628.6423466734</v>
      </c>
      <c r="G18" s="55"/>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160</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63" t="s">
        <v>12</v>
      </c>
      <c r="B4" s="63" t="s">
        <v>42</v>
      </c>
      <c r="C4" s="101" t="s">
        <v>152</v>
      </c>
      <c r="D4" s="101"/>
      <c r="E4" s="53" t="s">
        <v>10</v>
      </c>
      <c r="F4" s="53" t="s">
        <v>1</v>
      </c>
      <c r="G4" s="53" t="s">
        <v>153</v>
      </c>
      <c r="H4" s="63" t="s">
        <v>161</v>
      </c>
      <c r="I4" s="55">
        <v>34.5</v>
      </c>
      <c r="J4" s="55" t="s">
        <v>155</v>
      </c>
      <c r="K4" s="57">
        <v>56</v>
      </c>
    </row>
    <row r="5" spans="1:11" ht="30" customHeight="1" x14ac:dyDescent="0.3">
      <c r="A5" s="94" t="s">
        <v>2</v>
      </c>
      <c r="B5" s="95"/>
      <c r="C5" s="95"/>
      <c r="D5" s="95"/>
      <c r="E5" s="95" t="s">
        <v>26</v>
      </c>
      <c r="F5" s="95"/>
      <c r="G5" s="95"/>
      <c r="H5" s="95"/>
      <c r="I5" s="95"/>
      <c r="J5" s="95"/>
      <c r="K5" s="96"/>
    </row>
    <row r="6" spans="1:11" ht="100.2" customHeight="1" x14ac:dyDescent="0.3">
      <c r="A6" s="102" t="s">
        <v>162</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67.75" customHeight="1" x14ac:dyDescent="0.3">
      <c r="A8" s="112" t="s">
        <v>163</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58.5" customHeight="1" x14ac:dyDescent="0.3">
      <c r="A10" s="100" t="s">
        <v>164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3">
        <v>12</v>
      </c>
      <c r="C16" s="38">
        <v>46449</v>
      </c>
      <c r="D16" s="38">
        <v>46815</v>
      </c>
      <c r="E16" s="103"/>
      <c r="F16" s="103"/>
      <c r="G16" s="103"/>
      <c r="H16" s="103"/>
      <c r="I16" s="103"/>
      <c r="J16" s="103"/>
      <c r="K16" s="106"/>
    </row>
    <row r="17" spans="1:11" ht="30" customHeight="1" x14ac:dyDescent="0.3">
      <c r="A17" s="94" t="s">
        <v>33</v>
      </c>
      <c r="B17" s="104">
        <v>6668047.7036887398</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63">
        <v>6668047.7036887398</v>
      </c>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G21" sqref="G21"/>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151</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42</v>
      </c>
      <c r="C4" s="101" t="s">
        <v>152</v>
      </c>
      <c r="D4" s="101"/>
      <c r="E4" s="53" t="s">
        <v>10</v>
      </c>
      <c r="F4" s="53" t="s">
        <v>1</v>
      </c>
      <c r="G4" s="53" t="s">
        <v>153</v>
      </c>
      <c r="H4" s="59" t="s">
        <v>154</v>
      </c>
      <c r="I4" s="55">
        <v>34.5</v>
      </c>
      <c r="J4" s="55" t="s">
        <v>155</v>
      </c>
      <c r="K4" s="57">
        <v>40</v>
      </c>
    </row>
    <row r="5" spans="1:11" ht="30" customHeight="1" x14ac:dyDescent="0.3">
      <c r="A5" s="94" t="s">
        <v>2</v>
      </c>
      <c r="B5" s="95"/>
      <c r="C5" s="95"/>
      <c r="D5" s="95"/>
      <c r="E5" s="95" t="s">
        <v>26</v>
      </c>
      <c r="F5" s="95"/>
      <c r="G5" s="95"/>
      <c r="H5" s="95"/>
      <c r="I5" s="95"/>
      <c r="J5" s="95"/>
      <c r="K5" s="96"/>
    </row>
    <row r="6" spans="1:11" ht="100.2" customHeight="1" x14ac:dyDescent="0.3">
      <c r="A6" s="107" t="s">
        <v>156</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157</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158</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12</v>
      </c>
      <c r="C16" s="38">
        <v>46815</v>
      </c>
      <c r="D16" s="38">
        <v>47180</v>
      </c>
      <c r="E16" s="103"/>
      <c r="F16" s="103"/>
      <c r="G16" s="103"/>
      <c r="H16" s="103"/>
      <c r="I16" s="103"/>
      <c r="J16" s="103"/>
      <c r="K16" s="106"/>
    </row>
    <row r="17" spans="1:11" ht="30" customHeight="1" x14ac:dyDescent="0.3">
      <c r="A17" s="94" t="s">
        <v>33</v>
      </c>
      <c r="B17" s="104">
        <v>2265257.2846933468</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59"/>
      <c r="G18" s="55"/>
      <c r="H18" s="59">
        <v>2265257.2846933468</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E6" sqref="E6:K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306</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307</v>
      </c>
      <c r="C4" s="101" t="s">
        <v>42</v>
      </c>
      <c r="D4" s="101"/>
      <c r="E4" s="59" t="s">
        <v>10</v>
      </c>
      <c r="F4" s="59" t="s">
        <v>1</v>
      </c>
      <c r="G4" s="59" t="s">
        <v>8</v>
      </c>
      <c r="H4" s="59" t="s">
        <v>308</v>
      </c>
      <c r="I4" s="59">
        <v>13.8</v>
      </c>
      <c r="J4" s="59" t="s">
        <v>155</v>
      </c>
      <c r="K4" s="59">
        <v>99</v>
      </c>
    </row>
    <row r="5" spans="1:11" ht="30" customHeight="1" x14ac:dyDescent="0.3">
      <c r="A5" s="94" t="s">
        <v>2</v>
      </c>
      <c r="B5" s="95"/>
      <c r="C5" s="95"/>
      <c r="D5" s="95"/>
      <c r="E5" s="95" t="s">
        <v>26</v>
      </c>
      <c r="F5" s="95"/>
      <c r="G5" s="95"/>
      <c r="H5" s="95"/>
      <c r="I5" s="95"/>
      <c r="J5" s="95"/>
      <c r="K5" s="96"/>
    </row>
    <row r="6" spans="1:11" ht="100.2" customHeight="1" x14ac:dyDescent="0.3">
      <c r="A6" s="107" t="s">
        <v>312</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310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311</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311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12</v>
      </c>
      <c r="C16" s="37" t="s">
        <v>52</v>
      </c>
      <c r="D16" s="38">
        <v>47180</v>
      </c>
      <c r="E16" s="103"/>
      <c r="F16" s="103"/>
      <c r="G16" s="103"/>
      <c r="H16" s="103"/>
      <c r="I16" s="103"/>
      <c r="J16" s="103"/>
      <c r="K16" s="106"/>
    </row>
    <row r="17" spans="1:11" ht="30" customHeight="1" x14ac:dyDescent="0.3">
      <c r="A17" s="94" t="s">
        <v>33</v>
      </c>
      <c r="B17" s="104">
        <v>270000</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270000</v>
      </c>
      <c r="G18" s="59"/>
      <c r="H18" s="59"/>
      <c r="I18" s="59"/>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A3" sqref="A3"/>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324</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68</v>
      </c>
      <c r="C4" s="101" t="s">
        <v>323</v>
      </c>
      <c r="D4" s="101"/>
      <c r="E4" s="59" t="s">
        <v>10</v>
      </c>
      <c r="F4" s="59" t="s">
        <v>1</v>
      </c>
      <c r="G4" s="59" t="s">
        <v>153</v>
      </c>
      <c r="H4" s="59" t="s">
        <v>318</v>
      </c>
      <c r="I4" s="59">
        <v>34.5</v>
      </c>
      <c r="J4" s="59" t="s">
        <v>155</v>
      </c>
      <c r="K4" s="59">
        <v>15</v>
      </c>
    </row>
    <row r="5" spans="1:11" ht="30" customHeight="1" x14ac:dyDescent="0.3">
      <c r="A5" s="94" t="s">
        <v>2</v>
      </c>
      <c r="B5" s="95"/>
      <c r="C5" s="95"/>
      <c r="D5" s="95"/>
      <c r="E5" s="95" t="s">
        <v>26</v>
      </c>
      <c r="F5" s="95"/>
      <c r="G5" s="95"/>
      <c r="H5" s="95"/>
      <c r="I5" s="95"/>
      <c r="J5" s="95"/>
      <c r="K5" s="96"/>
    </row>
    <row r="6" spans="1:11" ht="100.2" customHeight="1" x14ac:dyDescent="0.3">
      <c r="A6" s="102" t="s">
        <v>317</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319</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321</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322</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24</v>
      </c>
      <c r="C16" s="38">
        <v>46815</v>
      </c>
      <c r="D16" s="38" t="s">
        <v>287</v>
      </c>
      <c r="E16" s="103"/>
      <c r="F16" s="103"/>
      <c r="G16" s="103"/>
      <c r="H16" s="103"/>
      <c r="I16" s="103"/>
      <c r="J16" s="103"/>
      <c r="K16" s="106"/>
    </row>
    <row r="17" spans="1:11" ht="30" customHeight="1" x14ac:dyDescent="0.3">
      <c r="A17" s="94" t="s">
        <v>33</v>
      </c>
      <c r="B17" s="104">
        <v>1170000</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585000</v>
      </c>
      <c r="G18" s="59">
        <v>585000</v>
      </c>
      <c r="H18" s="63"/>
      <c r="I18" s="63"/>
      <c r="J18" s="59"/>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A2" sqref="A2"/>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300</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42</v>
      </c>
      <c r="C4" s="101" t="s">
        <v>301</v>
      </c>
      <c r="D4" s="101"/>
      <c r="E4" s="59" t="s">
        <v>10</v>
      </c>
      <c r="F4" s="59" t="s">
        <v>1</v>
      </c>
      <c r="G4" s="59" t="s">
        <v>8</v>
      </c>
      <c r="H4" s="59" t="s">
        <v>302</v>
      </c>
      <c r="I4" s="59">
        <v>34.5</v>
      </c>
      <c r="J4" s="59" t="s">
        <v>155</v>
      </c>
      <c r="K4" s="59">
        <v>30</v>
      </c>
    </row>
    <row r="5" spans="1:11" ht="30" customHeight="1" x14ac:dyDescent="0.3">
      <c r="A5" s="94" t="s">
        <v>2</v>
      </c>
      <c r="B5" s="95"/>
      <c r="C5" s="95"/>
      <c r="D5" s="95"/>
      <c r="E5" s="95" t="s">
        <v>26</v>
      </c>
      <c r="F5" s="95"/>
      <c r="G5" s="95"/>
      <c r="H5" s="95"/>
      <c r="I5" s="95"/>
      <c r="J5" s="95"/>
      <c r="K5" s="96"/>
    </row>
    <row r="6" spans="1:11" ht="100.2" customHeight="1" x14ac:dyDescent="0.3">
      <c r="A6" s="102" t="s">
        <v>303</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304</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305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36</v>
      </c>
      <c r="C16" s="38">
        <v>46815</v>
      </c>
      <c r="D16" s="38">
        <v>47910</v>
      </c>
      <c r="E16" s="103"/>
      <c r="F16" s="103"/>
      <c r="G16" s="103"/>
      <c r="H16" s="103"/>
      <c r="I16" s="103"/>
      <c r="J16" s="103"/>
      <c r="K16" s="106"/>
    </row>
    <row r="17" spans="1:11" ht="30" customHeight="1" x14ac:dyDescent="0.3">
      <c r="A17" s="94" t="s">
        <v>33</v>
      </c>
      <c r="B17" s="104">
        <v>2772900</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63"/>
      <c r="G18" s="63"/>
      <c r="H18" s="63">
        <v>924300</v>
      </c>
      <c r="I18" s="63">
        <v>924300</v>
      </c>
      <c r="J18" s="63">
        <v>924300</v>
      </c>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H18" sqref="H18:J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294</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63" t="s">
        <v>12</v>
      </c>
      <c r="B4" s="63" t="s">
        <v>42</v>
      </c>
      <c r="C4" s="101" t="s">
        <v>295</v>
      </c>
      <c r="D4" s="101"/>
      <c r="E4" s="59" t="s">
        <v>10</v>
      </c>
      <c r="F4" s="59" t="s">
        <v>1</v>
      </c>
      <c r="G4" s="59" t="s">
        <v>8</v>
      </c>
      <c r="H4" s="63" t="s">
        <v>296</v>
      </c>
      <c r="I4" s="63">
        <v>34.5</v>
      </c>
      <c r="J4" s="63" t="s">
        <v>155</v>
      </c>
      <c r="K4" s="63">
        <v>10</v>
      </c>
    </row>
    <row r="5" spans="1:11" ht="30" customHeight="1" x14ac:dyDescent="0.3">
      <c r="A5" s="94" t="s">
        <v>2</v>
      </c>
      <c r="B5" s="95"/>
      <c r="C5" s="95"/>
      <c r="D5" s="95"/>
      <c r="E5" s="95" t="s">
        <v>26</v>
      </c>
      <c r="F5" s="95"/>
      <c r="G5" s="95"/>
      <c r="H5" s="95"/>
      <c r="I5" s="95"/>
      <c r="J5" s="95"/>
      <c r="K5" s="96"/>
    </row>
    <row r="6" spans="1:11" ht="100.2" customHeight="1" x14ac:dyDescent="0.3">
      <c r="A6" s="102" t="s">
        <v>297</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64.25" customHeight="1" x14ac:dyDescent="0.3">
      <c r="A8" s="100" t="s">
        <v>298</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29" customHeight="1" x14ac:dyDescent="0.3">
      <c r="A10" s="100" t="s">
        <v>299</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3">
        <v>36</v>
      </c>
      <c r="C16" s="38">
        <v>46815</v>
      </c>
      <c r="D16" s="38" t="s">
        <v>287</v>
      </c>
      <c r="E16" s="103"/>
      <c r="F16" s="103"/>
      <c r="G16" s="103"/>
      <c r="H16" s="103"/>
      <c r="I16" s="103"/>
      <c r="J16" s="103"/>
      <c r="K16" s="106"/>
    </row>
    <row r="17" spans="1:11" ht="30" customHeight="1" x14ac:dyDescent="0.3">
      <c r="A17" s="94" t="s">
        <v>33</v>
      </c>
      <c r="B17" s="104">
        <v>1388177.2650292909</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63"/>
      <c r="G18" s="63"/>
      <c r="H18" s="63">
        <v>462725.75500976335</v>
      </c>
      <c r="I18" s="63">
        <v>462725.75500976335</v>
      </c>
      <c r="J18" s="63">
        <v>462725.75500976335</v>
      </c>
      <c r="K18" s="63"/>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10" zoomScale="50" zoomScaleNormal="50" workbookViewId="0">
      <selection activeCell="I18" sqref="I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288</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91</v>
      </c>
      <c r="C4" s="101" t="s">
        <v>289</v>
      </c>
      <c r="D4" s="101"/>
      <c r="E4" s="59" t="s">
        <v>10</v>
      </c>
      <c r="F4" s="59" t="s">
        <v>1</v>
      </c>
      <c r="G4" s="59" t="s">
        <v>8</v>
      </c>
      <c r="H4" s="2" t="s">
        <v>290</v>
      </c>
      <c r="I4" s="2">
        <v>34.5</v>
      </c>
      <c r="J4" s="2" t="s">
        <v>155</v>
      </c>
      <c r="K4" s="2">
        <v>10</v>
      </c>
    </row>
    <row r="5" spans="1:11" ht="30" customHeight="1" x14ac:dyDescent="0.3">
      <c r="A5" s="94" t="s">
        <v>2</v>
      </c>
      <c r="B5" s="95"/>
      <c r="C5" s="95"/>
      <c r="D5" s="95"/>
      <c r="E5" s="95" t="s">
        <v>26</v>
      </c>
      <c r="F5" s="95"/>
      <c r="G5" s="95"/>
      <c r="H5" s="95"/>
      <c r="I5" s="95"/>
      <c r="J5" s="95"/>
      <c r="K5" s="96"/>
    </row>
    <row r="6" spans="1:11" ht="100.2" customHeight="1" x14ac:dyDescent="0.3">
      <c r="A6" s="102" t="s">
        <v>291</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89.75" customHeight="1" x14ac:dyDescent="0.3">
      <c r="A8" s="100" t="s">
        <v>292</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76.5" customHeight="1" x14ac:dyDescent="0.3">
      <c r="A10" s="100" t="s">
        <v>293</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159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36</v>
      </c>
      <c r="C16" s="38">
        <v>46084</v>
      </c>
      <c r="D16" s="38">
        <v>47180</v>
      </c>
      <c r="E16" s="103"/>
      <c r="F16" s="103"/>
      <c r="G16" s="103"/>
      <c r="H16" s="103"/>
      <c r="I16" s="103"/>
      <c r="J16" s="103"/>
      <c r="K16" s="106"/>
    </row>
    <row r="17" spans="1:11" ht="30" customHeight="1" x14ac:dyDescent="0.3">
      <c r="A17" s="94" t="s">
        <v>33</v>
      </c>
      <c r="B17" s="104">
        <v>1388177.2650292909</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63">
        <v>462725.75500976364</v>
      </c>
      <c r="G18" s="63">
        <v>462725.75500976364</v>
      </c>
      <c r="H18" s="63">
        <v>462725.75500976364</v>
      </c>
      <c r="I18" s="63"/>
      <c r="J18" s="39"/>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A6" sqref="A6:D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278</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279</v>
      </c>
      <c r="C4" s="115" t="s">
        <v>280</v>
      </c>
      <c r="D4" s="109"/>
      <c r="E4" s="59" t="s">
        <v>10</v>
      </c>
      <c r="F4" s="59" t="s">
        <v>1</v>
      </c>
      <c r="G4" s="59" t="s">
        <v>8</v>
      </c>
      <c r="H4" s="2" t="s">
        <v>281</v>
      </c>
      <c r="I4" s="59">
        <v>13.8</v>
      </c>
      <c r="J4" s="59" t="s">
        <v>282</v>
      </c>
      <c r="K4" s="59">
        <v>109.5</v>
      </c>
    </row>
    <row r="5" spans="1:11" ht="30" customHeight="1" x14ac:dyDescent="0.3">
      <c r="A5" s="94" t="s">
        <v>2</v>
      </c>
      <c r="B5" s="95"/>
      <c r="C5" s="95"/>
      <c r="D5" s="95"/>
      <c r="E5" s="95" t="s">
        <v>26</v>
      </c>
      <c r="F5" s="95"/>
      <c r="G5" s="95"/>
      <c r="H5" s="95"/>
      <c r="I5" s="95"/>
      <c r="J5" s="95"/>
      <c r="K5" s="96"/>
    </row>
    <row r="6" spans="1:11" ht="100.2" customHeight="1" x14ac:dyDescent="0.3">
      <c r="A6" s="107" t="s">
        <v>283</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23" customHeight="1" x14ac:dyDescent="0.3">
      <c r="A8" s="110" t="s">
        <v>284</v>
      </c>
      <c r="B8" s="111"/>
      <c r="C8" s="111"/>
      <c r="D8" s="11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34.25" customHeight="1" x14ac:dyDescent="0.3">
      <c r="A10" s="100" t="s">
        <v>285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286</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12</v>
      </c>
      <c r="C16" s="38">
        <v>46084</v>
      </c>
      <c r="D16" s="38">
        <v>46449</v>
      </c>
      <c r="E16" s="103"/>
      <c r="F16" s="103"/>
      <c r="G16" s="103"/>
      <c r="H16" s="103"/>
      <c r="I16" s="103"/>
      <c r="J16" s="103"/>
      <c r="K16" s="106"/>
    </row>
    <row r="17" spans="1:11" ht="30" customHeight="1" x14ac:dyDescent="0.3">
      <c r="A17" s="94" t="s">
        <v>33</v>
      </c>
      <c r="B17" s="104">
        <v>1370000</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1370000</v>
      </c>
      <c r="G18" s="63"/>
      <c r="H18" s="63"/>
      <c r="I18" s="63"/>
      <c r="J18" s="39"/>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274</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42</v>
      </c>
      <c r="C4" s="101" t="s">
        <v>42</v>
      </c>
      <c r="D4" s="101"/>
      <c r="E4" s="59" t="s">
        <v>10</v>
      </c>
      <c r="F4" s="59" t="s">
        <v>1</v>
      </c>
      <c r="G4" s="59" t="s">
        <v>8</v>
      </c>
      <c r="H4" s="59" t="s">
        <v>275</v>
      </c>
      <c r="I4" s="59">
        <v>34.5</v>
      </c>
      <c r="J4" s="59" t="s">
        <v>9</v>
      </c>
      <c r="K4" s="59">
        <v>7</v>
      </c>
    </row>
    <row r="5" spans="1:11" ht="30" customHeight="1" x14ac:dyDescent="0.3">
      <c r="A5" s="94" t="s">
        <v>2</v>
      </c>
      <c r="B5" s="95"/>
      <c r="C5" s="95"/>
      <c r="D5" s="95"/>
      <c r="E5" s="95" t="s">
        <v>26</v>
      </c>
      <c r="F5" s="95"/>
      <c r="G5" s="95"/>
      <c r="H5" s="95"/>
      <c r="I5" s="95"/>
      <c r="J5" s="95"/>
      <c r="K5" s="96"/>
    </row>
    <row r="6" spans="1:11" ht="100.2" customHeight="1" x14ac:dyDescent="0.3">
      <c r="A6" s="107" t="s">
        <v>276</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277</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6</v>
      </c>
      <c r="C16" s="38">
        <v>46084</v>
      </c>
      <c r="D16" s="38" t="s">
        <v>58</v>
      </c>
      <c r="E16" s="103"/>
      <c r="F16" s="103"/>
      <c r="G16" s="103"/>
      <c r="H16" s="103"/>
      <c r="I16" s="103"/>
      <c r="J16" s="103"/>
      <c r="K16" s="106"/>
    </row>
    <row r="17" spans="1:11" ht="30" customHeight="1" x14ac:dyDescent="0.3">
      <c r="A17" s="94" t="s">
        <v>33</v>
      </c>
      <c r="B17" s="104">
        <v>3178264.5298943119</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3178264.5298943119</v>
      </c>
      <c r="G18" s="59"/>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H18" sqref="H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270</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16</v>
      </c>
      <c r="C4" s="101" t="s">
        <v>16</v>
      </c>
      <c r="D4" s="101"/>
      <c r="E4" s="59" t="s">
        <v>10</v>
      </c>
      <c r="F4" s="59" t="s">
        <v>1</v>
      </c>
      <c r="G4" s="59" t="s">
        <v>8</v>
      </c>
      <c r="H4" s="59" t="s">
        <v>271</v>
      </c>
      <c r="I4" s="59">
        <v>13.8</v>
      </c>
      <c r="J4" s="59" t="s">
        <v>9</v>
      </c>
      <c r="K4" s="59">
        <v>1.8</v>
      </c>
    </row>
    <row r="5" spans="1:11" ht="30" customHeight="1" x14ac:dyDescent="0.3">
      <c r="A5" s="94" t="s">
        <v>2</v>
      </c>
      <c r="B5" s="95"/>
      <c r="C5" s="95"/>
      <c r="D5" s="95"/>
      <c r="E5" s="95" t="s">
        <v>26</v>
      </c>
      <c r="F5" s="95"/>
      <c r="G5" s="95"/>
      <c r="H5" s="95"/>
      <c r="I5" s="95"/>
      <c r="J5" s="95"/>
      <c r="K5" s="96"/>
    </row>
    <row r="6" spans="1:11" ht="100.2" customHeight="1" x14ac:dyDescent="0.3">
      <c r="A6" s="102" t="s">
        <v>272</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273</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12</v>
      </c>
      <c r="C16" s="38">
        <v>46815</v>
      </c>
      <c r="D16" s="38">
        <v>47180</v>
      </c>
      <c r="E16" s="103"/>
      <c r="F16" s="103"/>
      <c r="G16" s="103"/>
      <c r="H16" s="103"/>
      <c r="I16" s="103"/>
      <c r="J16" s="103"/>
      <c r="K16" s="106"/>
    </row>
    <row r="17" spans="1:11" ht="30" customHeight="1" x14ac:dyDescent="0.3">
      <c r="A17" s="94" t="s">
        <v>33</v>
      </c>
      <c r="B17" s="104">
        <v>1008549.1382358331</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59">
        <v>1008549.1382358331</v>
      </c>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4"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266</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42</v>
      </c>
      <c r="C4" s="101" t="s">
        <v>42</v>
      </c>
      <c r="D4" s="101"/>
      <c r="E4" s="59" t="s">
        <v>10</v>
      </c>
      <c r="F4" s="59" t="s">
        <v>1</v>
      </c>
      <c r="G4" s="59" t="s">
        <v>8</v>
      </c>
      <c r="H4" s="2" t="s">
        <v>267</v>
      </c>
      <c r="I4" s="59">
        <v>13.8</v>
      </c>
      <c r="J4" s="59" t="s">
        <v>9</v>
      </c>
      <c r="K4" s="59">
        <v>14.79</v>
      </c>
    </row>
    <row r="5" spans="1:11" ht="30" customHeight="1" x14ac:dyDescent="0.3">
      <c r="A5" s="94" t="s">
        <v>2</v>
      </c>
      <c r="B5" s="95"/>
      <c r="C5" s="95"/>
      <c r="D5" s="95"/>
      <c r="E5" s="95" t="s">
        <v>26</v>
      </c>
      <c r="F5" s="95"/>
      <c r="G5" s="95"/>
      <c r="H5" s="95"/>
      <c r="I5" s="95"/>
      <c r="J5" s="95"/>
      <c r="K5" s="96"/>
    </row>
    <row r="6" spans="1:11" ht="100.2" customHeight="1" x14ac:dyDescent="0.3">
      <c r="A6" s="107" t="s">
        <v>268</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50.75" customHeight="1" x14ac:dyDescent="0.3">
      <c r="A8" s="116" t="s">
        <v>269</v>
      </c>
      <c r="B8" s="117"/>
      <c r="C8" s="117"/>
      <c r="D8" s="117"/>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7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24</v>
      </c>
      <c r="C16" s="59" t="s">
        <v>52</v>
      </c>
      <c r="D16" s="38">
        <v>46815</v>
      </c>
      <c r="E16" s="103"/>
      <c r="F16" s="103"/>
      <c r="G16" s="103"/>
      <c r="H16" s="103"/>
      <c r="I16" s="103"/>
      <c r="J16" s="103"/>
      <c r="K16" s="106"/>
    </row>
    <row r="17" spans="1:11" ht="30" customHeight="1" x14ac:dyDescent="0.3">
      <c r="A17" s="94" t="s">
        <v>33</v>
      </c>
      <c r="B17" s="104">
        <v>6269302.9326763935</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3134651.4663381968</v>
      </c>
      <c r="G18" s="63">
        <v>3134651.4663381968</v>
      </c>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10"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260</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261</v>
      </c>
      <c r="C4" s="101" t="s">
        <v>261</v>
      </c>
      <c r="D4" s="101"/>
      <c r="E4" s="59" t="s">
        <v>10</v>
      </c>
      <c r="F4" s="59" t="s">
        <v>1</v>
      </c>
      <c r="G4" s="59" t="s">
        <v>8</v>
      </c>
      <c r="H4" s="59" t="s">
        <v>262</v>
      </c>
      <c r="I4" s="59">
        <v>13.8</v>
      </c>
      <c r="J4" s="59" t="s">
        <v>9</v>
      </c>
      <c r="K4" s="59">
        <v>3.2</v>
      </c>
    </row>
    <row r="5" spans="1:11" ht="30" customHeight="1" x14ac:dyDescent="0.3">
      <c r="A5" s="94" t="s">
        <v>2</v>
      </c>
      <c r="B5" s="95"/>
      <c r="C5" s="95"/>
      <c r="D5" s="95"/>
      <c r="E5" s="95" t="s">
        <v>26</v>
      </c>
      <c r="F5" s="95"/>
      <c r="G5" s="95"/>
      <c r="H5" s="95"/>
      <c r="I5" s="95"/>
      <c r="J5" s="95"/>
      <c r="K5" s="96"/>
    </row>
    <row r="6" spans="1:11" ht="100.2" customHeight="1" x14ac:dyDescent="0.3">
      <c r="A6" s="102" t="s">
        <v>263</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92.75" customHeight="1" x14ac:dyDescent="0.3">
      <c r="A8" s="100" t="s">
        <v>264</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18.5" customHeight="1" x14ac:dyDescent="0.3">
      <c r="A10" s="100" t="s">
        <v>265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6</v>
      </c>
      <c r="C16" s="37" t="s">
        <v>52</v>
      </c>
      <c r="D16" s="38" t="s">
        <v>58</v>
      </c>
      <c r="E16" s="103"/>
      <c r="F16" s="103"/>
      <c r="G16" s="103"/>
      <c r="H16" s="103"/>
      <c r="I16" s="103"/>
      <c r="J16" s="103"/>
      <c r="K16" s="106"/>
    </row>
    <row r="17" spans="1:11" ht="30" customHeight="1" x14ac:dyDescent="0.3">
      <c r="A17" s="94" t="s">
        <v>33</v>
      </c>
      <c r="B17" s="104">
        <v>1137068.5523100153</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1137068.5523100153</v>
      </c>
      <c r="G18" s="63"/>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10"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256</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42</v>
      </c>
      <c r="C4" s="101" t="s">
        <v>42</v>
      </c>
      <c r="D4" s="101"/>
      <c r="E4" s="59" t="s">
        <v>10</v>
      </c>
      <c r="F4" s="59" t="s">
        <v>1</v>
      </c>
      <c r="G4" s="59" t="s">
        <v>8</v>
      </c>
      <c r="H4" s="59" t="s">
        <v>257</v>
      </c>
      <c r="I4" s="59">
        <v>13.8</v>
      </c>
      <c r="J4" s="59" t="s">
        <v>9</v>
      </c>
      <c r="K4" s="59">
        <v>0.65</v>
      </c>
    </row>
    <row r="5" spans="1:11" ht="30" customHeight="1" x14ac:dyDescent="0.3">
      <c r="A5" s="94" t="s">
        <v>2</v>
      </c>
      <c r="B5" s="95"/>
      <c r="C5" s="95"/>
      <c r="D5" s="95"/>
      <c r="E5" s="95" t="s">
        <v>26</v>
      </c>
      <c r="F5" s="95"/>
      <c r="G5" s="95"/>
      <c r="H5" s="95"/>
      <c r="I5" s="95"/>
      <c r="J5" s="95"/>
      <c r="K5" s="96"/>
    </row>
    <row r="6" spans="1:11" ht="100.2" customHeight="1" x14ac:dyDescent="0.3">
      <c r="A6" s="102" t="s">
        <v>258</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00.25" customHeight="1" x14ac:dyDescent="0.3">
      <c r="A8" s="118" t="s">
        <v>259</v>
      </c>
      <c r="B8" s="119"/>
      <c r="C8" s="119"/>
      <c r="D8" s="120"/>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12.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12</v>
      </c>
      <c r="C16" s="37" t="s">
        <v>52</v>
      </c>
      <c r="D16" s="38" t="s">
        <v>53</v>
      </c>
      <c r="E16" s="103"/>
      <c r="F16" s="103"/>
      <c r="G16" s="103"/>
      <c r="H16" s="103"/>
      <c r="I16" s="103"/>
      <c r="J16" s="103"/>
      <c r="K16" s="106"/>
    </row>
    <row r="17" spans="1:11" ht="30" customHeight="1" x14ac:dyDescent="0.3">
      <c r="A17" s="94" t="s">
        <v>33</v>
      </c>
      <c r="B17" s="104">
        <v>1533767.9636781982</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59">
        <v>1533767.9636781982</v>
      </c>
      <c r="G18" s="59"/>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147</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59" t="s">
        <v>42</v>
      </c>
      <c r="C4" s="101" t="s">
        <v>42</v>
      </c>
      <c r="D4" s="101"/>
      <c r="E4" s="53" t="s">
        <v>10</v>
      </c>
      <c r="F4" s="53" t="s">
        <v>1</v>
      </c>
      <c r="G4" s="53" t="s">
        <v>8</v>
      </c>
      <c r="H4" s="59" t="s">
        <v>148</v>
      </c>
      <c r="I4" s="55">
        <v>13.8</v>
      </c>
      <c r="J4" s="55" t="s">
        <v>9</v>
      </c>
      <c r="K4" s="57">
        <v>3.7</v>
      </c>
    </row>
    <row r="5" spans="1:11" ht="30" customHeight="1" x14ac:dyDescent="0.3">
      <c r="A5" s="94" t="s">
        <v>2</v>
      </c>
      <c r="B5" s="95"/>
      <c r="C5" s="95"/>
      <c r="D5" s="95"/>
      <c r="E5" s="95" t="s">
        <v>26</v>
      </c>
      <c r="F5" s="95"/>
      <c r="G5" s="95"/>
      <c r="H5" s="95"/>
      <c r="I5" s="95"/>
      <c r="J5" s="95"/>
      <c r="K5" s="96"/>
    </row>
    <row r="6" spans="1:11" ht="100.2" customHeight="1" x14ac:dyDescent="0.3">
      <c r="A6" s="102" t="s">
        <v>149</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22.75" customHeight="1" x14ac:dyDescent="0.3">
      <c r="A8" s="112" t="s">
        <v>150</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88.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24</v>
      </c>
      <c r="C16" s="38">
        <v>46449</v>
      </c>
      <c r="D16" s="38">
        <v>47180</v>
      </c>
      <c r="E16" s="103"/>
      <c r="F16" s="103"/>
      <c r="G16" s="103"/>
      <c r="H16" s="103"/>
      <c r="I16" s="103"/>
      <c r="J16" s="103"/>
      <c r="K16" s="106"/>
    </row>
    <row r="17" spans="1:11" ht="30" customHeight="1" x14ac:dyDescent="0.3">
      <c r="A17" s="94" t="s">
        <v>33</v>
      </c>
      <c r="B17" s="104">
        <v>1825248.0056005036</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9">
        <f>1825248.0056005/2</f>
        <v>912624.00280024996</v>
      </c>
      <c r="H18" s="59">
        <f>1825248.0056005/2</f>
        <v>912624.00280024996</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145</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62" t="s">
        <v>42</v>
      </c>
      <c r="C4" s="101" t="s">
        <v>42</v>
      </c>
      <c r="D4" s="101"/>
      <c r="E4" s="53" t="s">
        <v>10</v>
      </c>
      <c r="F4" s="53" t="s">
        <v>1</v>
      </c>
      <c r="G4" s="53" t="s">
        <v>8</v>
      </c>
      <c r="H4" s="59" t="s">
        <v>142</v>
      </c>
      <c r="I4" s="55">
        <v>13.8</v>
      </c>
      <c r="J4" s="55" t="s">
        <v>9</v>
      </c>
      <c r="K4" s="57">
        <v>0.65</v>
      </c>
    </row>
    <row r="5" spans="1:11" ht="30" customHeight="1" x14ac:dyDescent="0.3">
      <c r="A5" s="94" t="s">
        <v>2</v>
      </c>
      <c r="B5" s="95"/>
      <c r="C5" s="95"/>
      <c r="D5" s="95"/>
      <c r="E5" s="95" t="s">
        <v>26</v>
      </c>
      <c r="F5" s="95"/>
      <c r="G5" s="95"/>
      <c r="H5" s="95"/>
      <c r="I5" s="95"/>
      <c r="J5" s="95"/>
      <c r="K5" s="96"/>
    </row>
    <row r="6" spans="1:11" ht="100.2" customHeight="1" x14ac:dyDescent="0.3">
      <c r="A6" s="107" t="s">
        <v>143</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27.25" customHeight="1" x14ac:dyDescent="0.3">
      <c r="A8" s="112" t="s">
        <v>146</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96"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9">
        <v>24</v>
      </c>
      <c r="C16" s="38">
        <v>47180</v>
      </c>
      <c r="D16" s="36">
        <v>47910</v>
      </c>
      <c r="E16" s="103"/>
      <c r="F16" s="103"/>
      <c r="G16" s="103"/>
      <c r="H16" s="103"/>
      <c r="I16" s="103"/>
      <c r="J16" s="103"/>
      <c r="K16" s="106"/>
    </row>
    <row r="17" spans="1:11" ht="30" customHeight="1" x14ac:dyDescent="0.3">
      <c r="A17" s="94" t="s">
        <v>33</v>
      </c>
      <c r="B17" s="104">
        <v>1533767.9636781982</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5"/>
      <c r="I18" s="59">
        <v>766883.98183910002</v>
      </c>
      <c r="J18" s="59">
        <v>383441.99091955001</v>
      </c>
      <c r="K18" s="59">
        <v>383441.99091955001</v>
      </c>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J18" sqref="J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141</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2" t="s">
        <v>42</v>
      </c>
      <c r="C4" s="101" t="s">
        <v>42</v>
      </c>
      <c r="D4" s="101"/>
      <c r="E4" s="53" t="s">
        <v>10</v>
      </c>
      <c r="F4" s="53" t="s">
        <v>1</v>
      </c>
      <c r="G4" s="53" t="s">
        <v>8</v>
      </c>
      <c r="H4" s="2" t="s">
        <v>142</v>
      </c>
      <c r="I4" s="55">
        <v>13.8</v>
      </c>
      <c r="J4" s="55" t="s">
        <v>9</v>
      </c>
      <c r="K4" s="57">
        <v>1.05</v>
      </c>
    </row>
    <row r="5" spans="1:11" ht="30" customHeight="1" x14ac:dyDescent="0.3">
      <c r="A5" s="94" t="s">
        <v>2</v>
      </c>
      <c r="B5" s="95"/>
      <c r="C5" s="95"/>
      <c r="D5" s="95"/>
      <c r="E5" s="95" t="s">
        <v>26</v>
      </c>
      <c r="F5" s="95"/>
      <c r="G5" s="95"/>
      <c r="H5" s="95"/>
      <c r="I5" s="95"/>
      <c r="J5" s="95"/>
      <c r="K5" s="96"/>
    </row>
    <row r="6" spans="1:11" ht="100.2" customHeight="1" x14ac:dyDescent="0.3">
      <c r="A6" s="107" t="s">
        <v>143</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12.25" customHeight="1" x14ac:dyDescent="0.3">
      <c r="A8" s="112" t="s">
        <v>144</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82.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8">
        <v>24</v>
      </c>
      <c r="C16" s="38">
        <v>46815</v>
      </c>
      <c r="D16" s="38">
        <v>47545</v>
      </c>
      <c r="E16" s="103"/>
      <c r="F16" s="103"/>
      <c r="G16" s="103"/>
      <c r="H16" s="103"/>
      <c r="I16" s="103"/>
      <c r="J16" s="103"/>
      <c r="K16" s="106"/>
    </row>
    <row r="17" spans="1:11" ht="30" customHeight="1" x14ac:dyDescent="0.3">
      <c r="A17" s="94" t="s">
        <v>33</v>
      </c>
      <c r="B17" s="104">
        <v>3193282.0632302901</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5">
        <v>1596641.031615145</v>
      </c>
      <c r="I18" s="63">
        <v>798320.51580757252</v>
      </c>
      <c r="J18" s="63">
        <v>798320.51580757252</v>
      </c>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3"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136</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2" t="s">
        <v>12</v>
      </c>
      <c r="B4" s="2" t="s">
        <v>137</v>
      </c>
      <c r="C4" s="101" t="s">
        <v>137</v>
      </c>
      <c r="D4" s="101"/>
      <c r="E4" s="53" t="s">
        <v>10</v>
      </c>
      <c r="F4" s="53" t="s">
        <v>1</v>
      </c>
      <c r="G4" s="53" t="s">
        <v>8</v>
      </c>
      <c r="H4" s="55" t="s">
        <v>138</v>
      </c>
      <c r="I4" s="55">
        <v>13.8</v>
      </c>
      <c r="J4" s="55" t="s">
        <v>9</v>
      </c>
      <c r="K4" s="57">
        <v>7.6</v>
      </c>
    </row>
    <row r="5" spans="1:11" ht="30" customHeight="1" x14ac:dyDescent="0.3">
      <c r="A5" s="94" t="s">
        <v>2</v>
      </c>
      <c r="B5" s="95"/>
      <c r="C5" s="95"/>
      <c r="D5" s="95"/>
      <c r="E5" s="95" t="s">
        <v>26</v>
      </c>
      <c r="F5" s="95"/>
      <c r="G5" s="95"/>
      <c r="H5" s="95"/>
      <c r="I5" s="95"/>
      <c r="J5" s="95"/>
      <c r="K5" s="96"/>
    </row>
    <row r="6" spans="1:11" ht="100.2" customHeight="1" x14ac:dyDescent="0.3">
      <c r="A6" s="102" t="s">
        <v>139</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140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5">
        <v>6</v>
      </c>
      <c r="C16" s="38">
        <v>47180</v>
      </c>
      <c r="D16" s="38">
        <v>47364</v>
      </c>
      <c r="E16" s="103"/>
      <c r="F16" s="103"/>
      <c r="G16" s="103"/>
      <c r="H16" s="103"/>
      <c r="I16" s="103"/>
      <c r="J16" s="103"/>
      <c r="K16" s="106"/>
    </row>
    <row r="17" spans="1:11" ht="30" customHeight="1" x14ac:dyDescent="0.3">
      <c r="A17" s="94" t="s">
        <v>33</v>
      </c>
      <c r="B17" s="104">
        <v>3564709.9114918974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5"/>
      <c r="I18" s="67">
        <v>3564709.9114918974</v>
      </c>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2" zoomScale="50" zoomScaleNormal="50" workbookViewId="0">
      <selection activeCell="A6" sqref="A6:D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132</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2" t="s">
        <v>12</v>
      </c>
      <c r="B4" s="2" t="s">
        <v>42</v>
      </c>
      <c r="C4" s="101" t="s">
        <v>42</v>
      </c>
      <c r="D4" s="101"/>
      <c r="E4" s="53" t="s">
        <v>10</v>
      </c>
      <c r="F4" s="53" t="s">
        <v>1</v>
      </c>
      <c r="G4" s="53" t="s">
        <v>8</v>
      </c>
      <c r="H4" s="2" t="s">
        <v>133</v>
      </c>
      <c r="I4" s="55">
        <v>13.8</v>
      </c>
      <c r="J4" s="55" t="s">
        <v>9</v>
      </c>
      <c r="K4" s="57">
        <v>2.3149999999999999</v>
      </c>
    </row>
    <row r="5" spans="1:11" ht="30" customHeight="1" x14ac:dyDescent="0.3">
      <c r="A5" s="94" t="s">
        <v>2</v>
      </c>
      <c r="B5" s="95"/>
      <c r="C5" s="95"/>
      <c r="D5" s="95"/>
      <c r="E5" s="95" t="s">
        <v>26</v>
      </c>
      <c r="F5" s="95"/>
      <c r="G5" s="95"/>
      <c r="H5" s="95"/>
      <c r="I5" s="95"/>
      <c r="J5" s="95"/>
      <c r="K5" s="96"/>
    </row>
    <row r="6" spans="1:11" ht="100.2" customHeight="1" x14ac:dyDescent="0.3">
      <c r="A6" s="107" t="s">
        <v>134</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135</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40">
        <v>6</v>
      </c>
      <c r="C16" s="38">
        <v>47545</v>
      </c>
      <c r="D16" s="38">
        <v>47729</v>
      </c>
      <c r="E16" s="103"/>
      <c r="F16" s="103"/>
      <c r="G16" s="103"/>
      <c r="H16" s="103"/>
      <c r="I16" s="103"/>
      <c r="J16" s="103"/>
      <c r="K16" s="106"/>
    </row>
    <row r="17" spans="1:11" ht="30" customHeight="1" x14ac:dyDescent="0.3">
      <c r="A17" s="94" t="s">
        <v>33</v>
      </c>
      <c r="B17" s="104">
        <v>3298931.0222774586</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55"/>
      <c r="I18" s="55"/>
      <c r="J18" s="67">
        <v>3298931.0222774586</v>
      </c>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1" zoomScale="50" zoomScaleNormal="50" workbookViewId="0">
      <selection activeCell="C22" sqref="C22"/>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129</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4" t="s">
        <v>12</v>
      </c>
      <c r="B4" s="62" t="s">
        <v>42</v>
      </c>
      <c r="C4" s="101" t="s">
        <v>42</v>
      </c>
      <c r="D4" s="101"/>
      <c r="E4" s="53" t="s">
        <v>10</v>
      </c>
      <c r="F4" s="53" t="s">
        <v>1</v>
      </c>
      <c r="G4" s="53" t="s">
        <v>8</v>
      </c>
      <c r="H4" s="55"/>
      <c r="I4" s="55"/>
      <c r="J4" s="55"/>
      <c r="K4" s="57"/>
    </row>
    <row r="5" spans="1:11" ht="30" customHeight="1" x14ac:dyDescent="0.3">
      <c r="A5" s="94" t="s">
        <v>2</v>
      </c>
      <c r="B5" s="95"/>
      <c r="C5" s="95"/>
      <c r="D5" s="95"/>
      <c r="E5" s="95" t="s">
        <v>26</v>
      </c>
      <c r="F5" s="95"/>
      <c r="G5" s="95"/>
      <c r="H5" s="95"/>
      <c r="I5" s="95"/>
      <c r="J5" s="95"/>
      <c r="K5" s="96"/>
    </row>
    <row r="6" spans="1:11" ht="100.2" customHeight="1" x14ac:dyDescent="0.3">
      <c r="A6" s="102" t="s">
        <v>130</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131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83</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7">
        <v>12</v>
      </c>
      <c r="C16" s="38">
        <v>46449</v>
      </c>
      <c r="D16" s="38">
        <v>46815</v>
      </c>
      <c r="E16" s="103"/>
      <c r="F16" s="103"/>
      <c r="G16" s="103"/>
      <c r="H16" s="103"/>
      <c r="I16" s="103"/>
      <c r="J16" s="103"/>
      <c r="K16" s="106"/>
    </row>
    <row r="17" spans="1:11" ht="30" customHeight="1" x14ac:dyDescent="0.3">
      <c r="A17" s="94" t="s">
        <v>33</v>
      </c>
      <c r="B17" s="104">
        <v>3704435.9177674102</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67">
        <v>3704435.9177674102</v>
      </c>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125</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2" t="s">
        <v>12</v>
      </c>
      <c r="B4" s="2" t="s">
        <v>120</v>
      </c>
      <c r="C4" s="101" t="s">
        <v>120</v>
      </c>
      <c r="D4" s="101"/>
      <c r="E4" s="53" t="s">
        <v>10</v>
      </c>
      <c r="F4" s="53" t="s">
        <v>1</v>
      </c>
      <c r="G4" s="53" t="s">
        <v>8</v>
      </c>
      <c r="H4" s="2" t="s">
        <v>126</v>
      </c>
      <c r="I4" s="55">
        <v>13.8</v>
      </c>
      <c r="J4" s="55" t="s">
        <v>9</v>
      </c>
      <c r="K4" s="57">
        <v>0.1</v>
      </c>
    </row>
    <row r="5" spans="1:11" ht="30" customHeight="1" x14ac:dyDescent="0.3">
      <c r="A5" s="94" t="s">
        <v>2</v>
      </c>
      <c r="B5" s="95"/>
      <c r="C5" s="95"/>
      <c r="D5" s="95"/>
      <c r="E5" s="95" t="s">
        <v>26</v>
      </c>
      <c r="F5" s="95"/>
      <c r="G5" s="95"/>
      <c r="H5" s="95"/>
      <c r="I5" s="95"/>
      <c r="J5" s="95"/>
      <c r="K5" s="96"/>
    </row>
    <row r="6" spans="1:11" ht="100.2" customHeight="1" x14ac:dyDescent="0.3">
      <c r="A6" s="107" t="s">
        <v>127</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128</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124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8">
        <v>24</v>
      </c>
      <c r="C16" s="37" t="s">
        <v>52</v>
      </c>
      <c r="D16" s="38">
        <v>46815</v>
      </c>
      <c r="E16" s="103"/>
      <c r="F16" s="103"/>
      <c r="G16" s="103"/>
      <c r="H16" s="103"/>
      <c r="I16" s="103"/>
      <c r="J16" s="103"/>
      <c r="K16" s="106"/>
    </row>
    <row r="17" spans="1:11" ht="30" customHeight="1" x14ac:dyDescent="0.3">
      <c r="A17" s="94" t="s">
        <v>33</v>
      </c>
      <c r="B17" s="104">
        <v>37859.637252138906</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67">
        <f>37859.6372521389/2</f>
        <v>18929.818626069449</v>
      </c>
      <c r="G18" s="67">
        <f>37859.6372521389/2</f>
        <v>18929.818626069449</v>
      </c>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D16" sqref="D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119</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63" t="s">
        <v>12</v>
      </c>
      <c r="B4" s="63" t="s">
        <v>120</v>
      </c>
      <c r="C4" s="101" t="s">
        <v>120</v>
      </c>
      <c r="D4" s="101"/>
      <c r="E4" s="53" t="s">
        <v>10</v>
      </c>
      <c r="F4" s="53" t="s">
        <v>1</v>
      </c>
      <c r="G4" s="53" t="s">
        <v>8</v>
      </c>
      <c r="H4" s="2" t="s">
        <v>121</v>
      </c>
      <c r="I4" s="55">
        <v>13.8</v>
      </c>
      <c r="J4" s="55" t="s">
        <v>9</v>
      </c>
      <c r="K4" s="57">
        <v>0.9</v>
      </c>
    </row>
    <row r="5" spans="1:11" ht="30" customHeight="1" x14ac:dyDescent="0.3">
      <c r="A5" s="94" t="s">
        <v>2</v>
      </c>
      <c r="B5" s="95"/>
      <c r="C5" s="95"/>
      <c r="D5" s="95"/>
      <c r="E5" s="95" t="s">
        <v>26</v>
      </c>
      <c r="F5" s="95"/>
      <c r="G5" s="95"/>
      <c r="H5" s="95"/>
      <c r="I5" s="95"/>
      <c r="J5" s="95"/>
      <c r="K5" s="96"/>
    </row>
    <row r="6" spans="1:11" ht="100.2" customHeight="1" x14ac:dyDescent="0.3">
      <c r="A6" s="102" t="s">
        <v>122</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62.75" customHeight="1" x14ac:dyDescent="0.3">
      <c r="A8" s="110" t="s">
        <v>123</v>
      </c>
      <c r="B8" s="111"/>
      <c r="C8" s="111"/>
      <c r="D8" s="11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47" customHeight="1" x14ac:dyDescent="0.3">
      <c r="A10" s="100" t="s">
        <v>124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63">
        <v>24</v>
      </c>
      <c r="C16" s="38">
        <v>46449</v>
      </c>
      <c r="D16" s="36">
        <v>47180</v>
      </c>
      <c r="E16" s="103"/>
      <c r="F16" s="103"/>
      <c r="G16" s="103"/>
      <c r="H16" s="103"/>
      <c r="I16" s="103"/>
      <c r="J16" s="103"/>
      <c r="K16" s="106"/>
    </row>
    <row r="17" spans="1:11" ht="30" customHeight="1" x14ac:dyDescent="0.3">
      <c r="A17" s="94" t="s">
        <v>33</v>
      </c>
      <c r="B17" s="104">
        <v>590742.74324418709</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63">
        <f t="shared" ref="G18:H18" si="0">590742.743244187/2</f>
        <v>295371.37162209349</v>
      </c>
      <c r="H18" s="63">
        <f t="shared" si="0"/>
        <v>295371.37162209349</v>
      </c>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1" zoomScale="50" zoomScaleNormal="50" workbookViewId="0">
      <selection activeCell="E29" sqref="E29"/>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115</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59" t="s">
        <v>12</v>
      </c>
      <c r="B4" s="59" t="s">
        <v>13</v>
      </c>
      <c r="C4" s="101" t="s">
        <v>13</v>
      </c>
      <c r="D4" s="101"/>
      <c r="E4" s="53" t="s">
        <v>10</v>
      </c>
      <c r="F4" s="53" t="s">
        <v>1</v>
      </c>
      <c r="G4" s="53" t="s">
        <v>8</v>
      </c>
      <c r="H4" s="2" t="s">
        <v>116</v>
      </c>
      <c r="I4" s="59">
        <v>13.8</v>
      </c>
      <c r="J4" s="59" t="s">
        <v>9</v>
      </c>
      <c r="K4" s="59">
        <v>11.8</v>
      </c>
    </row>
    <row r="5" spans="1:11" ht="30" customHeight="1" x14ac:dyDescent="0.3">
      <c r="A5" s="94" t="s">
        <v>2</v>
      </c>
      <c r="B5" s="95"/>
      <c r="C5" s="95"/>
      <c r="D5" s="95"/>
      <c r="E5" s="95" t="s">
        <v>26</v>
      </c>
      <c r="F5" s="95"/>
      <c r="G5" s="95"/>
      <c r="H5" s="95"/>
      <c r="I5" s="95"/>
      <c r="J5" s="95"/>
      <c r="K5" s="96"/>
    </row>
    <row r="6" spans="1:11" ht="100.2" customHeight="1" x14ac:dyDescent="0.3">
      <c r="A6" s="102" t="s">
        <v>117</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22.75" customHeight="1" x14ac:dyDescent="0.3">
      <c r="A8" s="112" t="s">
        <v>118</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90" customHeight="1" x14ac:dyDescent="0.3">
      <c r="A10" s="100" t="s">
        <v>95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5">
        <v>24</v>
      </c>
      <c r="C16" s="38">
        <v>47180</v>
      </c>
      <c r="D16" s="38">
        <v>47910</v>
      </c>
      <c r="E16" s="103"/>
      <c r="F16" s="103"/>
      <c r="G16" s="103"/>
      <c r="H16" s="103"/>
      <c r="I16" s="103"/>
      <c r="J16" s="103"/>
      <c r="K16" s="106"/>
    </row>
    <row r="17" spans="1:11" ht="30" customHeight="1" x14ac:dyDescent="0.3">
      <c r="A17" s="94" t="s">
        <v>33</v>
      </c>
      <c r="B17" s="104">
        <v>6174006.6798157254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c r="G18" s="55"/>
      <c r="H18" s="63"/>
      <c r="I18" s="63">
        <v>3087003.339907865</v>
      </c>
      <c r="J18" s="63">
        <v>1543501.6699539325</v>
      </c>
      <c r="K18" s="63">
        <v>1543501.6699539325</v>
      </c>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6">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2" zoomScale="50" zoomScaleNormal="50" workbookViewId="0">
      <selection activeCell="A6" sqref="A6:D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109</v>
      </c>
      <c r="B2" s="21"/>
      <c r="C2" s="7"/>
      <c r="D2" s="7"/>
      <c r="E2" s="7"/>
      <c r="F2" s="7"/>
      <c r="G2" s="7"/>
      <c r="H2" s="7"/>
      <c r="I2" s="7"/>
      <c r="J2" s="7"/>
      <c r="K2" s="8"/>
    </row>
    <row r="3" spans="1:11" ht="30" customHeight="1" x14ac:dyDescent="0.3">
      <c r="A3" s="19" t="s">
        <v>0</v>
      </c>
      <c r="B3" s="13" t="s">
        <v>6</v>
      </c>
      <c r="C3" s="105" t="s">
        <v>19</v>
      </c>
      <c r="D3" s="105"/>
      <c r="E3" s="56" t="s">
        <v>20</v>
      </c>
      <c r="F3" s="56" t="s">
        <v>21</v>
      </c>
      <c r="G3" s="56" t="s">
        <v>22</v>
      </c>
      <c r="H3" s="56" t="s">
        <v>23</v>
      </c>
      <c r="I3" s="56" t="s">
        <v>24</v>
      </c>
      <c r="J3" s="56" t="s">
        <v>5</v>
      </c>
      <c r="K3" s="15" t="s">
        <v>25</v>
      </c>
    </row>
    <row r="4" spans="1:11" ht="40.200000000000003" customHeight="1" x14ac:dyDescent="0.3">
      <c r="A4" s="2" t="s">
        <v>12</v>
      </c>
      <c r="B4" s="2" t="s">
        <v>110</v>
      </c>
      <c r="C4" s="101" t="s">
        <v>110</v>
      </c>
      <c r="D4" s="101"/>
      <c r="E4" s="53" t="s">
        <v>10</v>
      </c>
      <c r="F4" s="53" t="s">
        <v>1</v>
      </c>
      <c r="G4" s="53" t="s">
        <v>8</v>
      </c>
      <c r="H4" s="2" t="s">
        <v>111</v>
      </c>
      <c r="I4" s="55">
        <v>34.5</v>
      </c>
      <c r="J4" s="55" t="s">
        <v>9</v>
      </c>
      <c r="K4" s="57">
        <v>3</v>
      </c>
    </row>
    <row r="5" spans="1:11" ht="30" customHeight="1" x14ac:dyDescent="0.3">
      <c r="A5" s="94" t="s">
        <v>2</v>
      </c>
      <c r="B5" s="95"/>
      <c r="C5" s="95"/>
      <c r="D5" s="95"/>
      <c r="E5" s="95" t="s">
        <v>26</v>
      </c>
      <c r="F5" s="95"/>
      <c r="G5" s="95"/>
      <c r="H5" s="95"/>
      <c r="I5" s="95"/>
      <c r="J5" s="95"/>
      <c r="K5" s="96"/>
    </row>
    <row r="6" spans="1:11" ht="100.2" customHeight="1" x14ac:dyDescent="0.3">
      <c r="A6" s="107" t="s">
        <v>112</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113</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51" t="s">
        <v>31</v>
      </c>
      <c r="D15" s="51" t="s">
        <v>32</v>
      </c>
      <c r="E15" s="103"/>
      <c r="F15" s="103"/>
      <c r="G15" s="103"/>
      <c r="H15" s="103"/>
      <c r="I15" s="103"/>
      <c r="J15" s="103"/>
      <c r="K15" s="106"/>
    </row>
    <row r="16" spans="1:11" ht="30" customHeight="1" x14ac:dyDescent="0.3">
      <c r="A16" s="94"/>
      <c r="B16" s="55">
        <v>6</v>
      </c>
      <c r="C16" s="37" t="s">
        <v>52</v>
      </c>
      <c r="D16" s="38">
        <v>46268</v>
      </c>
      <c r="E16" s="103"/>
      <c r="F16" s="103"/>
      <c r="G16" s="103"/>
      <c r="H16" s="103"/>
      <c r="I16" s="103"/>
      <c r="J16" s="103"/>
      <c r="K16" s="106"/>
    </row>
    <row r="17" spans="1:11" ht="30" customHeight="1" x14ac:dyDescent="0.3">
      <c r="A17" s="94" t="s">
        <v>33</v>
      </c>
      <c r="B17" s="104">
        <v>1066001.76779064</v>
      </c>
      <c r="C17" s="95" t="s">
        <v>34</v>
      </c>
      <c r="D17" s="103"/>
      <c r="E17" s="51">
        <v>2025</v>
      </c>
      <c r="F17" s="51">
        <v>2026</v>
      </c>
      <c r="G17" s="51">
        <v>2027</v>
      </c>
      <c r="H17" s="51">
        <v>2028</v>
      </c>
      <c r="I17" s="51">
        <v>2029</v>
      </c>
      <c r="J17" s="51">
        <v>2030</v>
      </c>
      <c r="K17" s="52">
        <v>2031</v>
      </c>
    </row>
    <row r="18" spans="1:11" ht="30" customHeight="1" x14ac:dyDescent="0.3">
      <c r="A18" s="94"/>
      <c r="B18" s="104"/>
      <c r="C18" s="95"/>
      <c r="D18" s="103"/>
      <c r="E18" s="55"/>
      <c r="F18" s="39">
        <v>1066001.76779064</v>
      </c>
      <c r="G18" s="55"/>
      <c r="H18" s="55"/>
      <c r="I18" s="55"/>
      <c r="J18" s="55"/>
      <c r="K18" s="5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13"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252</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16</v>
      </c>
      <c r="C4" s="101" t="s">
        <v>16</v>
      </c>
      <c r="D4" s="101"/>
      <c r="E4" s="59" t="s">
        <v>10</v>
      </c>
      <c r="F4" s="59" t="s">
        <v>1</v>
      </c>
      <c r="G4" s="59" t="s">
        <v>8</v>
      </c>
      <c r="H4" s="2" t="s">
        <v>253</v>
      </c>
      <c r="I4" s="2">
        <v>13.8</v>
      </c>
      <c r="J4" s="2" t="s">
        <v>9</v>
      </c>
      <c r="K4" s="2">
        <v>1.5</v>
      </c>
    </row>
    <row r="5" spans="1:11" ht="30" customHeight="1" x14ac:dyDescent="0.3">
      <c r="A5" s="94" t="s">
        <v>2</v>
      </c>
      <c r="B5" s="95"/>
      <c r="C5" s="95"/>
      <c r="D5" s="95"/>
      <c r="E5" s="95" t="s">
        <v>26</v>
      </c>
      <c r="F5" s="95"/>
      <c r="G5" s="95"/>
      <c r="H5" s="95"/>
      <c r="I5" s="95"/>
      <c r="J5" s="95"/>
      <c r="K5" s="96"/>
    </row>
    <row r="6" spans="1:11" ht="100.2" customHeight="1" x14ac:dyDescent="0.3">
      <c r="A6" s="102" t="s">
        <v>254</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255</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6</v>
      </c>
      <c r="C16" s="38">
        <v>46815</v>
      </c>
      <c r="D16" s="38">
        <v>46999</v>
      </c>
      <c r="E16" s="103"/>
      <c r="F16" s="103"/>
      <c r="G16" s="103"/>
      <c r="H16" s="103"/>
      <c r="I16" s="103"/>
      <c r="J16" s="103"/>
      <c r="K16" s="106"/>
    </row>
    <row r="17" spans="1:11" ht="30" customHeight="1" x14ac:dyDescent="0.3">
      <c r="A17" s="94" t="s">
        <v>33</v>
      </c>
      <c r="B17" s="104">
        <v>1198827.765034958</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39">
        <v>1198827.765034958</v>
      </c>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3"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248</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16</v>
      </c>
      <c r="C4" s="101" t="s">
        <v>16</v>
      </c>
      <c r="D4" s="101"/>
      <c r="E4" s="59" t="s">
        <v>10</v>
      </c>
      <c r="F4" s="59" t="s">
        <v>1</v>
      </c>
      <c r="G4" s="59" t="s">
        <v>8</v>
      </c>
      <c r="H4" s="2" t="s">
        <v>249</v>
      </c>
      <c r="I4" s="2">
        <v>13.8</v>
      </c>
      <c r="J4" s="2" t="s">
        <v>9</v>
      </c>
      <c r="K4" s="2">
        <v>11.5</v>
      </c>
    </row>
    <row r="5" spans="1:11" ht="30" customHeight="1" x14ac:dyDescent="0.3">
      <c r="A5" s="94" t="s">
        <v>2</v>
      </c>
      <c r="B5" s="95"/>
      <c r="C5" s="95"/>
      <c r="D5" s="95"/>
      <c r="E5" s="95" t="s">
        <v>26</v>
      </c>
      <c r="F5" s="95"/>
      <c r="G5" s="95"/>
      <c r="H5" s="95"/>
      <c r="I5" s="95"/>
      <c r="J5" s="95"/>
      <c r="K5" s="96"/>
    </row>
    <row r="6" spans="1:11" ht="100.2" customHeight="1" x14ac:dyDescent="0.3">
      <c r="A6" s="102" t="s">
        <v>250</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251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12</v>
      </c>
      <c r="C16" s="38">
        <v>46815</v>
      </c>
      <c r="D16" s="38">
        <v>47180</v>
      </c>
      <c r="E16" s="103"/>
      <c r="F16" s="103"/>
      <c r="G16" s="103"/>
      <c r="H16" s="103"/>
      <c r="I16" s="103"/>
      <c r="J16" s="103"/>
      <c r="K16" s="106"/>
    </row>
    <row r="17" spans="1:11" ht="30" customHeight="1" x14ac:dyDescent="0.3">
      <c r="A17" s="94" t="s">
        <v>33</v>
      </c>
      <c r="B17" s="104">
        <v>6879768.7399000432</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39">
        <v>6879768.7399000432</v>
      </c>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3" workbookViewId="0">
      <selection activeCell="L26" sqref="L2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244</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42</v>
      </c>
      <c r="C4" s="101" t="s">
        <v>42</v>
      </c>
      <c r="D4" s="101"/>
      <c r="E4" s="59" t="s">
        <v>10</v>
      </c>
      <c r="F4" s="59" t="s">
        <v>1</v>
      </c>
      <c r="G4" s="59" t="s">
        <v>8</v>
      </c>
      <c r="H4" s="2" t="s">
        <v>245</v>
      </c>
      <c r="I4" s="2">
        <v>13.8</v>
      </c>
      <c r="J4" s="2" t="s">
        <v>9</v>
      </c>
      <c r="K4" s="2">
        <v>5.1749999999999998</v>
      </c>
    </row>
    <row r="5" spans="1:11" ht="30" customHeight="1" x14ac:dyDescent="0.3">
      <c r="A5" s="94" t="s">
        <v>2</v>
      </c>
      <c r="B5" s="95"/>
      <c r="C5" s="95"/>
      <c r="D5" s="95"/>
      <c r="E5" s="95" t="s">
        <v>26</v>
      </c>
      <c r="F5" s="95"/>
      <c r="G5" s="95"/>
      <c r="H5" s="95"/>
      <c r="I5" s="95"/>
      <c r="J5" s="95"/>
      <c r="K5" s="96"/>
    </row>
    <row r="6" spans="1:11" ht="100.2" customHeight="1" x14ac:dyDescent="0.3">
      <c r="A6" s="121" t="s">
        <v>246</v>
      </c>
      <c r="B6" s="122"/>
      <c r="C6" s="122"/>
      <c r="D6" s="12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12.5" customHeight="1" x14ac:dyDescent="0.3">
      <c r="A8" s="116" t="s">
        <v>247</v>
      </c>
      <c r="B8" s="117"/>
      <c r="C8" s="117"/>
      <c r="D8" s="117"/>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12</v>
      </c>
      <c r="C16" s="38">
        <v>46815</v>
      </c>
      <c r="D16" s="38">
        <v>47180</v>
      </c>
      <c r="E16" s="103"/>
      <c r="F16" s="103"/>
      <c r="G16" s="103"/>
      <c r="H16" s="103"/>
      <c r="I16" s="103"/>
      <c r="J16" s="103"/>
      <c r="K16" s="106"/>
    </row>
    <row r="17" spans="1:11" ht="30" customHeight="1" x14ac:dyDescent="0.3">
      <c r="A17" s="94" t="s">
        <v>33</v>
      </c>
      <c r="B17" s="124">
        <v>3819919.4426113972</v>
      </c>
      <c r="C17" s="95" t="s">
        <v>34</v>
      </c>
      <c r="D17" s="103"/>
      <c r="E17" s="60">
        <v>2025</v>
      </c>
      <c r="F17" s="60">
        <v>2026</v>
      </c>
      <c r="G17" s="60">
        <v>2027</v>
      </c>
      <c r="H17" s="60">
        <v>2028</v>
      </c>
      <c r="I17" s="60">
        <v>2029</v>
      </c>
      <c r="J17" s="60">
        <v>2030</v>
      </c>
      <c r="K17" s="61">
        <v>2031</v>
      </c>
    </row>
    <row r="18" spans="1:11" ht="30" customHeight="1" x14ac:dyDescent="0.3">
      <c r="A18" s="94"/>
      <c r="B18" s="125"/>
      <c r="C18" s="95"/>
      <c r="D18" s="103"/>
      <c r="E18" s="63"/>
      <c r="F18" s="39"/>
      <c r="G18" s="63"/>
      <c r="H18" s="39">
        <v>1909959.7213057</v>
      </c>
      <c r="I18" s="39">
        <v>1909959.7213057</v>
      </c>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3"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237</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227</v>
      </c>
      <c r="C4" s="101" t="s">
        <v>227</v>
      </c>
      <c r="D4" s="101"/>
      <c r="E4" s="59" t="s">
        <v>10</v>
      </c>
      <c r="F4" s="59" t="s">
        <v>1</v>
      </c>
      <c r="G4" s="59" t="s">
        <v>8</v>
      </c>
      <c r="H4" s="2" t="s">
        <v>241</v>
      </c>
      <c r="I4" s="2">
        <v>13.8</v>
      </c>
      <c r="J4" s="2" t="s">
        <v>9</v>
      </c>
      <c r="K4" s="2">
        <v>1.75</v>
      </c>
    </row>
    <row r="5" spans="1:11" ht="30" customHeight="1" x14ac:dyDescent="0.3">
      <c r="A5" s="94" t="s">
        <v>2</v>
      </c>
      <c r="B5" s="95"/>
      <c r="C5" s="95"/>
      <c r="D5" s="95"/>
      <c r="E5" s="95" t="s">
        <v>26</v>
      </c>
      <c r="F5" s="95"/>
      <c r="G5" s="95"/>
      <c r="H5" s="95"/>
      <c r="I5" s="95"/>
      <c r="J5" s="95"/>
      <c r="K5" s="96"/>
    </row>
    <row r="6" spans="1:11" ht="100.2" customHeight="1" x14ac:dyDescent="0.3">
      <c r="A6" s="102" t="s">
        <v>242</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243</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231</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6</v>
      </c>
      <c r="C16" s="38">
        <v>46815</v>
      </c>
      <c r="D16" s="38">
        <v>46999</v>
      </c>
      <c r="E16" s="103"/>
      <c r="F16" s="103"/>
      <c r="G16" s="103"/>
      <c r="H16" s="103"/>
      <c r="I16" s="103"/>
      <c r="J16" s="103"/>
      <c r="K16" s="106"/>
    </row>
    <row r="17" spans="1:11" ht="30" customHeight="1" x14ac:dyDescent="0.3">
      <c r="A17" s="94" t="s">
        <v>33</v>
      </c>
      <c r="B17" s="104">
        <v>621834.36454453901</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39">
        <v>621834.36454453948</v>
      </c>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6" workbookViewId="0">
      <selection activeCell="F18" sqref="F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237</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42</v>
      </c>
      <c r="C4" s="101" t="s">
        <v>42</v>
      </c>
      <c r="D4" s="101"/>
      <c r="E4" s="59" t="s">
        <v>10</v>
      </c>
      <c r="F4" s="59" t="s">
        <v>1</v>
      </c>
      <c r="G4" s="59" t="s">
        <v>8</v>
      </c>
      <c r="H4" s="2" t="s">
        <v>238</v>
      </c>
      <c r="I4" s="2">
        <v>13.8</v>
      </c>
      <c r="J4" s="2" t="s">
        <v>9</v>
      </c>
      <c r="K4" s="2">
        <v>2.9049999999999998</v>
      </c>
    </row>
    <row r="5" spans="1:11" ht="30" customHeight="1" x14ac:dyDescent="0.3">
      <c r="A5" s="94" t="s">
        <v>2</v>
      </c>
      <c r="B5" s="95"/>
      <c r="C5" s="95"/>
      <c r="D5" s="95"/>
      <c r="E5" s="95" t="s">
        <v>26</v>
      </c>
      <c r="F5" s="95"/>
      <c r="G5" s="95"/>
      <c r="H5" s="95"/>
      <c r="I5" s="95"/>
      <c r="J5" s="95"/>
      <c r="K5" s="96"/>
    </row>
    <row r="6" spans="1:11" ht="100.2" customHeight="1" x14ac:dyDescent="0.3">
      <c r="A6" s="107" t="s">
        <v>239</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240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12</v>
      </c>
      <c r="C16" s="38">
        <v>46449</v>
      </c>
      <c r="D16" s="38">
        <v>46815</v>
      </c>
      <c r="E16" s="103"/>
      <c r="F16" s="103"/>
      <c r="G16" s="103"/>
      <c r="H16" s="103"/>
      <c r="I16" s="103"/>
      <c r="J16" s="103"/>
      <c r="K16" s="106"/>
    </row>
    <row r="17" spans="1:11" ht="30" customHeight="1" x14ac:dyDescent="0.3">
      <c r="A17" s="94" t="s">
        <v>33</v>
      </c>
      <c r="B17" s="104">
        <v>3508578.0366096166</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39">
        <f>3508578.03660962/2</f>
        <v>1754289.0183048099</v>
      </c>
      <c r="H18" s="39">
        <f>3508578.03660962/2</f>
        <v>1754289.0183048099</v>
      </c>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1"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232</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233</v>
      </c>
      <c r="C4" s="101" t="s">
        <v>233</v>
      </c>
      <c r="D4" s="101"/>
      <c r="E4" s="59" t="s">
        <v>10</v>
      </c>
      <c r="F4" s="59" t="s">
        <v>1</v>
      </c>
      <c r="G4" s="59" t="s">
        <v>8</v>
      </c>
      <c r="H4" s="2" t="s">
        <v>234</v>
      </c>
      <c r="I4" s="2">
        <v>13.8</v>
      </c>
      <c r="J4" s="2" t="s">
        <v>9</v>
      </c>
      <c r="K4" s="2">
        <v>5.5</v>
      </c>
    </row>
    <row r="5" spans="1:11" ht="30" customHeight="1" x14ac:dyDescent="0.3">
      <c r="A5" s="94" t="s">
        <v>2</v>
      </c>
      <c r="B5" s="95"/>
      <c r="C5" s="95"/>
      <c r="D5" s="95"/>
      <c r="E5" s="95" t="s">
        <v>26</v>
      </c>
      <c r="F5" s="95"/>
      <c r="G5" s="95"/>
      <c r="H5" s="95"/>
      <c r="I5" s="95"/>
      <c r="J5" s="95"/>
      <c r="K5" s="96"/>
    </row>
    <row r="6" spans="1:11" ht="100.2" customHeight="1" x14ac:dyDescent="0.3">
      <c r="A6" s="102" t="s">
        <v>235</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236</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95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6</v>
      </c>
      <c r="C16" s="38">
        <v>47180</v>
      </c>
      <c r="D16" s="38">
        <v>47364</v>
      </c>
      <c r="E16" s="103"/>
      <c r="F16" s="103"/>
      <c r="G16" s="103"/>
      <c r="H16" s="103"/>
      <c r="I16" s="103"/>
      <c r="J16" s="103"/>
      <c r="K16" s="106"/>
    </row>
    <row r="17" spans="1:11" ht="30" customHeight="1" x14ac:dyDescent="0.3">
      <c r="A17" s="94" t="s">
        <v>33</v>
      </c>
      <c r="B17" s="104">
        <v>1954336.5742828385</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63"/>
      <c r="I18" s="39">
        <v>1954336.5742828385</v>
      </c>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1"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226</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227</v>
      </c>
      <c r="C4" s="101" t="s">
        <v>227</v>
      </c>
      <c r="D4" s="101"/>
      <c r="E4" s="59" t="s">
        <v>10</v>
      </c>
      <c r="F4" s="59" t="s">
        <v>1</v>
      </c>
      <c r="G4" s="59" t="s">
        <v>8</v>
      </c>
      <c r="H4" s="2" t="s">
        <v>228</v>
      </c>
      <c r="I4" s="2">
        <v>13.8</v>
      </c>
      <c r="J4" s="2" t="s">
        <v>9</v>
      </c>
      <c r="K4" s="2">
        <v>13.68</v>
      </c>
    </row>
    <row r="5" spans="1:11" ht="30" customHeight="1" x14ac:dyDescent="0.3">
      <c r="A5" s="94" t="s">
        <v>2</v>
      </c>
      <c r="B5" s="95"/>
      <c r="C5" s="95"/>
      <c r="D5" s="95"/>
      <c r="E5" s="95" t="s">
        <v>26</v>
      </c>
      <c r="F5" s="95"/>
      <c r="G5" s="95"/>
      <c r="H5" s="95"/>
      <c r="I5" s="95"/>
      <c r="J5" s="95"/>
      <c r="K5" s="96"/>
    </row>
    <row r="6" spans="1:11" ht="100.2" customHeight="1" x14ac:dyDescent="0.3">
      <c r="A6" s="102" t="s">
        <v>229</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230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231</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6</v>
      </c>
      <c r="C16" s="38">
        <v>47180</v>
      </c>
      <c r="D16" s="38">
        <v>47364</v>
      </c>
      <c r="E16" s="103"/>
      <c r="F16" s="103"/>
      <c r="G16" s="103"/>
      <c r="H16" s="103"/>
      <c r="I16" s="103"/>
      <c r="J16" s="103"/>
      <c r="K16" s="106"/>
    </row>
    <row r="17" spans="1:11" ht="30" customHeight="1" x14ac:dyDescent="0.3">
      <c r="A17" s="94" t="s">
        <v>33</v>
      </c>
      <c r="B17" s="104">
        <v>4860968.0611253139</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63"/>
      <c r="H18" s="63"/>
      <c r="I18" s="39">
        <v>4860968.0611253139</v>
      </c>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222</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59" t="s">
        <v>12</v>
      </c>
      <c r="B4" s="59" t="s">
        <v>13</v>
      </c>
      <c r="C4" s="101" t="s">
        <v>13</v>
      </c>
      <c r="D4" s="101"/>
      <c r="E4" s="59" t="s">
        <v>10</v>
      </c>
      <c r="F4" s="59" t="s">
        <v>1</v>
      </c>
      <c r="G4" s="59" t="s">
        <v>8</v>
      </c>
      <c r="H4" s="59" t="s">
        <v>223</v>
      </c>
      <c r="I4" s="59">
        <v>13.8</v>
      </c>
      <c r="J4" s="59" t="s">
        <v>9</v>
      </c>
      <c r="K4" s="59">
        <v>3.1</v>
      </c>
    </row>
    <row r="5" spans="1:11" ht="30" customHeight="1" x14ac:dyDescent="0.3">
      <c r="A5" s="94" t="s">
        <v>2</v>
      </c>
      <c r="B5" s="95"/>
      <c r="C5" s="95"/>
      <c r="D5" s="95"/>
      <c r="E5" s="95" t="s">
        <v>26</v>
      </c>
      <c r="F5" s="95"/>
      <c r="G5" s="95"/>
      <c r="H5" s="95"/>
      <c r="I5" s="95"/>
      <c r="J5" s="95"/>
      <c r="K5" s="96"/>
    </row>
    <row r="6" spans="1:11" ht="100.2" customHeight="1" x14ac:dyDescent="0.3">
      <c r="A6" s="102" t="s">
        <v>224</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225</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95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6</v>
      </c>
      <c r="C16" s="38">
        <v>46449</v>
      </c>
      <c r="D16" s="38">
        <v>46633</v>
      </c>
      <c r="E16" s="103"/>
      <c r="F16" s="103"/>
      <c r="G16" s="103"/>
      <c r="H16" s="103"/>
      <c r="I16" s="103"/>
      <c r="J16" s="103"/>
      <c r="K16" s="106"/>
    </row>
    <row r="17" spans="1:11" ht="30" customHeight="1" x14ac:dyDescent="0.3">
      <c r="A17" s="94" t="s">
        <v>33</v>
      </c>
      <c r="B17" s="104">
        <v>1454026.4112664321</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59">
        <v>1454026.4112664321</v>
      </c>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13" zoomScale="50" zoomScaleNormal="50" workbookViewId="0">
      <selection activeCell="L17" sqref="L17"/>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316</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62" t="s">
        <v>12</v>
      </c>
      <c r="B4" s="62" t="s">
        <v>42</v>
      </c>
      <c r="C4" s="101" t="s">
        <v>42</v>
      </c>
      <c r="D4" s="101"/>
      <c r="E4" s="59" t="s">
        <v>10</v>
      </c>
      <c r="F4" s="59" t="s">
        <v>1</v>
      </c>
      <c r="G4" s="59" t="s">
        <v>8</v>
      </c>
      <c r="H4" s="63"/>
      <c r="I4" s="63">
        <v>34.5</v>
      </c>
      <c r="J4" s="63">
        <v>12.5</v>
      </c>
      <c r="K4" s="64" t="s">
        <v>9</v>
      </c>
    </row>
    <row r="5" spans="1:11" ht="30" customHeight="1" x14ac:dyDescent="0.3">
      <c r="A5" s="94" t="s">
        <v>2</v>
      </c>
      <c r="B5" s="95"/>
      <c r="C5" s="95"/>
      <c r="D5" s="95"/>
      <c r="E5" s="95" t="s">
        <v>26</v>
      </c>
      <c r="F5" s="95"/>
      <c r="G5" s="95"/>
      <c r="H5" s="95"/>
      <c r="I5" s="95"/>
      <c r="J5" s="95"/>
      <c r="K5" s="96"/>
    </row>
    <row r="6" spans="1:11" ht="100.2" customHeight="1" x14ac:dyDescent="0.3">
      <c r="A6" s="107" t="s">
        <v>313</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233.25" customHeight="1" x14ac:dyDescent="0.3">
      <c r="A8" s="112" t="s">
        <v>314</v>
      </c>
      <c r="B8" s="113"/>
      <c r="C8" s="113"/>
      <c r="D8" s="114"/>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75" customHeight="1" x14ac:dyDescent="0.3">
      <c r="A10" s="100" t="s">
        <v>315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3">
        <v>24</v>
      </c>
      <c r="C16" s="36">
        <v>46084</v>
      </c>
      <c r="D16" s="36">
        <v>46815</v>
      </c>
      <c r="E16" s="103"/>
      <c r="F16" s="103"/>
      <c r="G16" s="103"/>
      <c r="H16" s="103"/>
      <c r="I16" s="103"/>
      <c r="J16" s="103"/>
      <c r="K16" s="106"/>
    </row>
    <row r="17" spans="1:11" ht="30" customHeight="1" x14ac:dyDescent="0.3">
      <c r="A17" s="94" t="s">
        <v>33</v>
      </c>
      <c r="B17" s="104">
        <v>4038619.7856064001</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63">
        <v>2019309.8928032001</v>
      </c>
      <c r="G18" s="63">
        <v>2019309.8928032001</v>
      </c>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6"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218</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2" t="s">
        <v>12</v>
      </c>
      <c r="B4" s="2" t="s">
        <v>42</v>
      </c>
      <c r="C4" s="101" t="s">
        <v>42</v>
      </c>
      <c r="D4" s="101"/>
      <c r="E4" s="59" t="s">
        <v>10</v>
      </c>
      <c r="F4" s="59" t="s">
        <v>1</v>
      </c>
      <c r="G4" s="59" t="s">
        <v>8</v>
      </c>
      <c r="H4" s="2" t="s">
        <v>219</v>
      </c>
      <c r="I4" s="2">
        <v>13.8</v>
      </c>
      <c r="J4" s="2" t="s">
        <v>9</v>
      </c>
      <c r="K4" s="2">
        <v>2.33</v>
      </c>
    </row>
    <row r="5" spans="1:11" ht="30" customHeight="1" x14ac:dyDescent="0.3">
      <c r="A5" s="94" t="s">
        <v>2</v>
      </c>
      <c r="B5" s="95"/>
      <c r="C5" s="95"/>
      <c r="D5" s="95"/>
      <c r="E5" s="95" t="s">
        <v>26</v>
      </c>
      <c r="F5" s="95"/>
      <c r="G5" s="95"/>
      <c r="H5" s="95"/>
      <c r="I5" s="95"/>
      <c r="J5" s="95"/>
      <c r="K5" s="96"/>
    </row>
    <row r="6" spans="1:11" ht="100.2" customHeight="1" x14ac:dyDescent="0.3">
      <c r="A6" s="102" t="s">
        <v>220</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221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65">
        <v>6</v>
      </c>
      <c r="C16" s="38">
        <v>46449</v>
      </c>
      <c r="D16" s="38">
        <v>46633</v>
      </c>
      <c r="E16" s="103"/>
      <c r="F16" s="103"/>
      <c r="G16" s="103"/>
      <c r="H16" s="103"/>
      <c r="I16" s="103"/>
      <c r="J16" s="103"/>
      <c r="K16" s="106"/>
    </row>
    <row r="17" spans="1:11" ht="30" customHeight="1" x14ac:dyDescent="0.3">
      <c r="A17" s="94" t="s">
        <v>33</v>
      </c>
      <c r="B17" s="104">
        <v>1092865.0123389633</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39">
        <v>1092865.0123389633</v>
      </c>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10"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214</v>
      </c>
      <c r="B2" s="21"/>
      <c r="C2" s="7"/>
      <c r="D2" s="7"/>
      <c r="E2" s="7"/>
      <c r="F2" s="7"/>
      <c r="G2" s="7"/>
      <c r="H2" s="7"/>
      <c r="I2" s="7"/>
      <c r="J2" s="7"/>
      <c r="K2" s="8"/>
    </row>
    <row r="3" spans="1:11" ht="30" customHeight="1" x14ac:dyDescent="0.3">
      <c r="A3" s="19" t="s">
        <v>0</v>
      </c>
      <c r="B3" s="13" t="s">
        <v>6</v>
      </c>
      <c r="C3" s="105" t="s">
        <v>19</v>
      </c>
      <c r="D3" s="105"/>
      <c r="E3" s="58" t="s">
        <v>20</v>
      </c>
      <c r="F3" s="58" t="s">
        <v>21</v>
      </c>
      <c r="G3" s="58" t="s">
        <v>22</v>
      </c>
      <c r="H3" s="58" t="s">
        <v>23</v>
      </c>
      <c r="I3" s="58" t="s">
        <v>24</v>
      </c>
      <c r="J3" s="58" t="s">
        <v>5</v>
      </c>
      <c r="K3" s="15" t="s">
        <v>25</v>
      </c>
    </row>
    <row r="4" spans="1:11" ht="40.200000000000003" customHeight="1" x14ac:dyDescent="0.3">
      <c r="A4" s="62" t="s">
        <v>12</v>
      </c>
      <c r="B4" s="62" t="s">
        <v>42</v>
      </c>
      <c r="C4" s="101" t="s">
        <v>42</v>
      </c>
      <c r="D4" s="101"/>
      <c r="E4" s="59" t="s">
        <v>10</v>
      </c>
      <c r="F4" s="59" t="s">
        <v>1</v>
      </c>
      <c r="G4" s="59" t="s">
        <v>8</v>
      </c>
      <c r="H4" s="59" t="s">
        <v>215</v>
      </c>
      <c r="I4" s="59">
        <v>13.8</v>
      </c>
      <c r="J4" s="59" t="s">
        <v>9</v>
      </c>
      <c r="K4" s="59">
        <v>1.92</v>
      </c>
    </row>
    <row r="5" spans="1:11" ht="30" customHeight="1" x14ac:dyDescent="0.3">
      <c r="A5" s="94" t="s">
        <v>2</v>
      </c>
      <c r="B5" s="95"/>
      <c r="C5" s="95"/>
      <c r="D5" s="95"/>
      <c r="E5" s="95" t="s">
        <v>26</v>
      </c>
      <c r="F5" s="95"/>
      <c r="G5" s="95"/>
      <c r="H5" s="95"/>
      <c r="I5" s="95"/>
      <c r="J5" s="95"/>
      <c r="K5" s="96"/>
    </row>
    <row r="6" spans="1:11" ht="100.2" customHeight="1" x14ac:dyDescent="0.3">
      <c r="A6" s="102" t="s">
        <v>216</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217</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60" t="s">
        <v>31</v>
      </c>
      <c r="D15" s="60" t="s">
        <v>32</v>
      </c>
      <c r="E15" s="103"/>
      <c r="F15" s="103"/>
      <c r="G15" s="103"/>
      <c r="H15" s="103"/>
      <c r="I15" s="103"/>
      <c r="J15" s="103"/>
      <c r="K15" s="106"/>
    </row>
    <row r="16" spans="1:11" ht="30" customHeight="1" x14ac:dyDescent="0.3">
      <c r="A16" s="94"/>
      <c r="B16" s="59">
        <v>6</v>
      </c>
      <c r="C16" s="38">
        <v>46449</v>
      </c>
      <c r="D16" s="38">
        <v>46633</v>
      </c>
      <c r="E16" s="103"/>
      <c r="F16" s="103"/>
      <c r="G16" s="103"/>
      <c r="H16" s="103"/>
      <c r="I16" s="103"/>
      <c r="J16" s="103"/>
      <c r="K16" s="106"/>
    </row>
    <row r="17" spans="1:11" ht="30" customHeight="1" x14ac:dyDescent="0.3">
      <c r="A17" s="94" t="s">
        <v>33</v>
      </c>
      <c r="B17" s="104">
        <v>682241.13138600881</v>
      </c>
      <c r="C17" s="95" t="s">
        <v>34</v>
      </c>
      <c r="D17" s="103"/>
      <c r="E17" s="60">
        <v>2025</v>
      </c>
      <c r="F17" s="60">
        <v>2026</v>
      </c>
      <c r="G17" s="60">
        <v>2027</v>
      </c>
      <c r="H17" s="60">
        <v>2028</v>
      </c>
      <c r="I17" s="60">
        <v>2029</v>
      </c>
      <c r="J17" s="60">
        <v>2030</v>
      </c>
      <c r="K17" s="61">
        <v>2031</v>
      </c>
    </row>
    <row r="18" spans="1:11" ht="30" customHeight="1" x14ac:dyDescent="0.3">
      <c r="A18" s="94"/>
      <c r="B18" s="104"/>
      <c r="C18" s="95"/>
      <c r="D18" s="103"/>
      <c r="E18" s="63"/>
      <c r="F18" s="39"/>
      <c r="G18" s="59">
        <v>682241.13138600881</v>
      </c>
      <c r="H18" s="63"/>
      <c r="I18" s="63"/>
      <c r="J18" s="63"/>
      <c r="K18" s="64"/>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A4 WVI983042 WLM983042 WBQ983042 VRU983042 VHY983042 UYC983042 UOG983042 UEK983042 TUO983042 TKS983042 TAW983042 SRA983042 SHE983042 RXI983042 RNM983042 RDQ983042 QTU983042 QJY983042 QAC983042 PQG983042 PGK983042 OWO983042 OMS983042 OCW983042 NTA983042 NJE983042 MZI983042 MPM983042 MFQ983042 LVU983042 LLY983042 LCC983042 KSG983042 KIK983042 JYO983042 JOS983042 JEW983042 IVA983042 ILE983042 IBI983042 HRM983042 HHQ983042 GXU983042 GNY983042 GEC983042 FUG983042 FKK983042 FAO983042 EQS983042 EGW983042 DXA983042 DNE983042 DDI983042 CTM983042 CJQ983042 BZU983042 BPY983042 BGC983042 AWG983042 AMK983042 ACO983042 SS983042 IW983042 A983042 WVI917506 WLM917506 WBQ917506 VRU917506 VHY917506 UYC917506 UOG917506 UEK917506 TUO917506 TKS917506 TAW917506 SRA917506 SHE917506 RXI917506 RNM917506 RDQ917506 QTU917506 QJY917506 QAC917506 PQG917506 PGK917506 OWO917506 OMS917506 OCW917506 NTA917506 NJE917506 MZI917506 MPM917506 MFQ917506 LVU917506 LLY917506 LCC917506 KSG917506 KIK917506 JYO917506 JOS917506 JEW917506 IVA917506 ILE917506 IBI917506 HRM917506 HHQ917506 GXU917506 GNY917506 GEC917506 FUG917506 FKK917506 FAO917506 EQS917506 EGW917506 DXA917506 DNE917506 DDI917506 CTM917506 CJQ917506 BZU917506 BPY917506 BGC917506 AWG917506 AMK917506 ACO917506 SS917506 IW917506 A917506 WVI851970 WLM851970 WBQ851970 VRU851970 VHY851970 UYC851970 UOG851970 UEK851970 TUO851970 TKS851970 TAW851970 SRA851970 SHE851970 RXI851970 RNM851970 RDQ851970 QTU851970 QJY851970 QAC851970 PQG851970 PGK851970 OWO851970 OMS851970 OCW851970 NTA851970 NJE851970 MZI851970 MPM851970 MFQ851970 LVU851970 LLY851970 LCC851970 KSG851970 KIK851970 JYO851970 JOS851970 JEW851970 IVA851970 ILE851970 IBI851970 HRM851970 HHQ851970 GXU851970 GNY851970 GEC851970 FUG851970 FKK851970 FAO851970 EQS851970 EGW851970 DXA851970 DNE851970 DDI851970 CTM851970 CJQ851970 BZU851970 BPY851970 BGC851970 AWG851970 AMK851970 ACO851970 SS851970 IW851970 A851970 WVI786434 WLM786434 WBQ786434 VRU786434 VHY786434 UYC786434 UOG786434 UEK786434 TUO786434 TKS786434 TAW786434 SRA786434 SHE786434 RXI786434 RNM786434 RDQ786434 QTU786434 QJY786434 QAC786434 PQG786434 PGK786434 OWO786434 OMS786434 OCW786434 NTA786434 NJE786434 MZI786434 MPM786434 MFQ786434 LVU786434 LLY786434 LCC786434 KSG786434 KIK786434 JYO786434 JOS786434 JEW786434 IVA786434 ILE786434 IBI786434 HRM786434 HHQ786434 GXU786434 GNY786434 GEC786434 FUG786434 FKK786434 FAO786434 EQS786434 EGW786434 DXA786434 DNE786434 DDI786434 CTM786434 CJQ786434 BZU786434 BPY786434 BGC786434 AWG786434 AMK786434 ACO786434 SS786434 IW786434 A786434 WVI720898 WLM720898 WBQ720898 VRU720898 VHY720898 UYC720898 UOG720898 UEK720898 TUO720898 TKS720898 TAW720898 SRA720898 SHE720898 RXI720898 RNM720898 RDQ720898 QTU720898 QJY720898 QAC720898 PQG720898 PGK720898 OWO720898 OMS720898 OCW720898 NTA720898 NJE720898 MZI720898 MPM720898 MFQ720898 LVU720898 LLY720898 LCC720898 KSG720898 KIK720898 JYO720898 JOS720898 JEW720898 IVA720898 ILE720898 IBI720898 HRM720898 HHQ720898 GXU720898 GNY720898 GEC720898 FUG720898 FKK720898 FAO720898 EQS720898 EGW720898 DXA720898 DNE720898 DDI720898 CTM720898 CJQ720898 BZU720898 BPY720898 BGC720898 AWG720898 AMK720898 ACO720898 SS720898 IW720898 A720898 WVI655362 WLM655362 WBQ655362 VRU655362 VHY655362 UYC655362 UOG655362 UEK655362 TUO655362 TKS655362 TAW655362 SRA655362 SHE655362 RXI655362 RNM655362 RDQ655362 QTU655362 QJY655362 QAC655362 PQG655362 PGK655362 OWO655362 OMS655362 OCW655362 NTA655362 NJE655362 MZI655362 MPM655362 MFQ655362 LVU655362 LLY655362 LCC655362 KSG655362 KIK655362 JYO655362 JOS655362 JEW655362 IVA655362 ILE655362 IBI655362 HRM655362 HHQ655362 GXU655362 GNY655362 GEC655362 FUG655362 FKK655362 FAO655362 EQS655362 EGW655362 DXA655362 DNE655362 DDI655362 CTM655362 CJQ655362 BZU655362 BPY655362 BGC655362 AWG655362 AMK655362 ACO655362 SS655362 IW655362 A655362 WVI589826 WLM589826 WBQ589826 VRU589826 VHY589826 UYC589826 UOG589826 UEK589826 TUO589826 TKS589826 TAW589826 SRA589826 SHE589826 RXI589826 RNM589826 RDQ589826 QTU589826 QJY589826 QAC589826 PQG589826 PGK589826 OWO589826 OMS589826 OCW589826 NTA589826 NJE589826 MZI589826 MPM589826 MFQ589826 LVU589826 LLY589826 LCC589826 KSG589826 KIK589826 JYO589826 JOS589826 JEW589826 IVA589826 ILE589826 IBI589826 HRM589826 HHQ589826 GXU589826 GNY589826 GEC589826 FUG589826 FKK589826 FAO589826 EQS589826 EGW589826 DXA589826 DNE589826 DDI589826 CTM589826 CJQ589826 BZU589826 BPY589826 BGC589826 AWG589826 AMK589826 ACO589826 SS589826 IW589826 A589826 WVI524290 WLM524290 WBQ524290 VRU524290 VHY524290 UYC524290 UOG524290 UEK524290 TUO524290 TKS524290 TAW524290 SRA524290 SHE524290 RXI524290 RNM524290 RDQ524290 QTU524290 QJY524290 QAC524290 PQG524290 PGK524290 OWO524290 OMS524290 OCW524290 NTA524290 NJE524290 MZI524290 MPM524290 MFQ524290 LVU524290 LLY524290 LCC524290 KSG524290 KIK524290 JYO524290 JOS524290 JEW524290 IVA524290 ILE524290 IBI524290 HRM524290 HHQ524290 GXU524290 GNY524290 GEC524290 FUG524290 FKK524290 FAO524290 EQS524290 EGW524290 DXA524290 DNE524290 DDI524290 CTM524290 CJQ524290 BZU524290 BPY524290 BGC524290 AWG524290 AMK524290 ACO524290 SS524290 IW524290 A524290 WVI458754 WLM458754 WBQ458754 VRU458754 VHY458754 UYC458754 UOG458754 UEK458754 TUO458754 TKS458754 TAW458754 SRA458754 SHE458754 RXI458754 RNM458754 RDQ458754 QTU458754 QJY458754 QAC458754 PQG458754 PGK458754 OWO458754 OMS458754 OCW458754 NTA458754 NJE458754 MZI458754 MPM458754 MFQ458754 LVU458754 LLY458754 LCC458754 KSG458754 KIK458754 JYO458754 JOS458754 JEW458754 IVA458754 ILE458754 IBI458754 HRM458754 HHQ458754 GXU458754 GNY458754 GEC458754 FUG458754 FKK458754 FAO458754 EQS458754 EGW458754 DXA458754 DNE458754 DDI458754 CTM458754 CJQ458754 BZU458754 BPY458754 BGC458754 AWG458754 AMK458754 ACO458754 SS458754 IW458754 A458754 WVI393218 WLM393218 WBQ393218 VRU393218 VHY393218 UYC393218 UOG393218 UEK393218 TUO393218 TKS393218 TAW393218 SRA393218 SHE393218 RXI393218 RNM393218 RDQ393218 QTU393218 QJY393218 QAC393218 PQG393218 PGK393218 OWO393218 OMS393218 OCW393218 NTA393218 NJE393218 MZI393218 MPM393218 MFQ393218 LVU393218 LLY393218 LCC393218 KSG393218 KIK393218 JYO393218 JOS393218 JEW393218 IVA393218 ILE393218 IBI393218 HRM393218 HHQ393218 GXU393218 GNY393218 GEC393218 FUG393218 FKK393218 FAO393218 EQS393218 EGW393218 DXA393218 DNE393218 DDI393218 CTM393218 CJQ393218 BZU393218 BPY393218 BGC393218 AWG393218 AMK393218 ACO393218 SS393218 IW393218 A393218 WVI327682 WLM327682 WBQ327682 VRU327682 VHY327682 UYC327682 UOG327682 UEK327682 TUO327682 TKS327682 TAW327682 SRA327682 SHE327682 RXI327682 RNM327682 RDQ327682 QTU327682 QJY327682 QAC327682 PQG327682 PGK327682 OWO327682 OMS327682 OCW327682 NTA327682 NJE327682 MZI327682 MPM327682 MFQ327682 LVU327682 LLY327682 LCC327682 KSG327682 KIK327682 JYO327682 JOS327682 JEW327682 IVA327682 ILE327682 IBI327682 HRM327682 HHQ327682 GXU327682 GNY327682 GEC327682 FUG327682 FKK327682 FAO327682 EQS327682 EGW327682 DXA327682 DNE327682 DDI327682 CTM327682 CJQ327682 BZU327682 BPY327682 BGC327682 AWG327682 AMK327682 ACO327682 SS327682 IW327682 A327682 WVI262146 WLM262146 WBQ262146 VRU262146 VHY262146 UYC262146 UOG262146 UEK262146 TUO262146 TKS262146 TAW262146 SRA262146 SHE262146 RXI262146 RNM262146 RDQ262146 QTU262146 QJY262146 QAC262146 PQG262146 PGK262146 OWO262146 OMS262146 OCW262146 NTA262146 NJE262146 MZI262146 MPM262146 MFQ262146 LVU262146 LLY262146 LCC262146 KSG262146 KIK262146 JYO262146 JOS262146 JEW262146 IVA262146 ILE262146 IBI262146 HRM262146 HHQ262146 GXU262146 GNY262146 GEC262146 FUG262146 FKK262146 FAO262146 EQS262146 EGW262146 DXA262146 DNE262146 DDI262146 CTM262146 CJQ262146 BZU262146 BPY262146 BGC262146 AWG262146 AMK262146 ACO262146 SS262146 IW262146 A262146 WVI196610 WLM196610 WBQ196610 VRU196610 VHY196610 UYC196610 UOG196610 UEK196610 TUO196610 TKS196610 TAW196610 SRA196610 SHE196610 RXI196610 RNM196610 RDQ196610 QTU196610 QJY196610 QAC196610 PQG196610 PGK196610 OWO196610 OMS196610 OCW196610 NTA196610 NJE196610 MZI196610 MPM196610 MFQ196610 LVU196610 LLY196610 LCC196610 KSG196610 KIK196610 JYO196610 JOS196610 JEW196610 IVA196610 ILE196610 IBI196610 HRM196610 HHQ196610 GXU196610 GNY196610 GEC196610 FUG196610 FKK196610 FAO196610 EQS196610 EGW196610 DXA196610 DNE196610 DDI196610 CTM196610 CJQ196610 BZU196610 BPY196610 BGC196610 AWG196610 AMK196610 ACO196610 SS196610 IW196610 A196610 WVI131074 WLM131074 WBQ131074 VRU131074 VHY131074 UYC131074 UOG131074 UEK131074 TUO131074 TKS131074 TAW131074 SRA131074 SHE131074 RXI131074 RNM131074 RDQ131074 QTU131074 QJY131074 QAC131074 PQG131074 PGK131074 OWO131074 OMS131074 OCW131074 NTA131074 NJE131074 MZI131074 MPM131074 MFQ131074 LVU131074 LLY131074 LCC131074 KSG131074 KIK131074 JYO131074 JOS131074 JEW131074 IVA131074 ILE131074 IBI131074 HRM131074 HHQ131074 GXU131074 GNY131074 GEC131074 FUG131074 FKK131074 FAO131074 EQS131074 EGW131074 DXA131074 DNE131074 DDI131074 CTM131074 CJQ131074 BZU131074 BPY131074 BGC131074 AWG131074 AMK131074 ACO131074 SS131074 IW131074 A131074 WVI65538 WLM65538 WBQ65538 VRU65538 VHY65538 UYC65538 UOG65538 UEK65538 TUO65538 TKS65538 TAW65538 SRA65538 SHE65538 RXI65538 RNM65538 RDQ65538 QTU65538 QJY65538 QAC65538 PQG65538 PGK65538 OWO65538 OMS65538 OCW65538 NTA65538 NJE65538 MZI65538 MPM65538 MFQ65538 LVU65538 LLY65538 LCC65538 KSG65538 KIK65538 JYO65538 JOS65538 JEW65538 IVA65538 ILE65538 IBI65538 HRM65538 HHQ65538 GXU65538 GNY65538 GEC65538 FUG65538 FKK65538 FAO65538 EQS65538 EGW65538 DXA65538 DNE65538 DDI65538 CTM65538 CJQ65538 BZU65538 BPY65538 BGC65538 AWG65538 AMK65538 ACO65538 SS65538 IW65538 A65538 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WVM983042 WLQ983042 WBU983042 VRY983042 VIC983042 UYG983042 UOK983042 UEO983042 TUS983042 TKW983042 TBA983042 SRE983042 SHI983042 RXM983042 RNQ983042 RDU983042 QTY983042 QKC983042 QAG983042 PQK983042 PGO983042 OWS983042 OMW983042 ODA983042 NTE983042 NJI983042 MZM983042 MPQ983042 MFU983042 LVY983042 LMC983042 LCG983042 KSK983042 KIO983042 JYS983042 JOW983042 JFA983042 IVE983042 ILI983042 IBM983042 HRQ983042 HHU983042 GXY983042 GOC983042 GEG983042 FUK983042 FKO983042 FAS983042 EQW983042 EHA983042 DXE983042 DNI983042 DDM983042 CTQ983042 CJU983042 BZY983042 BQC983042 BGG983042 AWK983042 AMO983042 ACS983042 SW983042 JA983042 E983042 WVM917506 WLQ917506 WBU917506 VRY917506 VIC917506 UYG917506 UOK917506 UEO917506 TUS917506 TKW917506 TBA917506 SRE917506 SHI917506 RXM917506 RNQ917506 RDU917506 QTY917506 QKC917506 QAG917506 PQK917506 PGO917506 OWS917506 OMW917506 ODA917506 NTE917506 NJI917506 MZM917506 MPQ917506 MFU917506 LVY917506 LMC917506 LCG917506 KSK917506 KIO917506 JYS917506 JOW917506 JFA917506 IVE917506 ILI917506 IBM917506 HRQ917506 HHU917506 GXY917506 GOC917506 GEG917506 FUK917506 FKO917506 FAS917506 EQW917506 EHA917506 DXE917506 DNI917506 DDM917506 CTQ917506 CJU917506 BZY917506 BQC917506 BGG917506 AWK917506 AMO917506 ACS917506 SW917506 JA917506 E917506 WVM851970 WLQ851970 WBU851970 VRY851970 VIC851970 UYG851970 UOK851970 UEO851970 TUS851970 TKW851970 TBA851970 SRE851970 SHI851970 RXM851970 RNQ851970 RDU851970 QTY851970 QKC851970 QAG851970 PQK851970 PGO851970 OWS851970 OMW851970 ODA851970 NTE851970 NJI851970 MZM851970 MPQ851970 MFU851970 LVY851970 LMC851970 LCG851970 KSK851970 KIO851970 JYS851970 JOW851970 JFA851970 IVE851970 ILI851970 IBM851970 HRQ851970 HHU851970 GXY851970 GOC851970 GEG851970 FUK851970 FKO851970 FAS851970 EQW851970 EHA851970 DXE851970 DNI851970 DDM851970 CTQ851970 CJU851970 BZY851970 BQC851970 BGG851970 AWK851970 AMO851970 ACS851970 SW851970 JA851970 E851970 WVM786434 WLQ786434 WBU786434 VRY786434 VIC786434 UYG786434 UOK786434 UEO786434 TUS786434 TKW786434 TBA786434 SRE786434 SHI786434 RXM786434 RNQ786434 RDU786434 QTY786434 QKC786434 QAG786434 PQK786434 PGO786434 OWS786434 OMW786434 ODA786434 NTE786434 NJI786434 MZM786434 MPQ786434 MFU786434 LVY786434 LMC786434 LCG786434 KSK786434 KIO786434 JYS786434 JOW786434 JFA786434 IVE786434 ILI786434 IBM786434 HRQ786434 HHU786434 GXY786434 GOC786434 GEG786434 FUK786434 FKO786434 FAS786434 EQW786434 EHA786434 DXE786434 DNI786434 DDM786434 CTQ786434 CJU786434 BZY786434 BQC786434 BGG786434 AWK786434 AMO786434 ACS786434 SW786434 JA786434 E786434 WVM720898 WLQ720898 WBU720898 VRY720898 VIC720898 UYG720898 UOK720898 UEO720898 TUS720898 TKW720898 TBA720898 SRE720898 SHI720898 RXM720898 RNQ720898 RDU720898 QTY720898 QKC720898 QAG720898 PQK720898 PGO720898 OWS720898 OMW720898 ODA720898 NTE720898 NJI720898 MZM720898 MPQ720898 MFU720898 LVY720898 LMC720898 LCG720898 KSK720898 KIO720898 JYS720898 JOW720898 JFA720898 IVE720898 ILI720898 IBM720898 HRQ720898 HHU720898 GXY720898 GOC720898 GEG720898 FUK720898 FKO720898 FAS720898 EQW720898 EHA720898 DXE720898 DNI720898 DDM720898 CTQ720898 CJU720898 BZY720898 BQC720898 BGG720898 AWK720898 AMO720898 ACS720898 SW720898 JA720898 E720898 WVM655362 WLQ655362 WBU655362 VRY655362 VIC655362 UYG655362 UOK655362 UEO655362 TUS655362 TKW655362 TBA655362 SRE655362 SHI655362 RXM655362 RNQ655362 RDU655362 QTY655362 QKC655362 QAG655362 PQK655362 PGO655362 OWS655362 OMW655362 ODA655362 NTE655362 NJI655362 MZM655362 MPQ655362 MFU655362 LVY655362 LMC655362 LCG655362 KSK655362 KIO655362 JYS655362 JOW655362 JFA655362 IVE655362 ILI655362 IBM655362 HRQ655362 HHU655362 GXY655362 GOC655362 GEG655362 FUK655362 FKO655362 FAS655362 EQW655362 EHA655362 DXE655362 DNI655362 DDM655362 CTQ655362 CJU655362 BZY655362 BQC655362 BGG655362 AWK655362 AMO655362 ACS655362 SW655362 JA655362 E655362 WVM589826 WLQ589826 WBU589826 VRY589826 VIC589826 UYG589826 UOK589826 UEO589826 TUS589826 TKW589826 TBA589826 SRE589826 SHI589826 RXM589826 RNQ589826 RDU589826 QTY589826 QKC589826 QAG589826 PQK589826 PGO589826 OWS589826 OMW589826 ODA589826 NTE589826 NJI589826 MZM589826 MPQ589826 MFU589826 LVY589826 LMC589826 LCG589826 KSK589826 KIO589826 JYS589826 JOW589826 JFA589826 IVE589826 ILI589826 IBM589826 HRQ589826 HHU589826 GXY589826 GOC589826 GEG589826 FUK589826 FKO589826 FAS589826 EQW589826 EHA589826 DXE589826 DNI589826 DDM589826 CTQ589826 CJU589826 BZY589826 BQC589826 BGG589826 AWK589826 AMO589826 ACS589826 SW589826 JA589826 E589826 WVM524290 WLQ524290 WBU524290 VRY524290 VIC524290 UYG524290 UOK524290 UEO524290 TUS524290 TKW524290 TBA524290 SRE524290 SHI524290 RXM524290 RNQ524290 RDU524290 QTY524290 QKC524290 QAG524290 PQK524290 PGO524290 OWS524290 OMW524290 ODA524290 NTE524290 NJI524290 MZM524290 MPQ524290 MFU524290 LVY524290 LMC524290 LCG524290 KSK524290 KIO524290 JYS524290 JOW524290 JFA524290 IVE524290 ILI524290 IBM524290 HRQ524290 HHU524290 GXY524290 GOC524290 GEG524290 FUK524290 FKO524290 FAS524290 EQW524290 EHA524290 DXE524290 DNI524290 DDM524290 CTQ524290 CJU524290 BZY524290 BQC524290 BGG524290 AWK524290 AMO524290 ACS524290 SW524290 JA524290 E524290 WVM458754 WLQ458754 WBU458754 VRY458754 VIC458754 UYG458754 UOK458754 UEO458754 TUS458754 TKW458754 TBA458754 SRE458754 SHI458754 RXM458754 RNQ458754 RDU458754 QTY458754 QKC458754 QAG458754 PQK458754 PGO458754 OWS458754 OMW458754 ODA458754 NTE458754 NJI458754 MZM458754 MPQ458754 MFU458754 LVY458754 LMC458754 LCG458754 KSK458754 KIO458754 JYS458754 JOW458754 JFA458754 IVE458754 ILI458754 IBM458754 HRQ458754 HHU458754 GXY458754 GOC458754 GEG458754 FUK458754 FKO458754 FAS458754 EQW458754 EHA458754 DXE458754 DNI458754 DDM458754 CTQ458754 CJU458754 BZY458754 BQC458754 BGG458754 AWK458754 AMO458754 ACS458754 SW458754 JA458754 E458754 WVM393218 WLQ393218 WBU393218 VRY393218 VIC393218 UYG393218 UOK393218 UEO393218 TUS393218 TKW393218 TBA393218 SRE393218 SHI393218 RXM393218 RNQ393218 RDU393218 QTY393218 QKC393218 QAG393218 PQK393218 PGO393218 OWS393218 OMW393218 ODA393218 NTE393218 NJI393218 MZM393218 MPQ393218 MFU393218 LVY393218 LMC393218 LCG393218 KSK393218 KIO393218 JYS393218 JOW393218 JFA393218 IVE393218 ILI393218 IBM393218 HRQ393218 HHU393218 GXY393218 GOC393218 GEG393218 FUK393218 FKO393218 FAS393218 EQW393218 EHA393218 DXE393218 DNI393218 DDM393218 CTQ393218 CJU393218 BZY393218 BQC393218 BGG393218 AWK393218 AMO393218 ACS393218 SW393218 JA393218 E393218 WVM327682 WLQ327682 WBU327682 VRY327682 VIC327682 UYG327682 UOK327682 UEO327682 TUS327682 TKW327682 TBA327682 SRE327682 SHI327682 RXM327682 RNQ327682 RDU327682 QTY327682 QKC327682 QAG327682 PQK327682 PGO327682 OWS327682 OMW327682 ODA327682 NTE327682 NJI327682 MZM327682 MPQ327682 MFU327682 LVY327682 LMC327682 LCG327682 KSK327682 KIO327682 JYS327682 JOW327682 JFA327682 IVE327682 ILI327682 IBM327682 HRQ327682 HHU327682 GXY327682 GOC327682 GEG327682 FUK327682 FKO327682 FAS327682 EQW327682 EHA327682 DXE327682 DNI327682 DDM327682 CTQ327682 CJU327682 BZY327682 BQC327682 BGG327682 AWK327682 AMO327682 ACS327682 SW327682 JA327682 E327682 WVM262146 WLQ262146 WBU262146 VRY262146 VIC262146 UYG262146 UOK262146 UEO262146 TUS262146 TKW262146 TBA262146 SRE262146 SHI262146 RXM262146 RNQ262146 RDU262146 QTY262146 QKC262146 QAG262146 PQK262146 PGO262146 OWS262146 OMW262146 ODA262146 NTE262146 NJI262146 MZM262146 MPQ262146 MFU262146 LVY262146 LMC262146 LCG262146 KSK262146 KIO262146 JYS262146 JOW262146 JFA262146 IVE262146 ILI262146 IBM262146 HRQ262146 HHU262146 GXY262146 GOC262146 GEG262146 FUK262146 FKO262146 FAS262146 EQW262146 EHA262146 DXE262146 DNI262146 DDM262146 CTQ262146 CJU262146 BZY262146 BQC262146 BGG262146 AWK262146 AMO262146 ACS262146 SW262146 JA262146 E262146 WVM196610 WLQ196610 WBU196610 VRY196610 VIC196610 UYG196610 UOK196610 UEO196610 TUS196610 TKW196610 TBA196610 SRE196610 SHI196610 RXM196610 RNQ196610 RDU196610 QTY196610 QKC196610 QAG196610 PQK196610 PGO196610 OWS196610 OMW196610 ODA196610 NTE196610 NJI196610 MZM196610 MPQ196610 MFU196610 LVY196610 LMC196610 LCG196610 KSK196610 KIO196610 JYS196610 JOW196610 JFA196610 IVE196610 ILI196610 IBM196610 HRQ196610 HHU196610 GXY196610 GOC196610 GEG196610 FUK196610 FKO196610 FAS196610 EQW196610 EHA196610 DXE196610 DNI196610 DDM196610 CTQ196610 CJU196610 BZY196610 BQC196610 BGG196610 AWK196610 AMO196610 ACS196610 SW196610 JA196610 E196610 WVM131074 WLQ131074 WBU131074 VRY131074 VIC131074 UYG131074 UOK131074 UEO131074 TUS131074 TKW131074 TBA131074 SRE131074 SHI131074 RXM131074 RNQ131074 RDU131074 QTY131074 QKC131074 QAG131074 PQK131074 PGO131074 OWS131074 OMW131074 ODA131074 NTE131074 NJI131074 MZM131074 MPQ131074 MFU131074 LVY131074 LMC131074 LCG131074 KSK131074 KIO131074 JYS131074 JOW131074 JFA131074 IVE131074 ILI131074 IBM131074 HRQ131074 HHU131074 GXY131074 GOC131074 GEG131074 FUK131074 FKO131074 FAS131074 EQW131074 EHA131074 DXE131074 DNI131074 DDM131074 CTQ131074 CJU131074 BZY131074 BQC131074 BGG131074 AWK131074 AMO131074 ACS131074 SW131074 JA131074 E131074 WVM65538 WLQ65538 WBU65538 VRY65538 VIC65538 UYG65538 UOK65538 UEO65538 TUS65538 TKW65538 TBA65538 SRE65538 SHI65538 RXM65538 RNQ65538 RDU65538 QTY65538 QKC65538 QAG65538 PQK65538 PGO65538 OWS65538 OMW65538 ODA65538 NTE65538 NJI65538 MZM65538 MPQ65538 MFU65538 LVY65538 LMC65538 LCG65538 KSK65538 KIO65538 JYS65538 JOW65538 JFA65538 IVE65538 ILI65538 IBM65538 HRQ65538 HHU65538 GXY65538 GOC65538 GEG65538 FUK65538 FKO65538 FAS65538 EQW65538 EHA65538 DXE65538 DNI65538 DDM65538 CTQ65538 CJU65538 BZY65538 BQC65538 BGG65538 AWK65538 AMO65538 ACS65538 SW65538 JA65538 E65538 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formula1>"CON INGENIERIA DE DETALLE,INGENIERIA CONCEPTUAL,EN PLANIFICACION"</formula1>
    </dataValidation>
    <dataValidation type="list" allowBlank="1" showInputMessage="1" showErrorMessage="1" sqref="F4 WVN983042 WLR983042 WBV983042 VRZ983042 VID983042 UYH983042 UOL983042 UEP983042 TUT983042 TKX983042 TBB983042 SRF983042 SHJ983042 RXN983042 RNR983042 RDV983042 QTZ983042 QKD983042 QAH983042 PQL983042 PGP983042 OWT983042 OMX983042 ODB983042 NTF983042 NJJ983042 MZN983042 MPR983042 MFV983042 LVZ983042 LMD983042 LCH983042 KSL983042 KIP983042 JYT983042 JOX983042 JFB983042 IVF983042 ILJ983042 IBN983042 HRR983042 HHV983042 GXZ983042 GOD983042 GEH983042 FUL983042 FKP983042 FAT983042 EQX983042 EHB983042 DXF983042 DNJ983042 DDN983042 CTR983042 CJV983042 BZZ983042 BQD983042 BGH983042 AWL983042 AMP983042 ACT983042 SX983042 JB983042 F983042 WVN917506 WLR917506 WBV917506 VRZ917506 VID917506 UYH917506 UOL917506 UEP917506 TUT917506 TKX917506 TBB917506 SRF917506 SHJ917506 RXN917506 RNR917506 RDV917506 QTZ917506 QKD917506 QAH917506 PQL917506 PGP917506 OWT917506 OMX917506 ODB917506 NTF917506 NJJ917506 MZN917506 MPR917506 MFV917506 LVZ917506 LMD917506 LCH917506 KSL917506 KIP917506 JYT917506 JOX917506 JFB917506 IVF917506 ILJ917506 IBN917506 HRR917506 HHV917506 GXZ917506 GOD917506 GEH917506 FUL917506 FKP917506 FAT917506 EQX917506 EHB917506 DXF917506 DNJ917506 DDN917506 CTR917506 CJV917506 BZZ917506 BQD917506 BGH917506 AWL917506 AMP917506 ACT917506 SX917506 JB917506 F917506 WVN851970 WLR851970 WBV851970 VRZ851970 VID851970 UYH851970 UOL851970 UEP851970 TUT851970 TKX851970 TBB851970 SRF851970 SHJ851970 RXN851970 RNR851970 RDV851970 QTZ851970 QKD851970 QAH851970 PQL851970 PGP851970 OWT851970 OMX851970 ODB851970 NTF851970 NJJ851970 MZN851970 MPR851970 MFV851970 LVZ851970 LMD851970 LCH851970 KSL851970 KIP851970 JYT851970 JOX851970 JFB851970 IVF851970 ILJ851970 IBN851970 HRR851970 HHV851970 GXZ851970 GOD851970 GEH851970 FUL851970 FKP851970 FAT851970 EQX851970 EHB851970 DXF851970 DNJ851970 DDN851970 CTR851970 CJV851970 BZZ851970 BQD851970 BGH851970 AWL851970 AMP851970 ACT851970 SX851970 JB851970 F851970 WVN786434 WLR786434 WBV786434 VRZ786434 VID786434 UYH786434 UOL786434 UEP786434 TUT786434 TKX786434 TBB786434 SRF786434 SHJ786434 RXN786434 RNR786434 RDV786434 QTZ786434 QKD786434 QAH786434 PQL786434 PGP786434 OWT786434 OMX786434 ODB786434 NTF786434 NJJ786434 MZN786434 MPR786434 MFV786434 LVZ786434 LMD786434 LCH786434 KSL786434 KIP786434 JYT786434 JOX786434 JFB786434 IVF786434 ILJ786434 IBN786434 HRR786434 HHV786434 GXZ786434 GOD786434 GEH786434 FUL786434 FKP786434 FAT786434 EQX786434 EHB786434 DXF786434 DNJ786434 DDN786434 CTR786434 CJV786434 BZZ786434 BQD786434 BGH786434 AWL786434 AMP786434 ACT786434 SX786434 JB786434 F786434 WVN720898 WLR720898 WBV720898 VRZ720898 VID720898 UYH720898 UOL720898 UEP720898 TUT720898 TKX720898 TBB720898 SRF720898 SHJ720898 RXN720898 RNR720898 RDV720898 QTZ720898 QKD720898 QAH720898 PQL720898 PGP720898 OWT720898 OMX720898 ODB720898 NTF720898 NJJ720898 MZN720898 MPR720898 MFV720898 LVZ720898 LMD720898 LCH720898 KSL720898 KIP720898 JYT720898 JOX720898 JFB720898 IVF720898 ILJ720898 IBN720898 HRR720898 HHV720898 GXZ720898 GOD720898 GEH720898 FUL720898 FKP720898 FAT720898 EQX720898 EHB720898 DXF720898 DNJ720898 DDN720898 CTR720898 CJV720898 BZZ720898 BQD720898 BGH720898 AWL720898 AMP720898 ACT720898 SX720898 JB720898 F720898 WVN655362 WLR655362 WBV655362 VRZ655362 VID655362 UYH655362 UOL655362 UEP655362 TUT655362 TKX655362 TBB655362 SRF655362 SHJ655362 RXN655362 RNR655362 RDV655362 QTZ655362 QKD655362 QAH655362 PQL655362 PGP655362 OWT655362 OMX655362 ODB655362 NTF655362 NJJ655362 MZN655362 MPR655362 MFV655362 LVZ655362 LMD655362 LCH655362 KSL655362 KIP655362 JYT655362 JOX655362 JFB655362 IVF655362 ILJ655362 IBN655362 HRR655362 HHV655362 GXZ655362 GOD655362 GEH655362 FUL655362 FKP655362 FAT655362 EQX655362 EHB655362 DXF655362 DNJ655362 DDN655362 CTR655362 CJV655362 BZZ655362 BQD655362 BGH655362 AWL655362 AMP655362 ACT655362 SX655362 JB655362 F655362 WVN589826 WLR589826 WBV589826 VRZ589826 VID589826 UYH589826 UOL589826 UEP589826 TUT589826 TKX589826 TBB589826 SRF589826 SHJ589826 RXN589826 RNR589826 RDV589826 QTZ589826 QKD589826 QAH589826 PQL589826 PGP589826 OWT589826 OMX589826 ODB589826 NTF589826 NJJ589826 MZN589826 MPR589826 MFV589826 LVZ589826 LMD589826 LCH589826 KSL589826 KIP589826 JYT589826 JOX589826 JFB589826 IVF589826 ILJ589826 IBN589826 HRR589826 HHV589826 GXZ589826 GOD589826 GEH589826 FUL589826 FKP589826 FAT589826 EQX589826 EHB589826 DXF589826 DNJ589826 DDN589826 CTR589826 CJV589826 BZZ589826 BQD589826 BGH589826 AWL589826 AMP589826 ACT589826 SX589826 JB589826 F589826 WVN524290 WLR524290 WBV524290 VRZ524290 VID524290 UYH524290 UOL524290 UEP524290 TUT524290 TKX524290 TBB524290 SRF524290 SHJ524290 RXN524290 RNR524290 RDV524290 QTZ524290 QKD524290 QAH524290 PQL524290 PGP524290 OWT524290 OMX524290 ODB524290 NTF524290 NJJ524290 MZN524290 MPR524290 MFV524290 LVZ524290 LMD524290 LCH524290 KSL524290 KIP524290 JYT524290 JOX524290 JFB524290 IVF524290 ILJ524290 IBN524290 HRR524290 HHV524290 GXZ524290 GOD524290 GEH524290 FUL524290 FKP524290 FAT524290 EQX524290 EHB524290 DXF524290 DNJ524290 DDN524290 CTR524290 CJV524290 BZZ524290 BQD524290 BGH524290 AWL524290 AMP524290 ACT524290 SX524290 JB524290 F524290 WVN458754 WLR458754 WBV458754 VRZ458754 VID458754 UYH458754 UOL458754 UEP458754 TUT458754 TKX458754 TBB458754 SRF458754 SHJ458754 RXN458754 RNR458754 RDV458754 QTZ458754 QKD458754 QAH458754 PQL458754 PGP458754 OWT458754 OMX458754 ODB458754 NTF458754 NJJ458754 MZN458754 MPR458754 MFV458754 LVZ458754 LMD458754 LCH458754 KSL458754 KIP458754 JYT458754 JOX458754 JFB458754 IVF458754 ILJ458754 IBN458754 HRR458754 HHV458754 GXZ458754 GOD458754 GEH458754 FUL458754 FKP458754 FAT458754 EQX458754 EHB458754 DXF458754 DNJ458754 DDN458754 CTR458754 CJV458754 BZZ458754 BQD458754 BGH458754 AWL458754 AMP458754 ACT458754 SX458754 JB458754 F458754 WVN393218 WLR393218 WBV393218 VRZ393218 VID393218 UYH393218 UOL393218 UEP393218 TUT393218 TKX393218 TBB393218 SRF393218 SHJ393218 RXN393218 RNR393218 RDV393218 QTZ393218 QKD393218 QAH393218 PQL393218 PGP393218 OWT393218 OMX393218 ODB393218 NTF393218 NJJ393218 MZN393218 MPR393218 MFV393218 LVZ393218 LMD393218 LCH393218 KSL393218 KIP393218 JYT393218 JOX393218 JFB393218 IVF393218 ILJ393218 IBN393218 HRR393218 HHV393218 GXZ393218 GOD393218 GEH393218 FUL393218 FKP393218 FAT393218 EQX393218 EHB393218 DXF393218 DNJ393218 DDN393218 CTR393218 CJV393218 BZZ393218 BQD393218 BGH393218 AWL393218 AMP393218 ACT393218 SX393218 JB393218 F393218 WVN327682 WLR327682 WBV327682 VRZ327682 VID327682 UYH327682 UOL327682 UEP327682 TUT327682 TKX327682 TBB327682 SRF327682 SHJ327682 RXN327682 RNR327682 RDV327682 QTZ327682 QKD327682 QAH327682 PQL327682 PGP327682 OWT327682 OMX327682 ODB327682 NTF327682 NJJ327682 MZN327682 MPR327682 MFV327682 LVZ327682 LMD327682 LCH327682 KSL327682 KIP327682 JYT327682 JOX327682 JFB327682 IVF327682 ILJ327682 IBN327682 HRR327682 HHV327682 GXZ327682 GOD327682 GEH327682 FUL327682 FKP327682 FAT327682 EQX327682 EHB327682 DXF327682 DNJ327682 DDN327682 CTR327682 CJV327682 BZZ327682 BQD327682 BGH327682 AWL327682 AMP327682 ACT327682 SX327682 JB327682 F327682 WVN262146 WLR262146 WBV262146 VRZ262146 VID262146 UYH262146 UOL262146 UEP262146 TUT262146 TKX262146 TBB262146 SRF262146 SHJ262146 RXN262146 RNR262146 RDV262146 QTZ262146 QKD262146 QAH262146 PQL262146 PGP262146 OWT262146 OMX262146 ODB262146 NTF262146 NJJ262146 MZN262146 MPR262146 MFV262146 LVZ262146 LMD262146 LCH262146 KSL262146 KIP262146 JYT262146 JOX262146 JFB262146 IVF262146 ILJ262146 IBN262146 HRR262146 HHV262146 GXZ262146 GOD262146 GEH262146 FUL262146 FKP262146 FAT262146 EQX262146 EHB262146 DXF262146 DNJ262146 DDN262146 CTR262146 CJV262146 BZZ262146 BQD262146 BGH262146 AWL262146 AMP262146 ACT262146 SX262146 JB262146 F262146 WVN196610 WLR196610 WBV196610 VRZ196610 VID196610 UYH196610 UOL196610 UEP196610 TUT196610 TKX196610 TBB196610 SRF196610 SHJ196610 RXN196610 RNR196610 RDV196610 QTZ196610 QKD196610 QAH196610 PQL196610 PGP196610 OWT196610 OMX196610 ODB196610 NTF196610 NJJ196610 MZN196610 MPR196610 MFV196610 LVZ196610 LMD196610 LCH196610 KSL196610 KIP196610 JYT196610 JOX196610 JFB196610 IVF196610 ILJ196610 IBN196610 HRR196610 HHV196610 GXZ196610 GOD196610 GEH196610 FUL196610 FKP196610 FAT196610 EQX196610 EHB196610 DXF196610 DNJ196610 DDN196610 CTR196610 CJV196610 BZZ196610 BQD196610 BGH196610 AWL196610 AMP196610 ACT196610 SX196610 JB196610 F196610 WVN131074 WLR131074 WBV131074 VRZ131074 VID131074 UYH131074 UOL131074 UEP131074 TUT131074 TKX131074 TBB131074 SRF131074 SHJ131074 RXN131074 RNR131074 RDV131074 QTZ131074 QKD131074 QAH131074 PQL131074 PGP131074 OWT131074 OMX131074 ODB131074 NTF131074 NJJ131074 MZN131074 MPR131074 MFV131074 LVZ131074 LMD131074 LCH131074 KSL131074 KIP131074 JYT131074 JOX131074 JFB131074 IVF131074 ILJ131074 IBN131074 HRR131074 HHV131074 GXZ131074 GOD131074 GEH131074 FUL131074 FKP131074 FAT131074 EQX131074 EHB131074 DXF131074 DNJ131074 DDN131074 CTR131074 CJV131074 BZZ131074 BQD131074 BGH131074 AWL131074 AMP131074 ACT131074 SX131074 JB131074 F131074 WVN65538 WLR65538 WBV65538 VRZ65538 VID65538 UYH65538 UOL65538 UEP65538 TUT65538 TKX65538 TBB65538 SRF65538 SHJ65538 RXN65538 RNR65538 RDV65538 QTZ65538 QKD65538 QAH65538 PQL65538 PGP65538 OWT65538 OMX65538 ODB65538 NTF65538 NJJ65538 MZN65538 MPR65538 MFV65538 LVZ65538 LMD65538 LCH65538 KSL65538 KIP65538 JYT65538 JOX65538 JFB65538 IVF65538 ILJ65538 IBN65538 HRR65538 HHV65538 GXZ65538 GOD65538 GEH65538 FUL65538 FKP65538 FAT65538 EQX65538 EHB65538 DXF65538 DNJ65538 DDN65538 CTR65538 CJV65538 BZZ65538 BQD65538 BGH65538 AWL65538 AMP65538 ACT65538 SX65538 JB65538 F65538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ormula1>"EN EJECUCION, POR EJECUTAR, PARALIZADO,EJECUTADO"</formula1>
    </dataValidation>
    <dataValidation type="list" allowBlank="1" showInputMessage="1" showErrorMessage="1" sqref="G4 WVO983042 WLS983042 WBW983042 VSA983042 VIE983042 UYI983042 UOM983042 UEQ983042 TUU983042 TKY983042 TBC983042 SRG983042 SHK983042 RXO983042 RNS983042 RDW983042 QUA983042 QKE983042 QAI983042 PQM983042 PGQ983042 OWU983042 OMY983042 ODC983042 NTG983042 NJK983042 MZO983042 MPS983042 MFW983042 LWA983042 LME983042 LCI983042 KSM983042 KIQ983042 JYU983042 JOY983042 JFC983042 IVG983042 ILK983042 IBO983042 HRS983042 HHW983042 GYA983042 GOE983042 GEI983042 FUM983042 FKQ983042 FAU983042 EQY983042 EHC983042 DXG983042 DNK983042 DDO983042 CTS983042 CJW983042 CAA983042 BQE983042 BGI983042 AWM983042 AMQ983042 ACU983042 SY983042 JC983042 G983042 WVO917506 WLS917506 WBW917506 VSA917506 VIE917506 UYI917506 UOM917506 UEQ917506 TUU917506 TKY917506 TBC917506 SRG917506 SHK917506 RXO917506 RNS917506 RDW917506 QUA917506 QKE917506 QAI917506 PQM917506 PGQ917506 OWU917506 OMY917506 ODC917506 NTG917506 NJK917506 MZO917506 MPS917506 MFW917506 LWA917506 LME917506 LCI917506 KSM917506 KIQ917506 JYU917506 JOY917506 JFC917506 IVG917506 ILK917506 IBO917506 HRS917506 HHW917506 GYA917506 GOE917506 GEI917506 FUM917506 FKQ917506 FAU917506 EQY917506 EHC917506 DXG917506 DNK917506 DDO917506 CTS917506 CJW917506 CAA917506 BQE917506 BGI917506 AWM917506 AMQ917506 ACU917506 SY917506 JC917506 G917506 WVO851970 WLS851970 WBW851970 VSA851970 VIE851970 UYI851970 UOM851970 UEQ851970 TUU851970 TKY851970 TBC851970 SRG851970 SHK851970 RXO851970 RNS851970 RDW851970 QUA851970 QKE851970 QAI851970 PQM851970 PGQ851970 OWU851970 OMY851970 ODC851970 NTG851970 NJK851970 MZO851970 MPS851970 MFW851970 LWA851970 LME851970 LCI851970 KSM851970 KIQ851970 JYU851970 JOY851970 JFC851970 IVG851970 ILK851970 IBO851970 HRS851970 HHW851970 GYA851970 GOE851970 GEI851970 FUM851970 FKQ851970 FAU851970 EQY851970 EHC851970 DXG851970 DNK851970 DDO851970 CTS851970 CJW851970 CAA851970 BQE851970 BGI851970 AWM851970 AMQ851970 ACU851970 SY851970 JC851970 G851970 WVO786434 WLS786434 WBW786434 VSA786434 VIE786434 UYI786434 UOM786434 UEQ786434 TUU786434 TKY786434 TBC786434 SRG786434 SHK786434 RXO786434 RNS786434 RDW786434 QUA786434 QKE786434 QAI786434 PQM786434 PGQ786434 OWU786434 OMY786434 ODC786434 NTG786434 NJK786434 MZO786434 MPS786434 MFW786434 LWA786434 LME786434 LCI786434 KSM786434 KIQ786434 JYU786434 JOY786434 JFC786434 IVG786434 ILK786434 IBO786434 HRS786434 HHW786434 GYA786434 GOE786434 GEI786434 FUM786434 FKQ786434 FAU786434 EQY786434 EHC786434 DXG786434 DNK786434 DDO786434 CTS786434 CJW786434 CAA786434 BQE786434 BGI786434 AWM786434 AMQ786434 ACU786434 SY786434 JC786434 G786434 WVO720898 WLS720898 WBW720898 VSA720898 VIE720898 UYI720898 UOM720898 UEQ720898 TUU720898 TKY720898 TBC720898 SRG720898 SHK720898 RXO720898 RNS720898 RDW720898 QUA720898 QKE720898 QAI720898 PQM720898 PGQ720898 OWU720898 OMY720898 ODC720898 NTG720898 NJK720898 MZO720898 MPS720898 MFW720898 LWA720898 LME720898 LCI720898 KSM720898 KIQ720898 JYU720898 JOY720898 JFC720898 IVG720898 ILK720898 IBO720898 HRS720898 HHW720898 GYA720898 GOE720898 GEI720898 FUM720898 FKQ720898 FAU720898 EQY720898 EHC720898 DXG720898 DNK720898 DDO720898 CTS720898 CJW720898 CAA720898 BQE720898 BGI720898 AWM720898 AMQ720898 ACU720898 SY720898 JC720898 G720898 WVO655362 WLS655362 WBW655362 VSA655362 VIE655362 UYI655362 UOM655362 UEQ655362 TUU655362 TKY655362 TBC655362 SRG655362 SHK655362 RXO655362 RNS655362 RDW655362 QUA655362 QKE655362 QAI655362 PQM655362 PGQ655362 OWU655362 OMY655362 ODC655362 NTG655362 NJK655362 MZO655362 MPS655362 MFW655362 LWA655362 LME655362 LCI655362 KSM655362 KIQ655362 JYU655362 JOY655362 JFC655362 IVG655362 ILK655362 IBO655362 HRS655362 HHW655362 GYA655362 GOE655362 GEI655362 FUM655362 FKQ655362 FAU655362 EQY655362 EHC655362 DXG655362 DNK655362 DDO655362 CTS655362 CJW655362 CAA655362 BQE655362 BGI655362 AWM655362 AMQ655362 ACU655362 SY655362 JC655362 G655362 WVO589826 WLS589826 WBW589826 VSA589826 VIE589826 UYI589826 UOM589826 UEQ589826 TUU589826 TKY589826 TBC589826 SRG589826 SHK589826 RXO589826 RNS589826 RDW589826 QUA589826 QKE589826 QAI589826 PQM589826 PGQ589826 OWU589826 OMY589826 ODC589826 NTG589826 NJK589826 MZO589826 MPS589826 MFW589826 LWA589826 LME589826 LCI589826 KSM589826 KIQ589826 JYU589826 JOY589826 JFC589826 IVG589826 ILK589826 IBO589826 HRS589826 HHW589826 GYA589826 GOE589826 GEI589826 FUM589826 FKQ589826 FAU589826 EQY589826 EHC589826 DXG589826 DNK589826 DDO589826 CTS589826 CJW589826 CAA589826 BQE589826 BGI589826 AWM589826 AMQ589826 ACU589826 SY589826 JC589826 G589826 WVO524290 WLS524290 WBW524290 VSA524290 VIE524290 UYI524290 UOM524290 UEQ524290 TUU524290 TKY524290 TBC524290 SRG524290 SHK524290 RXO524290 RNS524290 RDW524290 QUA524290 QKE524290 QAI524290 PQM524290 PGQ524290 OWU524290 OMY524290 ODC524290 NTG524290 NJK524290 MZO524290 MPS524290 MFW524290 LWA524290 LME524290 LCI524290 KSM524290 KIQ524290 JYU524290 JOY524290 JFC524290 IVG524290 ILK524290 IBO524290 HRS524290 HHW524290 GYA524290 GOE524290 GEI524290 FUM524290 FKQ524290 FAU524290 EQY524290 EHC524290 DXG524290 DNK524290 DDO524290 CTS524290 CJW524290 CAA524290 BQE524290 BGI524290 AWM524290 AMQ524290 ACU524290 SY524290 JC524290 G524290 WVO458754 WLS458754 WBW458754 VSA458754 VIE458754 UYI458754 UOM458754 UEQ458754 TUU458754 TKY458754 TBC458754 SRG458754 SHK458754 RXO458754 RNS458754 RDW458754 QUA458754 QKE458754 QAI458754 PQM458754 PGQ458754 OWU458754 OMY458754 ODC458754 NTG458754 NJK458754 MZO458754 MPS458754 MFW458754 LWA458754 LME458754 LCI458754 KSM458754 KIQ458754 JYU458754 JOY458754 JFC458754 IVG458754 ILK458754 IBO458754 HRS458754 HHW458754 GYA458754 GOE458754 GEI458754 FUM458754 FKQ458754 FAU458754 EQY458754 EHC458754 DXG458754 DNK458754 DDO458754 CTS458754 CJW458754 CAA458754 BQE458754 BGI458754 AWM458754 AMQ458754 ACU458754 SY458754 JC458754 G458754 WVO393218 WLS393218 WBW393218 VSA393218 VIE393218 UYI393218 UOM393218 UEQ393218 TUU393218 TKY393218 TBC393218 SRG393218 SHK393218 RXO393218 RNS393218 RDW393218 QUA393218 QKE393218 QAI393218 PQM393218 PGQ393218 OWU393218 OMY393218 ODC393218 NTG393218 NJK393218 MZO393218 MPS393218 MFW393218 LWA393218 LME393218 LCI393218 KSM393218 KIQ393218 JYU393218 JOY393218 JFC393218 IVG393218 ILK393218 IBO393218 HRS393218 HHW393218 GYA393218 GOE393218 GEI393218 FUM393218 FKQ393218 FAU393218 EQY393218 EHC393218 DXG393218 DNK393218 DDO393218 CTS393218 CJW393218 CAA393218 BQE393218 BGI393218 AWM393218 AMQ393218 ACU393218 SY393218 JC393218 G393218 WVO327682 WLS327682 WBW327682 VSA327682 VIE327682 UYI327682 UOM327682 UEQ327682 TUU327682 TKY327682 TBC327682 SRG327682 SHK327682 RXO327682 RNS327682 RDW327682 QUA327682 QKE327682 QAI327682 PQM327682 PGQ327682 OWU327682 OMY327682 ODC327682 NTG327682 NJK327682 MZO327682 MPS327682 MFW327682 LWA327682 LME327682 LCI327682 KSM327682 KIQ327682 JYU327682 JOY327682 JFC327682 IVG327682 ILK327682 IBO327682 HRS327682 HHW327682 GYA327682 GOE327682 GEI327682 FUM327682 FKQ327682 FAU327682 EQY327682 EHC327682 DXG327682 DNK327682 DDO327682 CTS327682 CJW327682 CAA327682 BQE327682 BGI327682 AWM327682 AMQ327682 ACU327682 SY327682 JC327682 G327682 WVO262146 WLS262146 WBW262146 VSA262146 VIE262146 UYI262146 UOM262146 UEQ262146 TUU262146 TKY262146 TBC262146 SRG262146 SHK262146 RXO262146 RNS262146 RDW262146 QUA262146 QKE262146 QAI262146 PQM262146 PGQ262146 OWU262146 OMY262146 ODC262146 NTG262146 NJK262146 MZO262146 MPS262146 MFW262146 LWA262146 LME262146 LCI262146 KSM262146 KIQ262146 JYU262146 JOY262146 JFC262146 IVG262146 ILK262146 IBO262146 HRS262146 HHW262146 GYA262146 GOE262146 GEI262146 FUM262146 FKQ262146 FAU262146 EQY262146 EHC262146 DXG262146 DNK262146 DDO262146 CTS262146 CJW262146 CAA262146 BQE262146 BGI262146 AWM262146 AMQ262146 ACU262146 SY262146 JC262146 G262146 WVO196610 WLS196610 WBW196610 VSA196610 VIE196610 UYI196610 UOM196610 UEQ196610 TUU196610 TKY196610 TBC196610 SRG196610 SHK196610 RXO196610 RNS196610 RDW196610 QUA196610 QKE196610 QAI196610 PQM196610 PGQ196610 OWU196610 OMY196610 ODC196610 NTG196610 NJK196610 MZO196610 MPS196610 MFW196610 LWA196610 LME196610 LCI196610 KSM196610 KIQ196610 JYU196610 JOY196610 JFC196610 IVG196610 ILK196610 IBO196610 HRS196610 HHW196610 GYA196610 GOE196610 GEI196610 FUM196610 FKQ196610 FAU196610 EQY196610 EHC196610 DXG196610 DNK196610 DDO196610 CTS196610 CJW196610 CAA196610 BQE196610 BGI196610 AWM196610 AMQ196610 ACU196610 SY196610 JC196610 G196610 WVO131074 WLS131074 WBW131074 VSA131074 VIE131074 UYI131074 UOM131074 UEQ131074 TUU131074 TKY131074 TBC131074 SRG131074 SHK131074 RXO131074 RNS131074 RDW131074 QUA131074 QKE131074 QAI131074 PQM131074 PGQ131074 OWU131074 OMY131074 ODC131074 NTG131074 NJK131074 MZO131074 MPS131074 MFW131074 LWA131074 LME131074 LCI131074 KSM131074 KIQ131074 JYU131074 JOY131074 JFC131074 IVG131074 ILK131074 IBO131074 HRS131074 HHW131074 GYA131074 GOE131074 GEI131074 FUM131074 FKQ131074 FAU131074 EQY131074 EHC131074 DXG131074 DNK131074 DDO131074 CTS131074 CJW131074 CAA131074 BQE131074 BGI131074 AWM131074 AMQ131074 ACU131074 SY131074 JC131074 G131074 WVO65538 WLS65538 WBW65538 VSA65538 VIE65538 UYI65538 UOM65538 UEQ65538 TUU65538 TKY65538 TBC65538 SRG65538 SHK65538 RXO65538 RNS65538 RDW65538 QUA65538 QKE65538 QAI65538 PQM65538 PGQ65538 OWU65538 OMY65538 ODC65538 NTG65538 NJK65538 MZO65538 MPS65538 MFW65538 LWA65538 LME65538 LCI65538 KSM65538 KIQ65538 JYU65538 JOY65538 JFC65538 IVG65538 ILK65538 IBO65538 HRS65538 HHW65538 GYA65538 GOE65538 GEI65538 FUM65538 FKQ65538 FAU65538 EQY65538 EHC65538 DXG65538 DNK65538 DDO65538 CTS65538 CJW65538 CAA65538 BQE65538 BGI65538 AWM65538 AMQ65538 ACU65538 SY65538 JC65538 G65538 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formula1>"SUBESTACIÓN,CIRCUITO"</formula1>
    </dataValidation>
  </dataValidation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H18" sqref="H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104</v>
      </c>
      <c r="B2" s="21"/>
      <c r="C2" s="7"/>
      <c r="D2" s="7"/>
      <c r="E2" s="7"/>
      <c r="F2" s="7"/>
      <c r="G2" s="7"/>
      <c r="H2" s="7"/>
      <c r="I2" s="7"/>
      <c r="J2" s="7"/>
      <c r="K2" s="8"/>
    </row>
    <row r="3" spans="1:11" ht="30" customHeight="1" x14ac:dyDescent="0.3">
      <c r="A3" s="19" t="s">
        <v>0</v>
      </c>
      <c r="B3" s="13" t="s">
        <v>6</v>
      </c>
      <c r="C3" s="105" t="s">
        <v>19</v>
      </c>
      <c r="D3" s="105"/>
      <c r="E3" s="49" t="s">
        <v>20</v>
      </c>
      <c r="F3" s="49" t="s">
        <v>21</v>
      </c>
      <c r="G3" s="49" t="s">
        <v>22</v>
      </c>
      <c r="H3" s="49" t="s">
        <v>23</v>
      </c>
      <c r="I3" s="49" t="s">
        <v>24</v>
      </c>
      <c r="J3" s="49" t="s">
        <v>5</v>
      </c>
      <c r="K3" s="15" t="s">
        <v>25</v>
      </c>
    </row>
    <row r="4" spans="1:11" ht="40.200000000000003" customHeight="1" x14ac:dyDescent="0.3">
      <c r="A4" s="59" t="s">
        <v>12</v>
      </c>
      <c r="B4" s="59" t="s">
        <v>42</v>
      </c>
      <c r="C4" s="101" t="s">
        <v>42</v>
      </c>
      <c r="D4" s="101"/>
      <c r="E4" s="46" t="s">
        <v>10</v>
      </c>
      <c r="F4" s="46" t="s">
        <v>1</v>
      </c>
      <c r="G4" s="46" t="s">
        <v>8</v>
      </c>
      <c r="H4" s="2" t="s">
        <v>105</v>
      </c>
      <c r="I4" s="48">
        <v>13.8</v>
      </c>
      <c r="J4" s="48" t="s">
        <v>9</v>
      </c>
      <c r="K4" s="50">
        <v>0.125</v>
      </c>
    </row>
    <row r="5" spans="1:11" ht="30" customHeight="1" x14ac:dyDescent="0.3">
      <c r="A5" s="94" t="s">
        <v>2</v>
      </c>
      <c r="B5" s="95"/>
      <c r="C5" s="95"/>
      <c r="D5" s="95"/>
      <c r="E5" s="95" t="s">
        <v>26</v>
      </c>
      <c r="F5" s="95"/>
      <c r="G5" s="95"/>
      <c r="H5" s="95"/>
      <c r="I5" s="95"/>
      <c r="J5" s="95"/>
      <c r="K5" s="96"/>
    </row>
    <row r="6" spans="1:11" ht="100.2" customHeight="1" x14ac:dyDescent="0.3">
      <c r="A6" s="102" t="s">
        <v>106</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107</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44" t="s">
        <v>31</v>
      </c>
      <c r="D15" s="44" t="s">
        <v>32</v>
      </c>
      <c r="E15" s="103"/>
      <c r="F15" s="103"/>
      <c r="G15" s="103"/>
      <c r="H15" s="103"/>
      <c r="I15" s="103"/>
      <c r="J15" s="103"/>
      <c r="K15" s="106"/>
    </row>
    <row r="16" spans="1:11" ht="30" customHeight="1" x14ac:dyDescent="0.3">
      <c r="A16" s="94"/>
      <c r="B16" s="48">
        <v>6</v>
      </c>
      <c r="C16" s="38">
        <v>46815</v>
      </c>
      <c r="D16" s="38">
        <v>46999</v>
      </c>
      <c r="E16" s="103"/>
      <c r="F16" s="103"/>
      <c r="G16" s="103"/>
      <c r="H16" s="103"/>
      <c r="I16" s="103"/>
      <c r="J16" s="103"/>
      <c r="K16" s="106"/>
    </row>
    <row r="17" spans="1:11" ht="30" customHeight="1" x14ac:dyDescent="0.3">
      <c r="A17" s="94" t="s">
        <v>33</v>
      </c>
      <c r="B17" s="104">
        <v>7033.3390108716076</v>
      </c>
      <c r="C17" s="95" t="s">
        <v>34</v>
      </c>
      <c r="D17" s="103"/>
      <c r="E17" s="44">
        <v>2025</v>
      </c>
      <c r="F17" s="44">
        <v>2026</v>
      </c>
      <c r="G17" s="44">
        <v>2027</v>
      </c>
      <c r="H17" s="44">
        <v>2028</v>
      </c>
      <c r="I17" s="44">
        <v>2029</v>
      </c>
      <c r="J17" s="44">
        <v>2030</v>
      </c>
      <c r="K17" s="45">
        <v>2031</v>
      </c>
    </row>
    <row r="18" spans="1:11" ht="30" customHeight="1" x14ac:dyDescent="0.3">
      <c r="A18" s="94"/>
      <c r="B18" s="104"/>
      <c r="C18" s="95"/>
      <c r="D18" s="103"/>
      <c r="E18" s="48"/>
      <c r="F18" s="39"/>
      <c r="G18" s="48"/>
      <c r="H18" s="63">
        <v>7033.3390108716076</v>
      </c>
      <c r="I18" s="48"/>
      <c r="J18" s="48"/>
      <c r="K18" s="50"/>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F18" sqref="F18:G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100</v>
      </c>
      <c r="B2" s="21"/>
      <c r="C2" s="7"/>
      <c r="D2" s="7"/>
      <c r="E2" s="7"/>
      <c r="F2" s="7"/>
      <c r="G2" s="7"/>
      <c r="H2" s="7"/>
      <c r="I2" s="7"/>
      <c r="J2" s="7"/>
      <c r="K2" s="8"/>
    </row>
    <row r="3" spans="1:11" ht="30" customHeight="1" x14ac:dyDescent="0.3">
      <c r="A3" s="19" t="s">
        <v>0</v>
      </c>
      <c r="B3" s="13" t="s">
        <v>6</v>
      </c>
      <c r="C3" s="105" t="s">
        <v>19</v>
      </c>
      <c r="D3" s="105"/>
      <c r="E3" s="49" t="s">
        <v>20</v>
      </c>
      <c r="F3" s="49" t="s">
        <v>21</v>
      </c>
      <c r="G3" s="49" t="s">
        <v>22</v>
      </c>
      <c r="H3" s="49" t="s">
        <v>23</v>
      </c>
      <c r="I3" s="49" t="s">
        <v>24</v>
      </c>
      <c r="J3" s="49" t="s">
        <v>5</v>
      </c>
      <c r="K3" s="15" t="s">
        <v>25</v>
      </c>
    </row>
    <row r="4" spans="1:11" ht="40.200000000000003" customHeight="1" x14ac:dyDescent="0.3">
      <c r="A4" s="63" t="s">
        <v>12</v>
      </c>
      <c r="B4" s="63" t="s">
        <v>120</v>
      </c>
      <c r="C4" s="101" t="s">
        <v>42</v>
      </c>
      <c r="D4" s="101"/>
      <c r="E4" s="46" t="s">
        <v>10</v>
      </c>
      <c r="F4" s="46" t="s">
        <v>1</v>
      </c>
      <c r="G4" s="46" t="s">
        <v>8</v>
      </c>
      <c r="H4" s="2" t="s">
        <v>101</v>
      </c>
      <c r="I4" s="48">
        <v>13.8</v>
      </c>
      <c r="J4" s="48" t="s">
        <v>9</v>
      </c>
      <c r="K4" s="50">
        <v>0.2</v>
      </c>
    </row>
    <row r="5" spans="1:11" ht="30" customHeight="1" x14ac:dyDescent="0.3">
      <c r="A5" s="94" t="s">
        <v>2</v>
      </c>
      <c r="B5" s="95"/>
      <c r="C5" s="95"/>
      <c r="D5" s="95"/>
      <c r="E5" s="95" t="s">
        <v>26</v>
      </c>
      <c r="F5" s="95"/>
      <c r="G5" s="95"/>
      <c r="H5" s="95"/>
      <c r="I5" s="95"/>
      <c r="J5" s="95"/>
      <c r="K5" s="96"/>
    </row>
    <row r="6" spans="1:11" ht="100.2" customHeight="1" x14ac:dyDescent="0.3">
      <c r="A6" s="107" t="s">
        <v>102</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103</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212</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213</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44" t="s">
        <v>31</v>
      </c>
      <c r="D15" s="44" t="s">
        <v>32</v>
      </c>
      <c r="E15" s="103"/>
      <c r="F15" s="103"/>
      <c r="G15" s="103"/>
      <c r="H15" s="103"/>
      <c r="I15" s="103"/>
      <c r="J15" s="103"/>
      <c r="K15" s="106"/>
    </row>
    <row r="16" spans="1:11" ht="30" customHeight="1" x14ac:dyDescent="0.3">
      <c r="A16" s="94"/>
      <c r="B16" s="48">
        <v>24</v>
      </c>
      <c r="C16" s="37" t="s">
        <v>52</v>
      </c>
      <c r="D16" s="38">
        <v>46815</v>
      </c>
      <c r="E16" s="103"/>
      <c r="F16" s="103"/>
      <c r="G16" s="103"/>
      <c r="H16" s="103"/>
      <c r="I16" s="103"/>
      <c r="J16" s="103"/>
      <c r="K16" s="106"/>
    </row>
    <row r="17" spans="1:11" ht="30" customHeight="1" x14ac:dyDescent="0.3">
      <c r="A17" s="94" t="s">
        <v>33</v>
      </c>
      <c r="B17" s="104">
        <v>689816.02738351864</v>
      </c>
      <c r="C17" s="95" t="s">
        <v>34</v>
      </c>
      <c r="D17" s="103"/>
      <c r="E17" s="44">
        <v>2025</v>
      </c>
      <c r="F17" s="44">
        <v>2026</v>
      </c>
      <c r="G17" s="44">
        <v>2027</v>
      </c>
      <c r="H17" s="44">
        <v>2028</v>
      </c>
      <c r="I17" s="44">
        <v>2029</v>
      </c>
      <c r="J17" s="44">
        <v>2030</v>
      </c>
      <c r="K17" s="45">
        <v>2031</v>
      </c>
    </row>
    <row r="18" spans="1:11" ht="30" customHeight="1" x14ac:dyDescent="0.3">
      <c r="A18" s="94"/>
      <c r="B18" s="104"/>
      <c r="C18" s="95"/>
      <c r="D18" s="103"/>
      <c r="E18" s="48"/>
      <c r="F18" s="63">
        <v>344908.01369175932</v>
      </c>
      <c r="G18" s="48">
        <v>344908.01369175932</v>
      </c>
      <c r="H18" s="48"/>
      <c r="I18" s="48"/>
      <c r="J18" s="48"/>
      <c r="K18" s="50"/>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F18" sqref="F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96</v>
      </c>
      <c r="B2" s="21"/>
      <c r="C2" s="7"/>
      <c r="D2" s="7"/>
      <c r="E2" s="7"/>
      <c r="F2" s="7"/>
      <c r="G2" s="7"/>
      <c r="H2" s="7"/>
      <c r="I2" s="7"/>
      <c r="J2" s="7"/>
      <c r="K2" s="8"/>
    </row>
    <row r="3" spans="1:11" ht="30" customHeight="1" x14ac:dyDescent="0.3">
      <c r="A3" s="19" t="s">
        <v>0</v>
      </c>
      <c r="B3" s="13" t="s">
        <v>6</v>
      </c>
      <c r="C3" s="105" t="s">
        <v>19</v>
      </c>
      <c r="D3" s="105"/>
      <c r="E3" s="49" t="s">
        <v>20</v>
      </c>
      <c r="F3" s="49" t="s">
        <v>21</v>
      </c>
      <c r="G3" s="49" t="s">
        <v>22</v>
      </c>
      <c r="H3" s="49" t="s">
        <v>23</v>
      </c>
      <c r="I3" s="49" t="s">
        <v>24</v>
      </c>
      <c r="J3" s="49" t="s">
        <v>5</v>
      </c>
      <c r="K3" s="15" t="s">
        <v>25</v>
      </c>
    </row>
    <row r="4" spans="1:11" ht="40.200000000000003" customHeight="1" x14ac:dyDescent="0.3">
      <c r="A4" s="47" t="s">
        <v>12</v>
      </c>
      <c r="B4" s="62" t="s">
        <v>68</v>
      </c>
      <c r="C4" s="101" t="s">
        <v>68</v>
      </c>
      <c r="D4" s="101"/>
      <c r="E4" s="46" t="s">
        <v>10</v>
      </c>
      <c r="F4" s="46" t="s">
        <v>1</v>
      </c>
      <c r="G4" s="46" t="s">
        <v>8</v>
      </c>
      <c r="H4" s="2" t="s">
        <v>97</v>
      </c>
      <c r="I4" s="48">
        <v>13.8</v>
      </c>
      <c r="J4" s="48" t="s">
        <v>9</v>
      </c>
      <c r="K4" s="50">
        <v>0.5</v>
      </c>
    </row>
    <row r="5" spans="1:11" ht="30" customHeight="1" x14ac:dyDescent="0.3">
      <c r="A5" s="94" t="s">
        <v>2</v>
      </c>
      <c r="B5" s="95"/>
      <c r="C5" s="95"/>
      <c r="D5" s="95"/>
      <c r="E5" s="95" t="s">
        <v>26</v>
      </c>
      <c r="F5" s="95"/>
      <c r="G5" s="95"/>
      <c r="H5" s="95"/>
      <c r="I5" s="95"/>
      <c r="J5" s="95"/>
      <c r="K5" s="96"/>
    </row>
    <row r="6" spans="1:11" ht="100.2" customHeight="1" x14ac:dyDescent="0.3">
      <c r="A6" s="102" t="s">
        <v>98</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99</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210</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211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44" t="s">
        <v>31</v>
      </c>
      <c r="D15" s="44" t="s">
        <v>32</v>
      </c>
      <c r="E15" s="103"/>
      <c r="F15" s="103"/>
      <c r="G15" s="103"/>
      <c r="H15" s="103"/>
      <c r="I15" s="103"/>
      <c r="J15" s="103"/>
      <c r="K15" s="106"/>
    </row>
    <row r="16" spans="1:11" ht="30" customHeight="1" x14ac:dyDescent="0.3">
      <c r="A16" s="94"/>
      <c r="B16" s="48">
        <v>6</v>
      </c>
      <c r="C16" s="37" t="s">
        <v>52</v>
      </c>
      <c r="D16" s="38" t="s">
        <v>58</v>
      </c>
      <c r="E16" s="103"/>
      <c r="F16" s="103"/>
      <c r="G16" s="103"/>
      <c r="H16" s="103"/>
      <c r="I16" s="103"/>
      <c r="J16" s="103"/>
      <c r="K16" s="106"/>
    </row>
    <row r="17" spans="1:11" ht="30" customHeight="1" x14ac:dyDescent="0.3">
      <c r="A17" s="94" t="s">
        <v>33</v>
      </c>
      <c r="B17" s="104">
        <v>7033.3390108716076</v>
      </c>
      <c r="C17" s="95" t="s">
        <v>34</v>
      </c>
      <c r="D17" s="103"/>
      <c r="E17" s="44">
        <v>2025</v>
      </c>
      <c r="F17" s="44">
        <v>2026</v>
      </c>
      <c r="G17" s="44">
        <v>2027</v>
      </c>
      <c r="H17" s="44">
        <v>2028</v>
      </c>
      <c r="I17" s="44">
        <v>2029</v>
      </c>
      <c r="J17" s="44">
        <v>2030</v>
      </c>
      <c r="K17" s="45">
        <v>2031</v>
      </c>
    </row>
    <row r="18" spans="1:11" ht="30" customHeight="1" x14ac:dyDescent="0.3">
      <c r="A18" s="94"/>
      <c r="B18" s="104"/>
      <c r="C18" s="95"/>
      <c r="D18" s="103"/>
      <c r="E18" s="48"/>
      <c r="F18" s="63">
        <v>7033.3390108716076</v>
      </c>
      <c r="G18" s="48"/>
      <c r="H18" s="48"/>
      <c r="I18" s="48"/>
      <c r="J18" s="48"/>
      <c r="K18" s="50"/>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G18" sqref="G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90</v>
      </c>
      <c r="B2" s="21"/>
      <c r="C2" s="7"/>
      <c r="D2" s="7"/>
      <c r="E2" s="7"/>
      <c r="F2" s="7"/>
      <c r="G2" s="7"/>
      <c r="H2" s="7"/>
      <c r="I2" s="7"/>
      <c r="J2" s="7"/>
      <c r="K2" s="8"/>
    </row>
    <row r="3" spans="1:11" ht="30" customHeight="1" x14ac:dyDescent="0.3">
      <c r="A3" s="19" t="s">
        <v>0</v>
      </c>
      <c r="B3" s="13" t="s">
        <v>6</v>
      </c>
      <c r="C3" s="105" t="s">
        <v>19</v>
      </c>
      <c r="D3" s="105"/>
      <c r="E3" s="25" t="s">
        <v>20</v>
      </c>
      <c r="F3" s="25" t="s">
        <v>21</v>
      </c>
      <c r="G3" s="25" t="s">
        <v>22</v>
      </c>
      <c r="H3" s="25" t="s">
        <v>23</v>
      </c>
      <c r="I3" s="25" t="s">
        <v>24</v>
      </c>
      <c r="J3" s="25" t="s">
        <v>5</v>
      </c>
      <c r="K3" s="15" t="s">
        <v>25</v>
      </c>
    </row>
    <row r="4" spans="1:11" ht="40.200000000000003" customHeight="1" x14ac:dyDescent="0.3">
      <c r="A4" s="2" t="s">
        <v>12</v>
      </c>
      <c r="B4" s="2" t="s">
        <v>91</v>
      </c>
      <c r="C4" s="101" t="s">
        <v>91</v>
      </c>
      <c r="D4" s="101"/>
      <c r="E4" s="26" t="s">
        <v>10</v>
      </c>
      <c r="F4" s="26" t="s">
        <v>1</v>
      </c>
      <c r="G4" s="26" t="s">
        <v>8</v>
      </c>
      <c r="H4" s="2" t="s">
        <v>92</v>
      </c>
      <c r="I4" s="24">
        <v>13.8</v>
      </c>
      <c r="J4" s="24" t="s">
        <v>9</v>
      </c>
      <c r="K4" s="28">
        <v>1.26</v>
      </c>
    </row>
    <row r="5" spans="1:11" ht="30" customHeight="1" x14ac:dyDescent="0.3">
      <c r="A5" s="94" t="s">
        <v>2</v>
      </c>
      <c r="B5" s="95"/>
      <c r="C5" s="95"/>
      <c r="D5" s="95"/>
      <c r="E5" s="95" t="s">
        <v>26</v>
      </c>
      <c r="F5" s="95"/>
      <c r="G5" s="95"/>
      <c r="H5" s="95"/>
      <c r="I5" s="95"/>
      <c r="J5" s="95"/>
      <c r="K5" s="96"/>
    </row>
    <row r="6" spans="1:11" ht="100.2" customHeight="1" x14ac:dyDescent="0.3">
      <c r="A6" s="102" t="s">
        <v>93</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94</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95</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2" t="s">
        <v>31</v>
      </c>
      <c r="D15" s="22" t="s">
        <v>32</v>
      </c>
      <c r="E15" s="103"/>
      <c r="F15" s="103"/>
      <c r="G15" s="103"/>
      <c r="H15" s="103"/>
      <c r="I15" s="103"/>
      <c r="J15" s="103"/>
      <c r="K15" s="106"/>
    </row>
    <row r="16" spans="1:11" ht="30" customHeight="1" x14ac:dyDescent="0.3">
      <c r="A16" s="94"/>
      <c r="B16" s="24">
        <v>6</v>
      </c>
      <c r="C16" s="38">
        <v>46449</v>
      </c>
      <c r="D16" s="38">
        <v>46633</v>
      </c>
      <c r="E16" s="103"/>
      <c r="F16" s="103"/>
      <c r="G16" s="103"/>
      <c r="H16" s="103"/>
      <c r="I16" s="103"/>
      <c r="J16" s="103"/>
      <c r="K16" s="106"/>
    </row>
    <row r="17" spans="1:11" ht="30" customHeight="1" x14ac:dyDescent="0.3">
      <c r="A17" s="94" t="s">
        <v>33</v>
      </c>
      <c r="B17" s="104">
        <v>1758566.6917605838</v>
      </c>
      <c r="C17" s="126" t="s">
        <v>34</v>
      </c>
      <c r="D17" s="103"/>
      <c r="E17" s="22">
        <v>2025</v>
      </c>
      <c r="F17" s="22">
        <v>2026</v>
      </c>
      <c r="G17" s="22">
        <v>2027</v>
      </c>
      <c r="H17" s="22">
        <v>2028</v>
      </c>
      <c r="I17" s="22">
        <v>2029</v>
      </c>
      <c r="J17" s="22">
        <v>2030</v>
      </c>
      <c r="K17" s="23">
        <v>2031</v>
      </c>
    </row>
    <row r="18" spans="1:11" ht="30" customHeight="1" x14ac:dyDescent="0.3">
      <c r="A18" s="94"/>
      <c r="B18" s="104"/>
      <c r="C18" s="105"/>
      <c r="D18" s="103"/>
      <c r="E18" s="24"/>
      <c r="F18" s="39"/>
      <c r="G18" s="63">
        <v>1758566.6917605838</v>
      </c>
      <c r="H18" s="24"/>
      <c r="I18" s="24"/>
      <c r="J18" s="24"/>
      <c r="K18" s="28"/>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8" zoomScale="50" zoomScaleNormal="50" workbookViewId="0">
      <selection activeCell="A20" sqref="A20:K20"/>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84</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41" t="s">
        <v>12</v>
      </c>
      <c r="B4" s="41" t="s">
        <v>85</v>
      </c>
      <c r="C4" s="101" t="s">
        <v>42</v>
      </c>
      <c r="D4" s="101"/>
      <c r="E4" s="31" t="s">
        <v>10</v>
      </c>
      <c r="F4" s="31" t="s">
        <v>1</v>
      </c>
      <c r="G4" s="31" t="s">
        <v>8</v>
      </c>
      <c r="H4" s="41" t="s">
        <v>86</v>
      </c>
      <c r="I4" s="34">
        <v>13.8</v>
      </c>
      <c r="J4" s="34" t="s">
        <v>9</v>
      </c>
      <c r="K4" s="41">
        <v>56</v>
      </c>
    </row>
    <row r="5" spans="1:11" ht="30" customHeight="1" x14ac:dyDescent="0.3">
      <c r="A5" s="94" t="s">
        <v>2</v>
      </c>
      <c r="B5" s="95"/>
      <c r="C5" s="95"/>
      <c r="D5" s="95"/>
      <c r="E5" s="95" t="s">
        <v>26</v>
      </c>
      <c r="F5" s="95"/>
      <c r="G5" s="95"/>
      <c r="H5" s="95"/>
      <c r="I5" s="95"/>
      <c r="J5" s="95"/>
      <c r="K5" s="96"/>
    </row>
    <row r="6" spans="1:11" ht="100.2" customHeight="1" x14ac:dyDescent="0.3">
      <c r="A6" s="107" t="s">
        <v>87</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88</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89</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36</v>
      </c>
      <c r="C16" s="42" t="s">
        <v>52</v>
      </c>
      <c r="D16" s="36">
        <v>47180</v>
      </c>
      <c r="E16" s="103"/>
      <c r="F16" s="103"/>
      <c r="G16" s="103"/>
      <c r="H16" s="103"/>
      <c r="I16" s="103"/>
      <c r="J16" s="103"/>
      <c r="K16" s="106"/>
    </row>
    <row r="17" spans="1:11" ht="30" customHeight="1" x14ac:dyDescent="0.3">
      <c r="A17" s="94" t="s">
        <v>33</v>
      </c>
      <c r="B17" s="104">
        <v>450000</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63">
        <v>150000</v>
      </c>
      <c r="G18" s="63">
        <v>150000</v>
      </c>
      <c r="H18" s="63">
        <v>150000</v>
      </c>
      <c r="I18" s="63"/>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2" zoomScale="50" zoomScaleNormal="50" workbookViewId="0">
      <selection activeCell="F18" sqref="F18:H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77</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2" t="s">
        <v>12</v>
      </c>
      <c r="B4" s="2" t="s">
        <v>78</v>
      </c>
      <c r="C4" s="101" t="s">
        <v>42</v>
      </c>
      <c r="D4" s="101"/>
      <c r="E4" s="2" t="s">
        <v>10</v>
      </c>
      <c r="F4" s="31" t="s">
        <v>1</v>
      </c>
      <c r="G4" s="2">
        <v>13.8</v>
      </c>
      <c r="H4" s="2" t="s">
        <v>79</v>
      </c>
      <c r="I4" s="2">
        <v>13.8</v>
      </c>
      <c r="J4" s="2" t="s">
        <v>9</v>
      </c>
      <c r="K4" s="2">
        <v>276</v>
      </c>
    </row>
    <row r="5" spans="1:11" ht="30" customHeight="1" x14ac:dyDescent="0.3">
      <c r="A5" s="94" t="s">
        <v>2</v>
      </c>
      <c r="B5" s="95"/>
      <c r="C5" s="95"/>
      <c r="D5" s="95"/>
      <c r="E5" s="95" t="s">
        <v>26</v>
      </c>
      <c r="F5" s="95"/>
      <c r="G5" s="95"/>
      <c r="H5" s="95"/>
      <c r="I5" s="95"/>
      <c r="J5" s="95"/>
      <c r="K5" s="96"/>
    </row>
    <row r="6" spans="1:11" ht="100.2" customHeight="1" x14ac:dyDescent="0.3">
      <c r="A6" s="107" t="s">
        <v>80</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81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82</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83</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127" t="s">
        <v>29</v>
      </c>
      <c r="B15" s="11" t="s">
        <v>30</v>
      </c>
      <c r="C15" s="29" t="s">
        <v>31</v>
      </c>
      <c r="D15" s="29" t="s">
        <v>32</v>
      </c>
      <c r="E15" s="103"/>
      <c r="F15" s="103"/>
      <c r="G15" s="103"/>
      <c r="H15" s="103"/>
      <c r="I15" s="103"/>
      <c r="J15" s="103"/>
      <c r="K15" s="106"/>
    </row>
    <row r="16" spans="1:11" ht="30" customHeight="1" x14ac:dyDescent="0.3">
      <c r="A16" s="128"/>
      <c r="B16" s="34">
        <v>36</v>
      </c>
      <c r="C16" s="37" t="s">
        <v>52</v>
      </c>
      <c r="D16" s="36">
        <v>47180</v>
      </c>
      <c r="E16" s="103"/>
      <c r="F16" s="103"/>
      <c r="G16" s="103"/>
      <c r="H16" s="103"/>
      <c r="I16" s="103"/>
      <c r="J16" s="103"/>
      <c r="K16" s="106"/>
    </row>
    <row r="17" spans="1:11" ht="30" customHeight="1" x14ac:dyDescent="0.3">
      <c r="A17" s="127" t="s">
        <v>33</v>
      </c>
      <c r="B17" s="104">
        <v>560000</v>
      </c>
      <c r="C17" s="126" t="s">
        <v>34</v>
      </c>
      <c r="D17" s="103"/>
      <c r="E17" s="29">
        <v>2025</v>
      </c>
      <c r="F17" s="29">
        <v>2026</v>
      </c>
      <c r="G17" s="60">
        <v>2027</v>
      </c>
      <c r="H17" s="60">
        <v>2028</v>
      </c>
      <c r="I17" s="60">
        <v>2029</v>
      </c>
      <c r="J17" s="29">
        <v>2030</v>
      </c>
      <c r="K17" s="32">
        <v>2031</v>
      </c>
    </row>
    <row r="18" spans="1:11" ht="30" customHeight="1" x14ac:dyDescent="0.3">
      <c r="A18" s="128"/>
      <c r="B18" s="104"/>
      <c r="C18" s="105"/>
      <c r="D18" s="103"/>
      <c r="E18" s="34"/>
      <c r="F18" s="69">
        <v>186666.66666666666</v>
      </c>
      <c r="G18" s="69">
        <v>186666.66666666666</v>
      </c>
      <c r="H18" s="69">
        <v>186666.66666666666</v>
      </c>
      <c r="I18" s="63"/>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A6" sqref="A6:D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76</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2" t="s">
        <v>12</v>
      </c>
      <c r="B4" s="2" t="s">
        <v>42</v>
      </c>
      <c r="C4" s="101" t="s">
        <v>42</v>
      </c>
      <c r="D4" s="101"/>
      <c r="E4" s="31" t="s">
        <v>10</v>
      </c>
      <c r="F4" s="31" t="s">
        <v>1</v>
      </c>
      <c r="G4" s="31" t="s">
        <v>8</v>
      </c>
      <c r="H4" s="2" t="s">
        <v>73</v>
      </c>
      <c r="I4" s="34">
        <v>13.8</v>
      </c>
      <c r="J4" s="34" t="s">
        <v>9</v>
      </c>
      <c r="K4" s="35">
        <v>0.06</v>
      </c>
    </row>
    <row r="5" spans="1:11" ht="30" customHeight="1" x14ac:dyDescent="0.3">
      <c r="A5" s="94" t="s">
        <v>2</v>
      </c>
      <c r="B5" s="95"/>
      <c r="C5" s="95"/>
      <c r="D5" s="95"/>
      <c r="E5" s="95" t="s">
        <v>26</v>
      </c>
      <c r="F5" s="95"/>
      <c r="G5" s="95"/>
      <c r="H5" s="95"/>
      <c r="I5" s="95"/>
      <c r="J5" s="95"/>
      <c r="K5" s="96"/>
    </row>
    <row r="6" spans="1:11" ht="100.2" customHeight="1" x14ac:dyDescent="0.3">
      <c r="A6" s="102" t="s">
        <v>74</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75</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6</v>
      </c>
      <c r="C16" s="38">
        <v>46815</v>
      </c>
      <c r="D16" s="38">
        <v>46999</v>
      </c>
      <c r="E16" s="103"/>
      <c r="F16" s="103"/>
      <c r="G16" s="103"/>
      <c r="H16" s="103"/>
      <c r="I16" s="103"/>
      <c r="J16" s="103"/>
      <c r="K16" s="106"/>
    </row>
    <row r="17" spans="1:11" ht="30" customHeight="1" x14ac:dyDescent="0.3">
      <c r="A17" s="94" t="s">
        <v>33</v>
      </c>
      <c r="B17" s="104">
        <v>141578.58126260299</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39"/>
      <c r="G18" s="34"/>
      <c r="H18" s="39">
        <v>141578.58126260288</v>
      </c>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F18" sqref="F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67</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33" t="s">
        <v>12</v>
      </c>
      <c r="B4" s="2" t="s">
        <v>68</v>
      </c>
      <c r="C4" s="101" t="s">
        <v>68</v>
      </c>
      <c r="D4" s="101"/>
      <c r="E4" s="31" t="s">
        <v>10</v>
      </c>
      <c r="F4" s="31" t="s">
        <v>1</v>
      </c>
      <c r="G4" s="31" t="s">
        <v>8</v>
      </c>
      <c r="H4" s="2" t="s">
        <v>69</v>
      </c>
      <c r="I4" s="34">
        <v>13.8</v>
      </c>
      <c r="J4" s="34" t="s">
        <v>9</v>
      </c>
      <c r="K4" s="2">
        <v>2</v>
      </c>
    </row>
    <row r="5" spans="1:11" ht="30" customHeight="1" x14ac:dyDescent="0.3">
      <c r="A5" s="94" t="s">
        <v>2</v>
      </c>
      <c r="B5" s="95"/>
      <c r="C5" s="95"/>
      <c r="D5" s="95"/>
      <c r="E5" s="95" t="s">
        <v>26</v>
      </c>
      <c r="F5" s="95"/>
      <c r="G5" s="95"/>
      <c r="H5" s="95"/>
      <c r="I5" s="95"/>
      <c r="J5" s="95"/>
      <c r="K5" s="96"/>
    </row>
    <row r="6" spans="1:11" ht="100.2" customHeight="1" x14ac:dyDescent="0.3">
      <c r="A6" s="107" t="s">
        <v>70</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71</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72</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209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6</v>
      </c>
      <c r="C16" s="38">
        <v>46084</v>
      </c>
      <c r="D16" s="38" t="s">
        <v>58</v>
      </c>
      <c r="E16" s="103"/>
      <c r="F16" s="103"/>
      <c r="G16" s="103"/>
      <c r="H16" s="103"/>
      <c r="I16" s="103"/>
      <c r="J16" s="103"/>
      <c r="K16" s="106"/>
    </row>
    <row r="17" spans="1:11" ht="30" customHeight="1" x14ac:dyDescent="0.3">
      <c r="A17" s="94" t="s">
        <v>33</v>
      </c>
      <c r="B17" s="104">
        <v>4719286.0420867624</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63">
        <v>4719286.0420867624</v>
      </c>
      <c r="G18" s="34"/>
      <c r="H18" s="34"/>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F18" sqref="F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63</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33" t="s">
        <v>12</v>
      </c>
      <c r="B4" s="2" t="s">
        <v>64</v>
      </c>
      <c r="C4" s="101" t="s">
        <v>42</v>
      </c>
      <c r="D4" s="101"/>
      <c r="E4" s="31" t="s">
        <v>10</v>
      </c>
      <c r="F4" s="31" t="s">
        <v>1</v>
      </c>
      <c r="G4" s="31" t="s">
        <v>8</v>
      </c>
      <c r="H4" s="34"/>
      <c r="I4" s="34">
        <v>13.8</v>
      </c>
      <c r="J4" s="34" t="s">
        <v>9</v>
      </c>
      <c r="K4" s="35"/>
    </row>
    <row r="5" spans="1:11" ht="30" customHeight="1" x14ac:dyDescent="0.3">
      <c r="A5" s="94" t="s">
        <v>2</v>
      </c>
      <c r="B5" s="95"/>
      <c r="C5" s="95"/>
      <c r="D5" s="95"/>
      <c r="E5" s="95" t="s">
        <v>26</v>
      </c>
      <c r="F5" s="95"/>
      <c r="G5" s="95"/>
      <c r="H5" s="95"/>
      <c r="I5" s="95"/>
      <c r="J5" s="95"/>
      <c r="K5" s="96"/>
    </row>
    <row r="6" spans="1:11" ht="100.2" customHeight="1" x14ac:dyDescent="0.3">
      <c r="A6" s="107" t="s">
        <v>65</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66</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6</v>
      </c>
      <c r="C16" s="37" t="s">
        <v>52</v>
      </c>
      <c r="D16" s="38" t="s">
        <v>58</v>
      </c>
      <c r="E16" s="103"/>
      <c r="F16" s="103"/>
      <c r="G16" s="103"/>
      <c r="H16" s="103"/>
      <c r="I16" s="103"/>
      <c r="J16" s="103"/>
      <c r="K16" s="106"/>
    </row>
    <row r="17" spans="1:11" ht="30" customHeight="1" x14ac:dyDescent="0.3">
      <c r="A17" s="94" t="s">
        <v>33</v>
      </c>
      <c r="B17" s="104">
        <v>328328.54447951686</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59">
        <v>328328.54447951686</v>
      </c>
      <c r="G18" s="34"/>
      <c r="H18" s="34"/>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B16" sqref="B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62</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33" t="s">
        <v>12</v>
      </c>
      <c r="B4" s="62" t="s">
        <v>42</v>
      </c>
      <c r="C4" s="101" t="s">
        <v>42</v>
      </c>
      <c r="D4" s="101"/>
      <c r="E4" s="31" t="s">
        <v>10</v>
      </c>
      <c r="F4" s="31" t="s">
        <v>1</v>
      </c>
      <c r="G4" s="31" t="s">
        <v>8</v>
      </c>
      <c r="H4" s="59" t="s">
        <v>61</v>
      </c>
      <c r="I4" s="34">
        <v>13.8</v>
      </c>
      <c r="J4" s="34" t="s">
        <v>9</v>
      </c>
      <c r="K4" s="35">
        <v>0.36</v>
      </c>
    </row>
    <row r="5" spans="1:11" ht="30" customHeight="1" x14ac:dyDescent="0.3">
      <c r="A5" s="94" t="s">
        <v>2</v>
      </c>
      <c r="B5" s="95"/>
      <c r="C5" s="95"/>
      <c r="D5" s="95"/>
      <c r="E5" s="95" t="s">
        <v>26</v>
      </c>
      <c r="F5" s="95"/>
      <c r="G5" s="95"/>
      <c r="H5" s="95"/>
      <c r="I5" s="95"/>
      <c r="J5" s="95"/>
      <c r="K5" s="96"/>
    </row>
    <row r="6" spans="1:11" ht="100.2" customHeight="1" x14ac:dyDescent="0.3">
      <c r="A6" s="102" t="s">
        <v>59</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60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208</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62">
        <v>6</v>
      </c>
      <c r="C16" s="62" t="s">
        <v>52</v>
      </c>
      <c r="D16" s="38" t="s">
        <v>58</v>
      </c>
      <c r="E16" s="103"/>
      <c r="F16" s="103"/>
      <c r="G16" s="103"/>
      <c r="H16" s="103"/>
      <c r="I16" s="103"/>
      <c r="J16" s="103"/>
      <c r="K16" s="106"/>
    </row>
    <row r="17" spans="1:11" ht="30" customHeight="1" x14ac:dyDescent="0.3">
      <c r="A17" s="94" t="s">
        <v>33</v>
      </c>
      <c r="B17" s="104">
        <v>38518.525718469806</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62">
        <v>38518.525718469806</v>
      </c>
      <c r="G18" s="34"/>
      <c r="H18" s="34"/>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3" zoomScale="50" zoomScaleNormal="50" workbookViewId="0">
      <selection activeCell="E23" sqref="E23"/>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54</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2" t="s">
        <v>12</v>
      </c>
      <c r="B4" s="2" t="s">
        <v>42</v>
      </c>
      <c r="C4" s="101" t="s">
        <v>42</v>
      </c>
      <c r="D4" s="101"/>
      <c r="E4" s="31" t="s">
        <v>10</v>
      </c>
      <c r="F4" s="31" t="s">
        <v>1</v>
      </c>
      <c r="G4" s="2" t="s">
        <v>8</v>
      </c>
      <c r="H4" s="2" t="s">
        <v>55</v>
      </c>
      <c r="I4" s="34">
        <v>13.8</v>
      </c>
      <c r="J4" s="34" t="s">
        <v>9</v>
      </c>
      <c r="K4" s="35">
        <v>0.255</v>
      </c>
    </row>
    <row r="5" spans="1:11" ht="30" customHeight="1" x14ac:dyDescent="0.3">
      <c r="A5" s="94" t="s">
        <v>2</v>
      </c>
      <c r="B5" s="95"/>
      <c r="C5" s="95"/>
      <c r="D5" s="95"/>
      <c r="E5" s="95" t="s">
        <v>26</v>
      </c>
      <c r="F5" s="95"/>
      <c r="G5" s="95"/>
      <c r="H5" s="95"/>
      <c r="I5" s="95"/>
      <c r="J5" s="95"/>
      <c r="K5" s="96"/>
    </row>
    <row r="6" spans="1:11" ht="100.2" customHeight="1" x14ac:dyDescent="0.3">
      <c r="A6" s="102" t="s">
        <v>56</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57</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59">
        <v>6</v>
      </c>
      <c r="C16" s="37" t="s">
        <v>52</v>
      </c>
      <c r="D16" s="38" t="s">
        <v>58</v>
      </c>
      <c r="E16" s="103"/>
      <c r="F16" s="103"/>
      <c r="G16" s="103"/>
      <c r="H16" s="103"/>
      <c r="I16" s="103"/>
      <c r="J16" s="103"/>
      <c r="K16" s="106"/>
    </row>
    <row r="17" spans="1:11" ht="30" customHeight="1" x14ac:dyDescent="0.3">
      <c r="A17" s="94" t="s">
        <v>33</v>
      </c>
      <c r="B17" s="124">
        <v>2187.2630631402212</v>
      </c>
      <c r="C17" s="95" t="s">
        <v>34</v>
      </c>
      <c r="D17" s="103"/>
      <c r="E17" s="29">
        <v>2025</v>
      </c>
      <c r="F17" s="29">
        <v>2026</v>
      </c>
      <c r="G17" s="29">
        <v>2027</v>
      </c>
      <c r="H17" s="29">
        <v>2028</v>
      </c>
      <c r="I17" s="29">
        <v>2029</v>
      </c>
      <c r="J17" s="29">
        <v>2030</v>
      </c>
      <c r="K17" s="32">
        <v>2031</v>
      </c>
    </row>
    <row r="18" spans="1:11" ht="30" customHeight="1" x14ac:dyDescent="0.3">
      <c r="A18" s="94"/>
      <c r="B18" s="125"/>
      <c r="C18" s="95"/>
      <c r="D18" s="103"/>
      <c r="E18" s="34"/>
      <c r="F18" s="59">
        <v>2187.2630631402212</v>
      </c>
      <c r="G18" s="39"/>
      <c r="H18" s="34"/>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F18" sqref="F18:G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47</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2" t="s">
        <v>12</v>
      </c>
      <c r="B4" s="2" t="s">
        <v>42</v>
      </c>
      <c r="C4" s="101" t="s">
        <v>42</v>
      </c>
      <c r="D4" s="101"/>
      <c r="E4" s="31" t="s">
        <v>10</v>
      </c>
      <c r="F4" s="31" t="s">
        <v>1</v>
      </c>
      <c r="G4" s="31" t="s">
        <v>8</v>
      </c>
      <c r="H4" s="34" t="s">
        <v>48</v>
      </c>
      <c r="I4" s="34">
        <v>13.8</v>
      </c>
      <c r="J4" s="34" t="s">
        <v>9</v>
      </c>
      <c r="K4" s="35">
        <v>1.6</v>
      </c>
    </row>
    <row r="5" spans="1:11" ht="30" customHeight="1" x14ac:dyDescent="0.3">
      <c r="A5" s="94" t="s">
        <v>2</v>
      </c>
      <c r="B5" s="95"/>
      <c r="C5" s="95"/>
      <c r="D5" s="95"/>
      <c r="E5" s="95" t="s">
        <v>26</v>
      </c>
      <c r="F5" s="95"/>
      <c r="G5" s="95"/>
      <c r="H5" s="95"/>
      <c r="I5" s="95"/>
      <c r="J5" s="95"/>
      <c r="K5" s="96"/>
    </row>
    <row r="6" spans="1:11" ht="100.2" customHeight="1" x14ac:dyDescent="0.3">
      <c r="A6" s="102" t="s">
        <v>49</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50</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46</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51</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12</v>
      </c>
      <c r="C16" s="38">
        <v>46084</v>
      </c>
      <c r="D16" s="38">
        <v>46449</v>
      </c>
      <c r="E16" s="103"/>
      <c r="F16" s="103"/>
      <c r="G16" s="103"/>
      <c r="H16" s="103"/>
      <c r="I16" s="103"/>
      <c r="J16" s="103"/>
      <c r="K16" s="106"/>
    </row>
    <row r="17" spans="1:11" ht="30" customHeight="1" x14ac:dyDescent="0.3">
      <c r="A17" s="94" t="s">
        <v>33</v>
      </c>
      <c r="B17" s="104">
        <v>840262.37216195266</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63">
        <v>420131.18608097651</v>
      </c>
      <c r="G18" s="63">
        <v>420131.18608097651</v>
      </c>
      <c r="H18" s="39"/>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C16" sqref="C16:D16"/>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t="s">
        <v>41</v>
      </c>
      <c r="B2" s="21"/>
      <c r="C2" s="7"/>
      <c r="D2" s="7"/>
      <c r="E2" s="7"/>
      <c r="F2" s="7"/>
      <c r="G2" s="7"/>
      <c r="H2" s="7"/>
      <c r="I2" s="7"/>
      <c r="J2" s="7"/>
      <c r="K2" s="8"/>
    </row>
    <row r="3" spans="1:11" ht="30" customHeight="1" x14ac:dyDescent="0.3">
      <c r="A3" s="19" t="s">
        <v>0</v>
      </c>
      <c r="B3" s="13" t="s">
        <v>6</v>
      </c>
      <c r="C3" s="105" t="s">
        <v>19</v>
      </c>
      <c r="D3" s="105"/>
      <c r="E3" s="30" t="s">
        <v>20</v>
      </c>
      <c r="F3" s="30" t="s">
        <v>21</v>
      </c>
      <c r="G3" s="30" t="s">
        <v>22</v>
      </c>
      <c r="H3" s="30" t="s">
        <v>23</v>
      </c>
      <c r="I3" s="30" t="s">
        <v>24</v>
      </c>
      <c r="J3" s="30" t="s">
        <v>5</v>
      </c>
      <c r="K3" s="15" t="s">
        <v>25</v>
      </c>
    </row>
    <row r="4" spans="1:11" ht="40.200000000000003" customHeight="1" x14ac:dyDescent="0.3">
      <c r="A4" s="33" t="s">
        <v>12</v>
      </c>
      <c r="B4" s="66" t="s">
        <v>42</v>
      </c>
      <c r="C4" s="101" t="s">
        <v>42</v>
      </c>
      <c r="D4" s="101"/>
      <c r="E4" s="31" t="s">
        <v>10</v>
      </c>
      <c r="F4" s="31" t="s">
        <v>1</v>
      </c>
      <c r="G4" s="31" t="s">
        <v>8</v>
      </c>
      <c r="H4" s="66" t="s">
        <v>43</v>
      </c>
      <c r="I4" s="34">
        <v>13.8</v>
      </c>
      <c r="J4" s="34" t="s">
        <v>9</v>
      </c>
      <c r="K4" s="35">
        <v>1.5</v>
      </c>
    </row>
    <row r="5" spans="1:11" ht="30" customHeight="1" x14ac:dyDescent="0.3">
      <c r="A5" s="94" t="s">
        <v>2</v>
      </c>
      <c r="B5" s="95"/>
      <c r="C5" s="95"/>
      <c r="D5" s="95"/>
      <c r="E5" s="95" t="s">
        <v>26</v>
      </c>
      <c r="F5" s="95"/>
      <c r="G5" s="95"/>
      <c r="H5" s="95"/>
      <c r="I5" s="95"/>
      <c r="J5" s="95"/>
      <c r="K5" s="96"/>
    </row>
    <row r="6" spans="1:11" ht="100.2" customHeight="1" x14ac:dyDescent="0.3">
      <c r="A6" s="102" t="s">
        <v>44</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45</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208</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208</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9" t="s">
        <v>31</v>
      </c>
      <c r="D15" s="29" t="s">
        <v>32</v>
      </c>
      <c r="E15" s="103"/>
      <c r="F15" s="103"/>
      <c r="G15" s="103"/>
      <c r="H15" s="103"/>
      <c r="I15" s="103"/>
      <c r="J15" s="103"/>
      <c r="K15" s="106"/>
    </row>
    <row r="16" spans="1:11" ht="30" customHeight="1" x14ac:dyDescent="0.3">
      <c r="A16" s="94"/>
      <c r="B16" s="34">
        <v>6</v>
      </c>
      <c r="C16" s="36">
        <v>46449</v>
      </c>
      <c r="D16" s="36">
        <v>46633</v>
      </c>
      <c r="E16" s="103"/>
      <c r="F16" s="103"/>
      <c r="G16" s="103"/>
      <c r="H16" s="103"/>
      <c r="I16" s="103"/>
      <c r="J16" s="103"/>
      <c r="K16" s="106"/>
    </row>
    <row r="17" spans="1:11" ht="30" customHeight="1" x14ac:dyDescent="0.3">
      <c r="A17" s="94" t="s">
        <v>33</v>
      </c>
      <c r="B17" s="104">
        <v>1170000</v>
      </c>
      <c r="C17" s="95" t="s">
        <v>34</v>
      </c>
      <c r="D17" s="103"/>
      <c r="E17" s="29">
        <v>2025</v>
      </c>
      <c r="F17" s="29">
        <v>2026</v>
      </c>
      <c r="G17" s="29">
        <v>2027</v>
      </c>
      <c r="H17" s="29">
        <v>2028</v>
      </c>
      <c r="I17" s="29">
        <v>2029</v>
      </c>
      <c r="J17" s="29">
        <v>2030</v>
      </c>
      <c r="K17" s="32">
        <v>2031</v>
      </c>
    </row>
    <row r="18" spans="1:11" ht="30" customHeight="1" x14ac:dyDescent="0.3">
      <c r="A18" s="94"/>
      <c r="B18" s="104"/>
      <c r="C18" s="95"/>
      <c r="D18" s="103"/>
      <c r="E18" s="34"/>
      <c r="F18" s="34"/>
      <c r="G18" s="63">
        <v>1170000</v>
      </c>
      <c r="H18" s="34"/>
      <c r="I18" s="34"/>
      <c r="J18" s="34"/>
      <c r="K18" s="35"/>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H18" sqref="H18"/>
    </sheetView>
  </sheetViews>
  <sheetFormatPr baseColWidth="10" defaultRowHeight="15.6" x14ac:dyDescent="0.3"/>
  <cols>
    <col min="1" max="4" width="30.6640625" style="3" customWidth="1"/>
    <col min="5" max="11" width="20.6640625" style="3" customWidth="1"/>
    <col min="12" max="256" width="11.44140625" style="3"/>
    <col min="257" max="260" width="30.6640625" style="3" customWidth="1"/>
    <col min="261" max="267" width="20.6640625" style="3" customWidth="1"/>
    <col min="268" max="512" width="11.44140625" style="3"/>
    <col min="513" max="516" width="30.6640625" style="3" customWidth="1"/>
    <col min="517" max="523" width="20.6640625" style="3" customWidth="1"/>
    <col min="524" max="768" width="11.44140625" style="3"/>
    <col min="769" max="772" width="30.6640625" style="3" customWidth="1"/>
    <col min="773" max="779" width="20.6640625" style="3" customWidth="1"/>
    <col min="780" max="1024" width="11.44140625" style="3"/>
    <col min="1025" max="1028" width="30.6640625" style="3" customWidth="1"/>
    <col min="1029" max="1035" width="20.6640625" style="3" customWidth="1"/>
    <col min="1036" max="1280" width="11.44140625" style="3"/>
    <col min="1281" max="1284" width="30.6640625" style="3" customWidth="1"/>
    <col min="1285" max="1291" width="20.6640625" style="3" customWidth="1"/>
    <col min="1292" max="1536" width="11.44140625" style="3"/>
    <col min="1537" max="1540" width="30.6640625" style="3" customWidth="1"/>
    <col min="1541" max="1547" width="20.6640625" style="3" customWidth="1"/>
    <col min="1548" max="1792" width="11.44140625" style="3"/>
    <col min="1793" max="1796" width="30.6640625" style="3" customWidth="1"/>
    <col min="1797" max="1803" width="20.6640625" style="3" customWidth="1"/>
    <col min="1804" max="2048" width="11.44140625" style="3"/>
    <col min="2049" max="2052" width="30.6640625" style="3" customWidth="1"/>
    <col min="2053" max="2059" width="20.6640625" style="3" customWidth="1"/>
    <col min="2060" max="2304" width="11.44140625" style="3"/>
    <col min="2305" max="2308" width="30.6640625" style="3" customWidth="1"/>
    <col min="2309" max="2315" width="20.6640625" style="3" customWidth="1"/>
    <col min="2316" max="2560" width="11.44140625" style="3"/>
    <col min="2561" max="2564" width="30.6640625" style="3" customWidth="1"/>
    <col min="2565" max="2571" width="20.6640625" style="3" customWidth="1"/>
    <col min="2572" max="2816" width="11.44140625" style="3"/>
    <col min="2817" max="2820" width="30.6640625" style="3" customWidth="1"/>
    <col min="2821" max="2827" width="20.6640625" style="3" customWidth="1"/>
    <col min="2828" max="3072" width="11.44140625" style="3"/>
    <col min="3073" max="3076" width="30.6640625" style="3" customWidth="1"/>
    <col min="3077" max="3083" width="20.6640625" style="3" customWidth="1"/>
    <col min="3084" max="3328" width="11.44140625" style="3"/>
    <col min="3329" max="3332" width="30.6640625" style="3" customWidth="1"/>
    <col min="3333" max="3339" width="20.6640625" style="3" customWidth="1"/>
    <col min="3340" max="3584" width="11.44140625" style="3"/>
    <col min="3585" max="3588" width="30.6640625" style="3" customWidth="1"/>
    <col min="3589" max="3595" width="20.6640625" style="3" customWidth="1"/>
    <col min="3596" max="3840" width="11.44140625" style="3"/>
    <col min="3841" max="3844" width="30.6640625" style="3" customWidth="1"/>
    <col min="3845" max="3851" width="20.6640625" style="3" customWidth="1"/>
    <col min="3852" max="4096" width="11.44140625" style="3"/>
    <col min="4097" max="4100" width="30.6640625" style="3" customWidth="1"/>
    <col min="4101" max="4107" width="20.6640625" style="3" customWidth="1"/>
    <col min="4108" max="4352" width="11.44140625" style="3"/>
    <col min="4353" max="4356" width="30.6640625" style="3" customWidth="1"/>
    <col min="4357" max="4363" width="20.6640625" style="3" customWidth="1"/>
    <col min="4364" max="4608" width="11.44140625" style="3"/>
    <col min="4609" max="4612" width="30.6640625" style="3" customWidth="1"/>
    <col min="4613" max="4619" width="20.6640625" style="3" customWidth="1"/>
    <col min="4620" max="4864" width="11.44140625" style="3"/>
    <col min="4865" max="4868" width="30.6640625" style="3" customWidth="1"/>
    <col min="4869" max="4875" width="20.6640625" style="3" customWidth="1"/>
    <col min="4876" max="5120" width="11.44140625" style="3"/>
    <col min="5121" max="5124" width="30.6640625" style="3" customWidth="1"/>
    <col min="5125" max="5131" width="20.6640625" style="3" customWidth="1"/>
    <col min="5132" max="5376" width="11.44140625" style="3"/>
    <col min="5377" max="5380" width="30.6640625" style="3" customWidth="1"/>
    <col min="5381" max="5387" width="20.6640625" style="3" customWidth="1"/>
    <col min="5388" max="5632" width="11.44140625" style="3"/>
    <col min="5633" max="5636" width="30.6640625" style="3" customWidth="1"/>
    <col min="5637" max="5643" width="20.6640625" style="3" customWidth="1"/>
    <col min="5644" max="5888" width="11.44140625" style="3"/>
    <col min="5889" max="5892" width="30.6640625" style="3" customWidth="1"/>
    <col min="5893" max="5899" width="20.6640625" style="3" customWidth="1"/>
    <col min="5900" max="6144" width="11.44140625" style="3"/>
    <col min="6145" max="6148" width="30.6640625" style="3" customWidth="1"/>
    <col min="6149" max="6155" width="20.6640625" style="3" customWidth="1"/>
    <col min="6156" max="6400" width="11.44140625" style="3"/>
    <col min="6401" max="6404" width="30.6640625" style="3" customWidth="1"/>
    <col min="6405" max="6411" width="20.6640625" style="3" customWidth="1"/>
    <col min="6412" max="6656" width="11.44140625" style="3"/>
    <col min="6657" max="6660" width="30.6640625" style="3" customWidth="1"/>
    <col min="6661" max="6667" width="20.6640625" style="3" customWidth="1"/>
    <col min="6668" max="6912" width="11.44140625" style="3"/>
    <col min="6913" max="6916" width="30.6640625" style="3" customWidth="1"/>
    <col min="6917" max="6923" width="20.6640625" style="3" customWidth="1"/>
    <col min="6924" max="7168" width="11.44140625" style="3"/>
    <col min="7169" max="7172" width="30.6640625" style="3" customWidth="1"/>
    <col min="7173" max="7179" width="20.6640625" style="3" customWidth="1"/>
    <col min="7180" max="7424" width="11.44140625" style="3"/>
    <col min="7425" max="7428" width="30.6640625" style="3" customWidth="1"/>
    <col min="7429" max="7435" width="20.6640625" style="3" customWidth="1"/>
    <col min="7436" max="7680" width="11.44140625" style="3"/>
    <col min="7681" max="7684" width="30.6640625" style="3" customWidth="1"/>
    <col min="7685" max="7691" width="20.6640625" style="3" customWidth="1"/>
    <col min="7692" max="7936" width="11.44140625" style="3"/>
    <col min="7937" max="7940" width="30.6640625" style="3" customWidth="1"/>
    <col min="7941" max="7947" width="20.6640625" style="3" customWidth="1"/>
    <col min="7948" max="8192" width="11.44140625" style="3"/>
    <col min="8193" max="8196" width="30.6640625" style="3" customWidth="1"/>
    <col min="8197" max="8203" width="20.6640625" style="3" customWidth="1"/>
    <col min="8204" max="8448" width="11.44140625" style="3"/>
    <col min="8449" max="8452" width="30.6640625" style="3" customWidth="1"/>
    <col min="8453" max="8459" width="20.6640625" style="3" customWidth="1"/>
    <col min="8460" max="8704" width="11.44140625" style="3"/>
    <col min="8705" max="8708" width="30.6640625" style="3" customWidth="1"/>
    <col min="8709" max="8715" width="20.6640625" style="3" customWidth="1"/>
    <col min="8716" max="8960" width="11.44140625" style="3"/>
    <col min="8961" max="8964" width="30.6640625" style="3" customWidth="1"/>
    <col min="8965" max="8971" width="20.6640625" style="3" customWidth="1"/>
    <col min="8972" max="9216" width="11.44140625" style="3"/>
    <col min="9217" max="9220" width="30.6640625" style="3" customWidth="1"/>
    <col min="9221" max="9227" width="20.6640625" style="3" customWidth="1"/>
    <col min="9228" max="9472" width="11.44140625" style="3"/>
    <col min="9473" max="9476" width="30.6640625" style="3" customWidth="1"/>
    <col min="9477" max="9483" width="20.6640625" style="3" customWidth="1"/>
    <col min="9484" max="9728" width="11.44140625" style="3"/>
    <col min="9729" max="9732" width="30.6640625" style="3" customWidth="1"/>
    <col min="9733" max="9739" width="20.6640625" style="3" customWidth="1"/>
    <col min="9740" max="9984" width="11.44140625" style="3"/>
    <col min="9985" max="9988" width="30.6640625" style="3" customWidth="1"/>
    <col min="9989" max="9995" width="20.6640625" style="3" customWidth="1"/>
    <col min="9996" max="10240" width="11.44140625" style="3"/>
    <col min="10241" max="10244" width="30.6640625" style="3" customWidth="1"/>
    <col min="10245" max="10251" width="20.6640625" style="3" customWidth="1"/>
    <col min="10252" max="10496" width="11.44140625" style="3"/>
    <col min="10497" max="10500" width="30.6640625" style="3" customWidth="1"/>
    <col min="10501" max="10507" width="20.6640625" style="3" customWidth="1"/>
    <col min="10508" max="10752" width="11.44140625" style="3"/>
    <col min="10753" max="10756" width="30.6640625" style="3" customWidth="1"/>
    <col min="10757" max="10763" width="20.6640625" style="3" customWidth="1"/>
    <col min="10764" max="11008" width="11.44140625" style="3"/>
    <col min="11009" max="11012" width="30.6640625" style="3" customWidth="1"/>
    <col min="11013" max="11019" width="20.6640625" style="3" customWidth="1"/>
    <col min="11020" max="11264" width="11.44140625" style="3"/>
    <col min="11265" max="11268" width="30.6640625" style="3" customWidth="1"/>
    <col min="11269" max="11275" width="20.6640625" style="3" customWidth="1"/>
    <col min="11276" max="11520" width="11.44140625" style="3"/>
    <col min="11521" max="11524" width="30.6640625" style="3" customWidth="1"/>
    <col min="11525" max="11531" width="20.6640625" style="3" customWidth="1"/>
    <col min="11532" max="11776" width="11.44140625" style="3"/>
    <col min="11777" max="11780" width="30.6640625" style="3" customWidth="1"/>
    <col min="11781" max="11787" width="20.6640625" style="3" customWidth="1"/>
    <col min="11788" max="12032" width="11.44140625" style="3"/>
    <col min="12033" max="12036" width="30.6640625" style="3" customWidth="1"/>
    <col min="12037" max="12043" width="20.6640625" style="3" customWidth="1"/>
    <col min="12044" max="12288" width="11.44140625" style="3"/>
    <col min="12289" max="12292" width="30.6640625" style="3" customWidth="1"/>
    <col min="12293" max="12299" width="20.6640625" style="3" customWidth="1"/>
    <col min="12300" max="12544" width="11.44140625" style="3"/>
    <col min="12545" max="12548" width="30.6640625" style="3" customWidth="1"/>
    <col min="12549" max="12555" width="20.6640625" style="3" customWidth="1"/>
    <col min="12556" max="12800" width="11.44140625" style="3"/>
    <col min="12801" max="12804" width="30.6640625" style="3" customWidth="1"/>
    <col min="12805" max="12811" width="20.6640625" style="3" customWidth="1"/>
    <col min="12812" max="13056" width="11.44140625" style="3"/>
    <col min="13057" max="13060" width="30.6640625" style="3" customWidth="1"/>
    <col min="13061" max="13067" width="20.6640625" style="3" customWidth="1"/>
    <col min="13068" max="13312" width="11.44140625" style="3"/>
    <col min="13313" max="13316" width="30.6640625" style="3" customWidth="1"/>
    <col min="13317" max="13323" width="20.6640625" style="3" customWidth="1"/>
    <col min="13324" max="13568" width="11.44140625" style="3"/>
    <col min="13569" max="13572" width="30.6640625" style="3" customWidth="1"/>
    <col min="13573" max="13579" width="20.6640625" style="3" customWidth="1"/>
    <col min="13580" max="13824" width="11.44140625" style="3"/>
    <col min="13825" max="13828" width="30.6640625" style="3" customWidth="1"/>
    <col min="13829" max="13835" width="20.6640625" style="3" customWidth="1"/>
    <col min="13836" max="14080" width="11.44140625" style="3"/>
    <col min="14081" max="14084" width="30.6640625" style="3" customWidth="1"/>
    <col min="14085" max="14091" width="20.6640625" style="3" customWidth="1"/>
    <col min="14092" max="14336" width="11.44140625" style="3"/>
    <col min="14337" max="14340" width="30.6640625" style="3" customWidth="1"/>
    <col min="14341" max="14347" width="20.6640625" style="3" customWidth="1"/>
    <col min="14348" max="14592" width="11.44140625" style="3"/>
    <col min="14593" max="14596" width="30.6640625" style="3" customWidth="1"/>
    <col min="14597" max="14603" width="20.6640625" style="3" customWidth="1"/>
    <col min="14604" max="14848" width="11.44140625" style="3"/>
    <col min="14849" max="14852" width="30.6640625" style="3" customWidth="1"/>
    <col min="14853" max="14859" width="20.6640625" style="3" customWidth="1"/>
    <col min="14860" max="15104" width="11.44140625" style="3"/>
    <col min="15105" max="15108" width="30.6640625" style="3" customWidth="1"/>
    <col min="15109" max="15115" width="20.6640625" style="3" customWidth="1"/>
    <col min="15116" max="15360" width="11.44140625" style="3"/>
    <col min="15361" max="15364" width="30.6640625" style="3" customWidth="1"/>
    <col min="15365" max="15371" width="20.6640625" style="3" customWidth="1"/>
    <col min="15372" max="15616" width="11.44140625" style="3"/>
    <col min="15617" max="15620" width="30.6640625" style="3" customWidth="1"/>
    <col min="15621" max="15627" width="20.6640625" style="3" customWidth="1"/>
    <col min="15628" max="15872" width="11.44140625" style="3"/>
    <col min="15873" max="15876" width="30.6640625" style="3" customWidth="1"/>
    <col min="15877" max="15883" width="20.6640625" style="3" customWidth="1"/>
    <col min="15884" max="16128" width="11.44140625" style="3"/>
    <col min="16129" max="16132" width="30.6640625" style="3" customWidth="1"/>
    <col min="16133" max="16139" width="20.6640625" style="3" customWidth="1"/>
    <col min="16140" max="16384" width="11.44140625" style="3"/>
  </cols>
  <sheetData>
    <row r="1" spans="1:11" ht="16.2" thickBot="1" x14ac:dyDescent="0.35">
      <c r="A1" s="4" t="s">
        <v>36</v>
      </c>
      <c r="B1" s="20"/>
      <c r="C1" s="5"/>
      <c r="D1" s="5"/>
      <c r="E1" s="5"/>
      <c r="F1" s="5"/>
      <c r="G1" s="5"/>
      <c r="H1" s="5"/>
      <c r="I1" s="5"/>
      <c r="J1" s="5"/>
      <c r="K1" s="6"/>
    </row>
    <row r="2" spans="1:11" ht="79.95" customHeight="1" thickBot="1" x14ac:dyDescent="0.35">
      <c r="A2" s="1"/>
      <c r="B2" s="21"/>
      <c r="C2" s="7"/>
      <c r="D2" s="7"/>
      <c r="E2" s="7"/>
      <c r="F2" s="7"/>
      <c r="G2" s="7"/>
      <c r="H2" s="7"/>
      <c r="I2" s="7"/>
      <c r="J2" s="7"/>
      <c r="K2" s="8"/>
    </row>
    <row r="3" spans="1:11" ht="30" customHeight="1" x14ac:dyDescent="0.3">
      <c r="A3" s="19" t="s">
        <v>0</v>
      </c>
      <c r="B3" s="13" t="s">
        <v>6</v>
      </c>
      <c r="C3" s="105" t="s">
        <v>19</v>
      </c>
      <c r="D3" s="105"/>
      <c r="E3" s="25" t="s">
        <v>20</v>
      </c>
      <c r="F3" s="25" t="s">
        <v>21</v>
      </c>
      <c r="G3" s="25" t="s">
        <v>22</v>
      </c>
      <c r="H3" s="25" t="s">
        <v>23</v>
      </c>
      <c r="I3" s="25" t="s">
        <v>24</v>
      </c>
      <c r="J3" s="25" t="s">
        <v>5</v>
      </c>
      <c r="K3" s="15" t="s">
        <v>25</v>
      </c>
    </row>
    <row r="4" spans="1:11" ht="40.200000000000003" customHeight="1" x14ac:dyDescent="0.3">
      <c r="A4" s="27" t="s">
        <v>12</v>
      </c>
      <c r="B4" s="2" t="s">
        <v>16</v>
      </c>
      <c r="C4" s="101" t="s">
        <v>16</v>
      </c>
      <c r="D4" s="101"/>
      <c r="E4" s="26" t="s">
        <v>10</v>
      </c>
      <c r="F4" s="26" t="s">
        <v>7</v>
      </c>
      <c r="G4" s="26" t="s">
        <v>8</v>
      </c>
      <c r="H4" s="24" t="s">
        <v>15</v>
      </c>
      <c r="I4" s="24">
        <v>34.5</v>
      </c>
      <c r="J4" s="24" t="s">
        <v>9</v>
      </c>
      <c r="K4" s="28">
        <v>15.89</v>
      </c>
    </row>
    <row r="5" spans="1:11" ht="30" customHeight="1" x14ac:dyDescent="0.3">
      <c r="A5" s="94" t="s">
        <v>2</v>
      </c>
      <c r="B5" s="95"/>
      <c r="C5" s="95"/>
      <c r="D5" s="95"/>
      <c r="E5" s="95" t="s">
        <v>26</v>
      </c>
      <c r="F5" s="95"/>
      <c r="G5" s="95"/>
      <c r="H5" s="95"/>
      <c r="I5" s="95"/>
      <c r="J5" s="95"/>
      <c r="K5" s="96"/>
    </row>
    <row r="6" spans="1:11" ht="100.2" customHeight="1" x14ac:dyDescent="0.3">
      <c r="A6" s="102" t="s">
        <v>17</v>
      </c>
      <c r="B6" s="103"/>
      <c r="C6" s="103"/>
      <c r="D6" s="103"/>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18</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14</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14</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22" t="s">
        <v>31</v>
      </c>
      <c r="D15" s="22" t="s">
        <v>32</v>
      </c>
      <c r="E15" s="103"/>
      <c r="F15" s="103"/>
      <c r="G15" s="103"/>
      <c r="H15" s="103"/>
      <c r="I15" s="103"/>
      <c r="J15" s="103"/>
      <c r="K15" s="106"/>
    </row>
    <row r="16" spans="1:11" ht="30" customHeight="1" x14ac:dyDescent="0.3">
      <c r="A16" s="94"/>
      <c r="B16" s="63">
        <v>6</v>
      </c>
      <c r="C16" s="36">
        <v>46449</v>
      </c>
      <c r="D16" s="36">
        <v>46633</v>
      </c>
      <c r="E16" s="103"/>
      <c r="F16" s="103"/>
      <c r="G16" s="103"/>
      <c r="H16" s="103"/>
      <c r="I16" s="103"/>
      <c r="J16" s="103"/>
      <c r="K16" s="106"/>
    </row>
    <row r="17" spans="1:11" ht="30" customHeight="1" x14ac:dyDescent="0.3">
      <c r="A17" s="94" t="s">
        <v>33</v>
      </c>
      <c r="B17" s="104">
        <v>9525749.1569064409</v>
      </c>
      <c r="C17" s="95" t="s">
        <v>34</v>
      </c>
      <c r="D17" s="103"/>
      <c r="E17" s="22">
        <v>2025</v>
      </c>
      <c r="F17" s="22">
        <v>2026</v>
      </c>
      <c r="G17" s="22">
        <v>2027</v>
      </c>
      <c r="H17" s="22">
        <v>2028</v>
      </c>
      <c r="I17" s="22">
        <v>2029</v>
      </c>
      <c r="J17" s="22">
        <v>2030</v>
      </c>
      <c r="K17" s="23">
        <v>2031</v>
      </c>
    </row>
    <row r="18" spans="1:11" ht="30" customHeight="1" x14ac:dyDescent="0.3">
      <c r="A18" s="94"/>
      <c r="B18" s="104"/>
      <c r="C18" s="95"/>
      <c r="D18" s="103"/>
      <c r="E18" s="24"/>
      <c r="F18" s="24"/>
      <c r="G18" s="63">
        <v>9525749.1569064409</v>
      </c>
      <c r="H18" s="63"/>
      <c r="I18" s="24"/>
      <c r="J18" s="24"/>
      <c r="K18" s="28"/>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zoomScale="50" zoomScaleNormal="50" workbookViewId="0">
      <selection activeCell="B16" sqref="B16:D16"/>
    </sheetView>
  </sheetViews>
  <sheetFormatPr baseColWidth="10" defaultRowHeight="15.6" x14ac:dyDescent="0.3"/>
  <cols>
    <col min="1" max="4" width="30.6640625" style="3" customWidth="1"/>
    <col min="5" max="11" width="20.6640625" style="3" customWidth="1"/>
    <col min="12" max="256" width="11.5546875" style="3"/>
    <col min="257" max="260" width="30.6640625" style="3" customWidth="1"/>
    <col min="261" max="267" width="20.6640625" style="3" customWidth="1"/>
    <col min="268" max="512" width="11.5546875" style="3"/>
    <col min="513" max="516" width="30.6640625" style="3" customWidth="1"/>
    <col min="517" max="523" width="20.6640625" style="3" customWidth="1"/>
    <col min="524" max="768" width="11.5546875" style="3"/>
    <col min="769" max="772" width="30.6640625" style="3" customWidth="1"/>
    <col min="773" max="779" width="20.6640625" style="3" customWidth="1"/>
    <col min="780" max="1024" width="11.5546875" style="3"/>
    <col min="1025" max="1028" width="30.6640625" style="3" customWidth="1"/>
    <col min="1029" max="1035" width="20.6640625" style="3" customWidth="1"/>
    <col min="1036" max="1280" width="11.5546875" style="3"/>
    <col min="1281" max="1284" width="30.6640625" style="3" customWidth="1"/>
    <col min="1285" max="1291" width="20.6640625" style="3" customWidth="1"/>
    <col min="1292" max="1536" width="11.5546875" style="3"/>
    <col min="1537" max="1540" width="30.6640625" style="3" customWidth="1"/>
    <col min="1541" max="1547" width="20.6640625" style="3" customWidth="1"/>
    <col min="1548" max="1792" width="11.5546875" style="3"/>
    <col min="1793" max="1796" width="30.6640625" style="3" customWidth="1"/>
    <col min="1797" max="1803" width="20.6640625" style="3" customWidth="1"/>
    <col min="1804" max="2048" width="11.5546875" style="3"/>
    <col min="2049" max="2052" width="30.6640625" style="3" customWidth="1"/>
    <col min="2053" max="2059" width="20.6640625" style="3" customWidth="1"/>
    <col min="2060" max="2304" width="11.5546875" style="3"/>
    <col min="2305" max="2308" width="30.6640625" style="3" customWidth="1"/>
    <col min="2309" max="2315" width="20.6640625" style="3" customWidth="1"/>
    <col min="2316" max="2560" width="11.5546875" style="3"/>
    <col min="2561" max="2564" width="30.6640625" style="3" customWidth="1"/>
    <col min="2565" max="2571" width="20.6640625" style="3" customWidth="1"/>
    <col min="2572" max="2816" width="11.5546875" style="3"/>
    <col min="2817" max="2820" width="30.6640625" style="3" customWidth="1"/>
    <col min="2821" max="2827" width="20.6640625" style="3" customWidth="1"/>
    <col min="2828" max="3072" width="11.5546875" style="3"/>
    <col min="3073" max="3076" width="30.6640625" style="3" customWidth="1"/>
    <col min="3077" max="3083" width="20.6640625" style="3" customWidth="1"/>
    <col min="3084" max="3328" width="11.5546875" style="3"/>
    <col min="3329" max="3332" width="30.6640625" style="3" customWidth="1"/>
    <col min="3333" max="3339" width="20.6640625" style="3" customWidth="1"/>
    <col min="3340" max="3584" width="11.5546875" style="3"/>
    <col min="3585" max="3588" width="30.6640625" style="3" customWidth="1"/>
    <col min="3589" max="3595" width="20.6640625" style="3" customWidth="1"/>
    <col min="3596" max="3840" width="11.5546875" style="3"/>
    <col min="3841" max="3844" width="30.6640625" style="3" customWidth="1"/>
    <col min="3845" max="3851" width="20.6640625" style="3" customWidth="1"/>
    <col min="3852" max="4096" width="11.5546875" style="3"/>
    <col min="4097" max="4100" width="30.6640625" style="3" customWidth="1"/>
    <col min="4101" max="4107" width="20.6640625" style="3" customWidth="1"/>
    <col min="4108" max="4352" width="11.5546875" style="3"/>
    <col min="4353" max="4356" width="30.6640625" style="3" customWidth="1"/>
    <col min="4357" max="4363" width="20.6640625" style="3" customWidth="1"/>
    <col min="4364" max="4608" width="11.5546875" style="3"/>
    <col min="4609" max="4612" width="30.6640625" style="3" customWidth="1"/>
    <col min="4613" max="4619" width="20.6640625" style="3" customWidth="1"/>
    <col min="4620" max="4864" width="11.5546875" style="3"/>
    <col min="4865" max="4868" width="30.6640625" style="3" customWidth="1"/>
    <col min="4869" max="4875" width="20.6640625" style="3" customWidth="1"/>
    <col min="4876" max="5120" width="11.5546875" style="3"/>
    <col min="5121" max="5124" width="30.6640625" style="3" customWidth="1"/>
    <col min="5125" max="5131" width="20.6640625" style="3" customWidth="1"/>
    <col min="5132" max="5376" width="11.5546875" style="3"/>
    <col min="5377" max="5380" width="30.6640625" style="3" customWidth="1"/>
    <col min="5381" max="5387" width="20.6640625" style="3" customWidth="1"/>
    <col min="5388" max="5632" width="11.5546875" style="3"/>
    <col min="5633" max="5636" width="30.6640625" style="3" customWidth="1"/>
    <col min="5637" max="5643" width="20.6640625" style="3" customWidth="1"/>
    <col min="5644" max="5888" width="11.5546875" style="3"/>
    <col min="5889" max="5892" width="30.6640625" style="3" customWidth="1"/>
    <col min="5893" max="5899" width="20.6640625" style="3" customWidth="1"/>
    <col min="5900" max="6144" width="11.5546875" style="3"/>
    <col min="6145" max="6148" width="30.6640625" style="3" customWidth="1"/>
    <col min="6149" max="6155" width="20.6640625" style="3" customWidth="1"/>
    <col min="6156" max="6400" width="11.5546875" style="3"/>
    <col min="6401" max="6404" width="30.6640625" style="3" customWidth="1"/>
    <col min="6405" max="6411" width="20.6640625" style="3" customWidth="1"/>
    <col min="6412" max="6656" width="11.5546875" style="3"/>
    <col min="6657" max="6660" width="30.6640625" style="3" customWidth="1"/>
    <col min="6661" max="6667" width="20.6640625" style="3" customWidth="1"/>
    <col min="6668" max="6912" width="11.5546875" style="3"/>
    <col min="6913" max="6916" width="30.6640625" style="3" customWidth="1"/>
    <col min="6917" max="6923" width="20.6640625" style="3" customWidth="1"/>
    <col min="6924" max="7168" width="11.5546875" style="3"/>
    <col min="7169" max="7172" width="30.6640625" style="3" customWidth="1"/>
    <col min="7173" max="7179" width="20.6640625" style="3" customWidth="1"/>
    <col min="7180" max="7424" width="11.5546875" style="3"/>
    <col min="7425" max="7428" width="30.6640625" style="3" customWidth="1"/>
    <col min="7429" max="7435" width="20.6640625" style="3" customWidth="1"/>
    <col min="7436" max="7680" width="11.5546875" style="3"/>
    <col min="7681" max="7684" width="30.6640625" style="3" customWidth="1"/>
    <col min="7685" max="7691" width="20.6640625" style="3" customWidth="1"/>
    <col min="7692" max="7936" width="11.5546875" style="3"/>
    <col min="7937" max="7940" width="30.6640625" style="3" customWidth="1"/>
    <col min="7941" max="7947" width="20.6640625" style="3" customWidth="1"/>
    <col min="7948" max="8192" width="11.5546875" style="3"/>
    <col min="8193" max="8196" width="30.6640625" style="3" customWidth="1"/>
    <col min="8197" max="8203" width="20.6640625" style="3" customWidth="1"/>
    <col min="8204" max="8448" width="11.5546875" style="3"/>
    <col min="8449" max="8452" width="30.6640625" style="3" customWidth="1"/>
    <col min="8453" max="8459" width="20.6640625" style="3" customWidth="1"/>
    <col min="8460" max="8704" width="11.5546875" style="3"/>
    <col min="8705" max="8708" width="30.6640625" style="3" customWidth="1"/>
    <col min="8709" max="8715" width="20.6640625" style="3" customWidth="1"/>
    <col min="8716" max="8960" width="11.5546875" style="3"/>
    <col min="8961" max="8964" width="30.6640625" style="3" customWidth="1"/>
    <col min="8965" max="8971" width="20.6640625" style="3" customWidth="1"/>
    <col min="8972" max="9216" width="11.5546875" style="3"/>
    <col min="9217" max="9220" width="30.6640625" style="3" customWidth="1"/>
    <col min="9221" max="9227" width="20.6640625" style="3" customWidth="1"/>
    <col min="9228" max="9472" width="11.5546875" style="3"/>
    <col min="9473" max="9476" width="30.6640625" style="3" customWidth="1"/>
    <col min="9477" max="9483" width="20.6640625" style="3" customWidth="1"/>
    <col min="9484" max="9728" width="11.5546875" style="3"/>
    <col min="9729" max="9732" width="30.6640625" style="3" customWidth="1"/>
    <col min="9733" max="9739" width="20.6640625" style="3" customWidth="1"/>
    <col min="9740" max="9984" width="11.5546875" style="3"/>
    <col min="9985" max="9988" width="30.6640625" style="3" customWidth="1"/>
    <col min="9989" max="9995" width="20.6640625" style="3" customWidth="1"/>
    <col min="9996" max="10240" width="11.5546875" style="3"/>
    <col min="10241" max="10244" width="30.6640625" style="3" customWidth="1"/>
    <col min="10245" max="10251" width="20.6640625" style="3" customWidth="1"/>
    <col min="10252" max="10496" width="11.5546875" style="3"/>
    <col min="10497" max="10500" width="30.6640625" style="3" customWidth="1"/>
    <col min="10501" max="10507" width="20.6640625" style="3" customWidth="1"/>
    <col min="10508" max="10752" width="11.5546875" style="3"/>
    <col min="10753" max="10756" width="30.6640625" style="3" customWidth="1"/>
    <col min="10757" max="10763" width="20.6640625" style="3" customWidth="1"/>
    <col min="10764" max="11008" width="11.5546875" style="3"/>
    <col min="11009" max="11012" width="30.6640625" style="3" customWidth="1"/>
    <col min="11013" max="11019" width="20.6640625" style="3" customWidth="1"/>
    <col min="11020" max="11264" width="11.5546875" style="3"/>
    <col min="11265" max="11268" width="30.6640625" style="3" customWidth="1"/>
    <col min="11269" max="11275" width="20.6640625" style="3" customWidth="1"/>
    <col min="11276" max="11520" width="11.5546875" style="3"/>
    <col min="11521" max="11524" width="30.6640625" style="3" customWidth="1"/>
    <col min="11525" max="11531" width="20.6640625" style="3" customWidth="1"/>
    <col min="11532" max="11776" width="11.5546875" style="3"/>
    <col min="11777" max="11780" width="30.6640625" style="3" customWidth="1"/>
    <col min="11781" max="11787" width="20.6640625" style="3" customWidth="1"/>
    <col min="11788" max="12032" width="11.5546875" style="3"/>
    <col min="12033" max="12036" width="30.6640625" style="3" customWidth="1"/>
    <col min="12037" max="12043" width="20.6640625" style="3" customWidth="1"/>
    <col min="12044" max="12288" width="11.5546875" style="3"/>
    <col min="12289" max="12292" width="30.6640625" style="3" customWidth="1"/>
    <col min="12293" max="12299" width="20.6640625" style="3" customWidth="1"/>
    <col min="12300" max="12544" width="11.5546875" style="3"/>
    <col min="12545" max="12548" width="30.6640625" style="3" customWidth="1"/>
    <col min="12549" max="12555" width="20.6640625" style="3" customWidth="1"/>
    <col min="12556" max="12800" width="11.5546875" style="3"/>
    <col min="12801" max="12804" width="30.6640625" style="3" customWidth="1"/>
    <col min="12805" max="12811" width="20.6640625" style="3" customWidth="1"/>
    <col min="12812" max="13056" width="11.5546875" style="3"/>
    <col min="13057" max="13060" width="30.6640625" style="3" customWidth="1"/>
    <col min="13061" max="13067" width="20.6640625" style="3" customWidth="1"/>
    <col min="13068" max="13312" width="11.5546875" style="3"/>
    <col min="13313" max="13316" width="30.6640625" style="3" customWidth="1"/>
    <col min="13317" max="13323" width="20.6640625" style="3" customWidth="1"/>
    <col min="13324" max="13568" width="11.5546875" style="3"/>
    <col min="13569" max="13572" width="30.6640625" style="3" customWidth="1"/>
    <col min="13573" max="13579" width="20.6640625" style="3" customWidth="1"/>
    <col min="13580" max="13824" width="11.5546875" style="3"/>
    <col min="13825" max="13828" width="30.6640625" style="3" customWidth="1"/>
    <col min="13829" max="13835" width="20.6640625" style="3" customWidth="1"/>
    <col min="13836" max="14080" width="11.5546875" style="3"/>
    <col min="14081" max="14084" width="30.6640625" style="3" customWidth="1"/>
    <col min="14085" max="14091" width="20.6640625" style="3" customWidth="1"/>
    <col min="14092" max="14336" width="11.5546875" style="3"/>
    <col min="14337" max="14340" width="30.6640625" style="3" customWidth="1"/>
    <col min="14341" max="14347" width="20.6640625" style="3" customWidth="1"/>
    <col min="14348" max="14592" width="11.5546875" style="3"/>
    <col min="14593" max="14596" width="30.6640625" style="3" customWidth="1"/>
    <col min="14597" max="14603" width="20.6640625" style="3" customWidth="1"/>
    <col min="14604" max="14848" width="11.5546875" style="3"/>
    <col min="14849" max="14852" width="30.6640625" style="3" customWidth="1"/>
    <col min="14853" max="14859" width="20.6640625" style="3" customWidth="1"/>
    <col min="14860" max="15104" width="11.5546875" style="3"/>
    <col min="15105" max="15108" width="30.6640625" style="3" customWidth="1"/>
    <col min="15109" max="15115" width="20.6640625" style="3" customWidth="1"/>
    <col min="15116" max="15360" width="11.5546875" style="3"/>
    <col min="15361" max="15364" width="30.6640625" style="3" customWidth="1"/>
    <col min="15365" max="15371" width="20.6640625" style="3" customWidth="1"/>
    <col min="15372" max="15616" width="11.5546875" style="3"/>
    <col min="15617" max="15620" width="30.6640625" style="3" customWidth="1"/>
    <col min="15621" max="15627" width="20.6640625" style="3" customWidth="1"/>
    <col min="15628" max="15872" width="11.5546875" style="3"/>
    <col min="15873" max="15876" width="30.6640625" style="3" customWidth="1"/>
    <col min="15877" max="15883" width="20.6640625" style="3" customWidth="1"/>
    <col min="15884" max="16128" width="11.5546875" style="3"/>
    <col min="16129" max="16132" width="30.6640625" style="3" customWidth="1"/>
    <col min="16133" max="16139" width="20.6640625" style="3" customWidth="1"/>
    <col min="16140" max="16384" width="11.5546875" style="3"/>
  </cols>
  <sheetData>
    <row r="1" spans="1:11" ht="16.2" thickBot="1" x14ac:dyDescent="0.35">
      <c r="A1" s="4" t="s">
        <v>36</v>
      </c>
      <c r="B1" s="20"/>
      <c r="C1" s="5"/>
      <c r="D1" s="5"/>
      <c r="E1" s="5"/>
      <c r="F1" s="5"/>
      <c r="G1" s="5"/>
      <c r="H1" s="5"/>
      <c r="I1" s="5"/>
      <c r="J1" s="5"/>
      <c r="K1" s="6"/>
    </row>
    <row r="2" spans="1:11" ht="79.95" customHeight="1" thickBot="1" x14ac:dyDescent="0.35">
      <c r="A2" s="1" t="s">
        <v>37</v>
      </c>
      <c r="B2" s="21"/>
      <c r="C2" s="7"/>
      <c r="D2" s="7"/>
      <c r="E2" s="7"/>
      <c r="F2" s="7"/>
      <c r="G2" s="7"/>
      <c r="H2" s="7"/>
      <c r="I2" s="7"/>
      <c r="J2" s="7"/>
      <c r="K2" s="8"/>
    </row>
    <row r="3" spans="1:11" ht="30" customHeight="1" x14ac:dyDescent="0.3">
      <c r="A3" s="19" t="s">
        <v>0</v>
      </c>
      <c r="B3" s="13" t="s">
        <v>6</v>
      </c>
      <c r="C3" s="105" t="s">
        <v>19</v>
      </c>
      <c r="D3" s="105"/>
      <c r="E3" s="14" t="s">
        <v>20</v>
      </c>
      <c r="F3" s="14" t="s">
        <v>21</v>
      </c>
      <c r="G3" s="14" t="s">
        <v>22</v>
      </c>
      <c r="H3" s="14" t="s">
        <v>23</v>
      </c>
      <c r="I3" s="14" t="s">
        <v>24</v>
      </c>
      <c r="J3" s="14" t="s">
        <v>5</v>
      </c>
      <c r="K3" s="15" t="s">
        <v>25</v>
      </c>
    </row>
    <row r="4" spans="1:11" ht="40.200000000000003" customHeight="1" x14ac:dyDescent="0.3">
      <c r="A4" s="16" t="s">
        <v>12</v>
      </c>
      <c r="B4" s="62" t="s">
        <v>13</v>
      </c>
      <c r="C4" s="101" t="s">
        <v>13</v>
      </c>
      <c r="D4" s="101"/>
      <c r="E4" s="12" t="s">
        <v>10</v>
      </c>
      <c r="F4" s="12" t="s">
        <v>1</v>
      </c>
      <c r="G4" s="12" t="s">
        <v>8</v>
      </c>
      <c r="H4" s="59" t="s">
        <v>11</v>
      </c>
      <c r="I4" s="10">
        <v>34.5</v>
      </c>
      <c r="J4" s="10" t="s">
        <v>9</v>
      </c>
      <c r="K4" s="17">
        <v>1</v>
      </c>
    </row>
    <row r="5" spans="1:11" ht="30" customHeight="1" x14ac:dyDescent="0.3">
      <c r="A5" s="94" t="s">
        <v>2</v>
      </c>
      <c r="B5" s="95"/>
      <c r="C5" s="95"/>
      <c r="D5" s="95"/>
      <c r="E5" s="95" t="s">
        <v>26</v>
      </c>
      <c r="F5" s="95"/>
      <c r="G5" s="95"/>
      <c r="H5" s="95"/>
      <c r="I5" s="95"/>
      <c r="J5" s="95"/>
      <c r="K5" s="96"/>
    </row>
    <row r="6" spans="1:11" ht="100.2" customHeight="1" x14ac:dyDescent="0.3">
      <c r="A6" s="107" t="s">
        <v>108</v>
      </c>
      <c r="B6" s="108"/>
      <c r="C6" s="108"/>
      <c r="D6" s="109"/>
      <c r="E6" s="103"/>
      <c r="F6" s="103"/>
      <c r="G6" s="103"/>
      <c r="H6" s="103"/>
      <c r="I6" s="103"/>
      <c r="J6" s="103"/>
      <c r="K6" s="106"/>
    </row>
    <row r="7" spans="1:11" ht="30" customHeight="1" x14ac:dyDescent="0.3">
      <c r="A7" s="94" t="s">
        <v>3</v>
      </c>
      <c r="B7" s="95"/>
      <c r="C7" s="95"/>
      <c r="D7" s="95"/>
      <c r="E7" s="103"/>
      <c r="F7" s="103"/>
      <c r="G7" s="103"/>
      <c r="H7" s="103"/>
      <c r="I7" s="103"/>
      <c r="J7" s="103"/>
      <c r="K7" s="106"/>
    </row>
    <row r="8" spans="1:11" ht="100.2" customHeight="1" x14ac:dyDescent="0.3">
      <c r="A8" s="100" t="s">
        <v>38</v>
      </c>
      <c r="B8" s="101"/>
      <c r="C8" s="101"/>
      <c r="D8" s="101"/>
      <c r="E8" s="103"/>
      <c r="F8" s="103"/>
      <c r="G8" s="103"/>
      <c r="H8" s="103"/>
      <c r="I8" s="103"/>
      <c r="J8" s="103"/>
      <c r="K8" s="106"/>
    </row>
    <row r="9" spans="1:11" ht="30" customHeight="1" x14ac:dyDescent="0.3">
      <c r="A9" s="94" t="s">
        <v>4</v>
      </c>
      <c r="B9" s="95"/>
      <c r="C9" s="95"/>
      <c r="D9" s="95"/>
      <c r="E9" s="103"/>
      <c r="F9" s="103"/>
      <c r="G9" s="103"/>
      <c r="H9" s="103"/>
      <c r="I9" s="103"/>
      <c r="J9" s="103"/>
      <c r="K9" s="106"/>
    </row>
    <row r="10" spans="1:11" ht="199.95" customHeight="1" x14ac:dyDescent="0.3">
      <c r="A10" s="100" t="s">
        <v>40</v>
      </c>
      <c r="B10" s="101"/>
      <c r="C10" s="101"/>
      <c r="D10" s="101"/>
      <c r="E10" s="103"/>
      <c r="F10" s="103"/>
      <c r="G10" s="103"/>
      <c r="H10" s="103"/>
      <c r="I10" s="103"/>
      <c r="J10" s="103"/>
      <c r="K10" s="106"/>
    </row>
    <row r="11" spans="1:11" ht="30" customHeight="1" x14ac:dyDescent="0.3">
      <c r="A11" s="94" t="s">
        <v>27</v>
      </c>
      <c r="B11" s="95"/>
      <c r="C11" s="95"/>
      <c r="D11" s="95"/>
      <c r="E11" s="103"/>
      <c r="F11" s="103"/>
      <c r="G11" s="103"/>
      <c r="H11" s="103"/>
      <c r="I11" s="103"/>
      <c r="J11" s="103"/>
      <c r="K11" s="106"/>
    </row>
    <row r="12" spans="1:11" ht="150" customHeight="1" x14ac:dyDescent="0.3">
      <c r="A12" s="100" t="s">
        <v>39</v>
      </c>
      <c r="B12" s="101"/>
      <c r="C12" s="101"/>
      <c r="D12" s="101"/>
      <c r="E12" s="103"/>
      <c r="F12" s="103"/>
      <c r="G12" s="103"/>
      <c r="H12" s="103"/>
      <c r="I12" s="103"/>
      <c r="J12" s="103"/>
      <c r="K12" s="106"/>
    </row>
    <row r="13" spans="1:11" ht="30" customHeight="1" x14ac:dyDescent="0.3">
      <c r="A13" s="94" t="s">
        <v>28</v>
      </c>
      <c r="B13" s="95"/>
      <c r="C13" s="95"/>
      <c r="D13" s="95"/>
      <c r="E13" s="103"/>
      <c r="F13" s="103"/>
      <c r="G13" s="103"/>
      <c r="H13" s="103"/>
      <c r="I13" s="103"/>
      <c r="J13" s="103"/>
      <c r="K13" s="106"/>
    </row>
    <row r="14" spans="1:11" ht="19.95" customHeight="1" x14ac:dyDescent="0.3">
      <c r="A14" s="102"/>
      <c r="B14" s="103"/>
      <c r="C14" s="103"/>
      <c r="D14" s="103"/>
      <c r="E14" s="103"/>
      <c r="F14" s="103"/>
      <c r="G14" s="103"/>
      <c r="H14" s="103"/>
      <c r="I14" s="103"/>
      <c r="J14" s="103"/>
      <c r="K14" s="106"/>
    </row>
    <row r="15" spans="1:11" ht="30" customHeight="1" x14ac:dyDescent="0.3">
      <c r="A15" s="94" t="s">
        <v>29</v>
      </c>
      <c r="B15" s="11" t="s">
        <v>30</v>
      </c>
      <c r="C15" s="9" t="s">
        <v>31</v>
      </c>
      <c r="D15" s="9" t="s">
        <v>32</v>
      </c>
      <c r="E15" s="103"/>
      <c r="F15" s="103"/>
      <c r="G15" s="103"/>
      <c r="H15" s="103"/>
      <c r="I15" s="103"/>
      <c r="J15" s="103"/>
      <c r="K15" s="106"/>
    </row>
    <row r="16" spans="1:11" ht="30" customHeight="1" x14ac:dyDescent="0.3">
      <c r="A16" s="94"/>
      <c r="B16" s="10">
        <v>6</v>
      </c>
      <c r="C16" s="36">
        <v>46449</v>
      </c>
      <c r="D16" s="36">
        <v>46633</v>
      </c>
      <c r="E16" s="103"/>
      <c r="F16" s="103"/>
      <c r="G16" s="103"/>
      <c r="H16" s="103"/>
      <c r="I16" s="103"/>
      <c r="J16" s="103"/>
      <c r="K16" s="106"/>
    </row>
    <row r="17" spans="1:11" ht="30" customHeight="1" x14ac:dyDescent="0.3">
      <c r="A17" s="94" t="s">
        <v>33</v>
      </c>
      <c r="B17" s="104">
        <v>454037.78998490202</v>
      </c>
      <c r="C17" s="95" t="s">
        <v>34</v>
      </c>
      <c r="D17" s="103"/>
      <c r="E17" s="9">
        <v>2025</v>
      </c>
      <c r="F17" s="9">
        <v>2026</v>
      </c>
      <c r="G17" s="9">
        <v>2027</v>
      </c>
      <c r="H17" s="9">
        <v>2028</v>
      </c>
      <c r="I17" s="9">
        <v>2029</v>
      </c>
      <c r="J17" s="9">
        <v>2030</v>
      </c>
      <c r="K17" s="18">
        <v>2031</v>
      </c>
    </row>
    <row r="18" spans="1:11" ht="30" customHeight="1" x14ac:dyDescent="0.3">
      <c r="A18" s="94"/>
      <c r="B18" s="104"/>
      <c r="C18" s="95"/>
      <c r="D18" s="103"/>
      <c r="E18" s="10"/>
      <c r="F18" s="10"/>
      <c r="G18" s="10">
        <v>454037.79</v>
      </c>
      <c r="H18" s="10"/>
      <c r="I18" s="10"/>
      <c r="J18" s="10"/>
      <c r="K18" s="17"/>
    </row>
    <row r="19" spans="1:11" x14ac:dyDescent="0.3">
      <c r="A19" s="94" t="s">
        <v>35</v>
      </c>
      <c r="B19" s="95"/>
      <c r="C19" s="95"/>
      <c r="D19" s="95"/>
      <c r="E19" s="95"/>
      <c r="F19" s="95"/>
      <c r="G19" s="95"/>
      <c r="H19" s="95"/>
      <c r="I19" s="95"/>
      <c r="J19" s="95"/>
      <c r="K19" s="96"/>
    </row>
    <row r="20" spans="1:11" ht="100.2" customHeight="1" thickBot="1" x14ac:dyDescent="0.35">
      <c r="A20" s="97"/>
      <c r="B20" s="98"/>
      <c r="C20" s="98"/>
      <c r="D20" s="98"/>
      <c r="E20" s="98"/>
      <c r="F20" s="98"/>
      <c r="G20" s="98"/>
      <c r="H20" s="98"/>
      <c r="I20" s="98"/>
      <c r="J20" s="98"/>
      <c r="K20" s="99"/>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
  <sheetViews>
    <sheetView topLeftCell="A55" workbookViewId="0">
      <selection activeCell="G62" sqref="G62"/>
    </sheetView>
  </sheetViews>
  <sheetFormatPr baseColWidth="10" defaultColWidth="11.44140625" defaultRowHeight="14.4" x14ac:dyDescent="0.3"/>
  <cols>
    <col min="1" max="1" width="10.6640625" style="85" customWidth="1"/>
    <col min="2" max="2" width="19.6640625" style="85" customWidth="1"/>
    <col min="3" max="3" width="20.88671875" style="86" customWidth="1"/>
    <col min="4" max="4" width="16" style="86" customWidth="1"/>
    <col min="5" max="5" width="15.5546875" style="86" customWidth="1"/>
    <col min="6" max="6" width="26.33203125" style="86" customWidth="1"/>
    <col min="7" max="7" width="18.5546875" style="87" customWidth="1"/>
    <col min="8" max="8" width="16.5546875" style="88" customWidth="1"/>
    <col min="9" max="9" width="16.5546875" style="86" customWidth="1"/>
    <col min="10" max="10" width="14.88671875" style="89" customWidth="1"/>
    <col min="11" max="11" width="15.6640625" style="90" customWidth="1"/>
    <col min="12" max="12" width="10.88671875" style="90" customWidth="1"/>
    <col min="13" max="13" width="20.109375" style="90" customWidth="1"/>
    <col min="14" max="14" width="21.6640625" style="90" customWidth="1"/>
    <col min="15" max="15" width="17" style="90" customWidth="1"/>
    <col min="16" max="16" width="12.6640625" style="85" customWidth="1"/>
    <col min="17" max="17" width="18" style="85" customWidth="1"/>
    <col min="18" max="18" width="20.44140625" style="85" customWidth="1"/>
    <col min="19" max="19" width="16.6640625" style="91" customWidth="1"/>
    <col min="20" max="20" width="13.5546875" style="92" customWidth="1"/>
    <col min="21" max="21" width="18" style="85" customWidth="1"/>
    <col min="22" max="22" width="21.44140625" style="85" customWidth="1"/>
    <col min="23" max="23" width="15.33203125" style="85" customWidth="1"/>
    <col min="24" max="29" width="17.44140625" style="85" customWidth="1"/>
    <col min="30" max="30" width="25.109375" style="85" customWidth="1"/>
    <col min="31" max="31" width="23" style="85" customWidth="1"/>
    <col min="32" max="33" width="24.44140625" style="85" customWidth="1"/>
    <col min="34" max="34" width="27.44140625" style="85" customWidth="1"/>
    <col min="35" max="35" width="0" hidden="1" customWidth="1"/>
    <col min="38" max="16384" width="11.44140625" style="85"/>
  </cols>
  <sheetData>
    <row r="1" spans="1:35" s="76" customFormat="1" ht="140.4" x14ac:dyDescent="0.3">
      <c r="A1" s="71" t="s">
        <v>325</v>
      </c>
      <c r="B1" s="71" t="s">
        <v>2</v>
      </c>
      <c r="C1" s="71" t="s">
        <v>3</v>
      </c>
      <c r="D1" s="71" t="s">
        <v>4</v>
      </c>
      <c r="E1" s="71" t="s">
        <v>326</v>
      </c>
      <c r="F1" s="71" t="s">
        <v>327</v>
      </c>
      <c r="G1" s="71" t="s">
        <v>328</v>
      </c>
      <c r="H1" s="72" t="s">
        <v>329</v>
      </c>
      <c r="I1" s="71" t="s">
        <v>330</v>
      </c>
      <c r="J1" s="71" t="s">
        <v>331</v>
      </c>
      <c r="K1" s="71" t="s">
        <v>332</v>
      </c>
      <c r="L1" s="71" t="s">
        <v>333</v>
      </c>
      <c r="M1" s="71" t="s">
        <v>334</v>
      </c>
      <c r="N1" s="71" t="s">
        <v>5</v>
      </c>
      <c r="O1" s="71" t="s">
        <v>335</v>
      </c>
      <c r="P1" s="73" t="s">
        <v>0</v>
      </c>
      <c r="Q1" s="73" t="s">
        <v>6</v>
      </c>
      <c r="R1" s="73" t="s">
        <v>336</v>
      </c>
      <c r="S1" s="74" t="s">
        <v>337</v>
      </c>
      <c r="T1" s="74" t="s">
        <v>338</v>
      </c>
      <c r="U1" s="74" t="s">
        <v>339</v>
      </c>
      <c r="V1" s="74" t="s">
        <v>340</v>
      </c>
      <c r="W1" s="74" t="s">
        <v>341</v>
      </c>
      <c r="X1" s="74" t="s">
        <v>342</v>
      </c>
      <c r="Y1" s="74" t="s">
        <v>343</v>
      </c>
      <c r="Z1" s="74" t="s">
        <v>344</v>
      </c>
      <c r="AA1" s="74" t="s">
        <v>345</v>
      </c>
      <c r="AB1" s="74" t="s">
        <v>346</v>
      </c>
      <c r="AC1" s="74" t="s">
        <v>347</v>
      </c>
      <c r="AD1" s="74" t="s">
        <v>36</v>
      </c>
      <c r="AE1" s="75" t="s">
        <v>348</v>
      </c>
      <c r="AF1" s="75" t="s">
        <v>349</v>
      </c>
      <c r="AG1" s="75" t="s">
        <v>350</v>
      </c>
      <c r="AH1" s="75" t="s">
        <v>351</v>
      </c>
    </row>
    <row r="2" spans="1:35" s="82" customFormat="1" ht="216" x14ac:dyDescent="0.3">
      <c r="A2" s="77">
        <v>185</v>
      </c>
      <c r="B2" s="41" t="s">
        <v>108</v>
      </c>
      <c r="C2" s="41" t="s">
        <v>352</v>
      </c>
      <c r="D2" s="41" t="s">
        <v>40</v>
      </c>
      <c r="E2" s="41" t="s">
        <v>10</v>
      </c>
      <c r="F2" s="41" t="s">
        <v>39</v>
      </c>
      <c r="G2" s="43">
        <v>454037.78998490202</v>
      </c>
      <c r="H2" s="78">
        <v>6</v>
      </c>
      <c r="I2" s="42" t="s">
        <v>10</v>
      </c>
      <c r="J2" s="41" t="s">
        <v>1</v>
      </c>
      <c r="K2" s="41" t="s">
        <v>8</v>
      </c>
      <c r="L2" s="41" t="s">
        <v>11</v>
      </c>
      <c r="M2" s="41">
        <v>34.5</v>
      </c>
      <c r="N2" s="41" t="s">
        <v>9</v>
      </c>
      <c r="O2" s="41">
        <v>1</v>
      </c>
      <c r="P2" s="41" t="s">
        <v>12</v>
      </c>
      <c r="Q2" s="41" t="s">
        <v>13</v>
      </c>
      <c r="R2" s="41" t="s">
        <v>13</v>
      </c>
      <c r="S2" s="79">
        <v>46449</v>
      </c>
      <c r="T2" s="80">
        <v>2027</v>
      </c>
      <c r="U2" s="81">
        <v>46449</v>
      </c>
      <c r="V2" s="81">
        <v>46633</v>
      </c>
      <c r="W2" s="70"/>
      <c r="X2" s="70"/>
      <c r="Y2" s="43">
        <v>454037.78998490202</v>
      </c>
      <c r="Z2" s="43"/>
      <c r="AA2" s="70"/>
      <c r="AB2" s="70"/>
      <c r="AC2" s="70"/>
      <c r="AD2" s="77" t="str">
        <f t="shared" ref="AD2:AD9" si="0">+"PRT-"&amp;P2&amp;"-"&amp;AI2</f>
        <v>PRT-CARABOBO-1</v>
      </c>
      <c r="AE2" s="41" t="s">
        <v>353</v>
      </c>
      <c r="AF2" s="41"/>
      <c r="AG2" s="41"/>
      <c r="AH2" s="41" t="s">
        <v>354</v>
      </c>
      <c r="AI2" s="82">
        <v>1</v>
      </c>
    </row>
    <row r="3" spans="1:35" s="82" customFormat="1" ht="273.60000000000002" x14ac:dyDescent="0.3">
      <c r="A3" s="77">
        <v>186</v>
      </c>
      <c r="B3" s="41" t="s">
        <v>17</v>
      </c>
      <c r="C3" s="41" t="s">
        <v>18</v>
      </c>
      <c r="D3" s="41" t="s">
        <v>14</v>
      </c>
      <c r="E3" s="41" t="s">
        <v>10</v>
      </c>
      <c r="F3" s="41" t="s">
        <v>51</v>
      </c>
      <c r="G3" s="43">
        <v>9525749.1569064409</v>
      </c>
      <c r="H3" s="78">
        <v>6</v>
      </c>
      <c r="I3" s="42" t="s">
        <v>10</v>
      </c>
      <c r="J3" s="41" t="s">
        <v>1</v>
      </c>
      <c r="K3" s="41" t="s">
        <v>8</v>
      </c>
      <c r="L3" s="41" t="s">
        <v>15</v>
      </c>
      <c r="M3" s="41">
        <v>34.5</v>
      </c>
      <c r="N3" s="41" t="s">
        <v>9</v>
      </c>
      <c r="O3" s="41">
        <v>15.894</v>
      </c>
      <c r="P3" s="41" t="s">
        <v>12</v>
      </c>
      <c r="Q3" s="41" t="s">
        <v>16</v>
      </c>
      <c r="R3" s="41" t="s">
        <v>16</v>
      </c>
      <c r="S3" s="79">
        <v>46449</v>
      </c>
      <c r="T3" s="80">
        <v>2027</v>
      </c>
      <c r="U3" s="81">
        <v>46449</v>
      </c>
      <c r="V3" s="81">
        <v>46633</v>
      </c>
      <c r="W3" s="70"/>
      <c r="X3" s="70"/>
      <c r="Y3" s="43">
        <v>9525749.1569064409</v>
      </c>
      <c r="Z3" s="43"/>
      <c r="AA3" s="70"/>
      <c r="AB3" s="70"/>
      <c r="AC3" s="70"/>
      <c r="AD3" s="77" t="str">
        <f t="shared" si="0"/>
        <v>PRT-CARABOBO-2</v>
      </c>
      <c r="AE3" s="41" t="s">
        <v>353</v>
      </c>
      <c r="AF3" s="41"/>
      <c r="AG3" s="41"/>
      <c r="AH3" s="41" t="s">
        <v>354</v>
      </c>
      <c r="AI3" s="82">
        <f t="shared" ref="AI3:AI57" si="1">+AI2+1</f>
        <v>2</v>
      </c>
    </row>
    <row r="4" spans="1:35" s="82" customFormat="1" ht="129.6" x14ac:dyDescent="0.3">
      <c r="A4" s="77">
        <v>187</v>
      </c>
      <c r="B4" s="41" t="s">
        <v>44</v>
      </c>
      <c r="C4" s="41" t="s">
        <v>45</v>
      </c>
      <c r="D4" s="41" t="s">
        <v>46</v>
      </c>
      <c r="E4" s="41" t="s">
        <v>10</v>
      </c>
      <c r="F4" s="41" t="s">
        <v>51</v>
      </c>
      <c r="G4" s="43">
        <v>1170000</v>
      </c>
      <c r="H4" s="78">
        <v>6</v>
      </c>
      <c r="I4" s="42" t="s">
        <v>10</v>
      </c>
      <c r="J4" s="41" t="s">
        <v>1</v>
      </c>
      <c r="K4" s="41" t="s">
        <v>8</v>
      </c>
      <c r="L4" s="41" t="s">
        <v>43</v>
      </c>
      <c r="M4" s="41">
        <v>13.8</v>
      </c>
      <c r="N4" s="41" t="s">
        <v>9</v>
      </c>
      <c r="O4" s="41">
        <v>1.5</v>
      </c>
      <c r="P4" s="41" t="s">
        <v>12</v>
      </c>
      <c r="Q4" s="41" t="s">
        <v>42</v>
      </c>
      <c r="R4" s="41" t="s">
        <v>42</v>
      </c>
      <c r="S4" s="79">
        <v>46084</v>
      </c>
      <c r="T4" s="80">
        <v>2026</v>
      </c>
      <c r="U4" s="83">
        <v>46084</v>
      </c>
      <c r="V4" s="83">
        <v>46268</v>
      </c>
      <c r="W4" s="70"/>
      <c r="X4" s="43">
        <v>1170000</v>
      </c>
      <c r="Y4" s="63"/>
      <c r="Z4" s="63"/>
      <c r="AA4" s="70"/>
      <c r="AB4" s="70"/>
      <c r="AC4" s="70"/>
      <c r="AD4" s="77" t="str">
        <f t="shared" si="0"/>
        <v>PRT-CARABOBO-3</v>
      </c>
      <c r="AE4" s="41" t="s">
        <v>353</v>
      </c>
      <c r="AF4" s="41"/>
      <c r="AG4" s="41"/>
      <c r="AH4" s="41" t="s">
        <v>354</v>
      </c>
      <c r="AI4" s="82">
        <f t="shared" si="1"/>
        <v>3</v>
      </c>
    </row>
    <row r="5" spans="1:35" s="82" customFormat="1" ht="230.4" x14ac:dyDescent="0.3">
      <c r="A5" s="77">
        <v>188</v>
      </c>
      <c r="B5" s="41" t="s">
        <v>49</v>
      </c>
      <c r="C5" s="41" t="s">
        <v>50</v>
      </c>
      <c r="D5" s="41" t="s">
        <v>46</v>
      </c>
      <c r="E5" s="41" t="s">
        <v>10</v>
      </c>
      <c r="F5" s="41" t="s">
        <v>51</v>
      </c>
      <c r="G5" s="43">
        <v>840262.37216195266</v>
      </c>
      <c r="H5" s="78">
        <v>12</v>
      </c>
      <c r="I5" s="42" t="s">
        <v>10</v>
      </c>
      <c r="J5" s="41" t="s">
        <v>1</v>
      </c>
      <c r="K5" s="41" t="s">
        <v>8</v>
      </c>
      <c r="L5" s="41" t="s">
        <v>48</v>
      </c>
      <c r="M5" s="41">
        <v>13.8</v>
      </c>
      <c r="N5" s="41" t="s">
        <v>9</v>
      </c>
      <c r="O5" s="41">
        <v>1.6</v>
      </c>
      <c r="P5" s="41" t="s">
        <v>12</v>
      </c>
      <c r="Q5" s="41" t="s">
        <v>42</v>
      </c>
      <c r="R5" s="41" t="s">
        <v>42</v>
      </c>
      <c r="S5" s="79">
        <v>46084</v>
      </c>
      <c r="T5" s="80">
        <v>2026</v>
      </c>
      <c r="U5" s="83">
        <v>46084</v>
      </c>
      <c r="V5" s="83">
        <v>46449</v>
      </c>
      <c r="W5" s="70"/>
      <c r="X5" s="43">
        <v>420131.18608097633</v>
      </c>
      <c r="Y5" s="43">
        <v>420131.18608097633</v>
      </c>
      <c r="Z5" s="70"/>
      <c r="AA5" s="70"/>
      <c r="AB5" s="70"/>
      <c r="AC5" s="70"/>
      <c r="AD5" s="77" t="str">
        <f t="shared" si="0"/>
        <v>PRT-CARABOBO-4</v>
      </c>
      <c r="AE5" s="41" t="s">
        <v>353</v>
      </c>
      <c r="AF5" s="41"/>
      <c r="AG5" s="41"/>
      <c r="AH5" s="41" t="s">
        <v>354</v>
      </c>
      <c r="AI5" s="82">
        <f t="shared" si="1"/>
        <v>4</v>
      </c>
    </row>
    <row r="6" spans="1:35" s="82" customFormat="1" ht="216" x14ac:dyDescent="0.3">
      <c r="A6" s="77">
        <v>189</v>
      </c>
      <c r="B6" s="41" t="s">
        <v>56</v>
      </c>
      <c r="C6" s="41" t="s">
        <v>57</v>
      </c>
      <c r="D6" s="41" t="s">
        <v>46</v>
      </c>
      <c r="E6" s="41" t="s">
        <v>10</v>
      </c>
      <c r="F6" s="41" t="s">
        <v>51</v>
      </c>
      <c r="G6" s="43">
        <v>2187.2630631402212</v>
      </c>
      <c r="H6" s="78">
        <v>6</v>
      </c>
      <c r="I6" s="42" t="s">
        <v>10</v>
      </c>
      <c r="J6" s="41" t="s">
        <v>1</v>
      </c>
      <c r="K6" s="41" t="s">
        <v>8</v>
      </c>
      <c r="L6" s="41" t="s">
        <v>55</v>
      </c>
      <c r="M6" s="41">
        <v>13.8</v>
      </c>
      <c r="N6" s="41" t="s">
        <v>9</v>
      </c>
      <c r="O6" s="41">
        <v>0.255</v>
      </c>
      <c r="P6" s="41" t="s">
        <v>12</v>
      </c>
      <c r="Q6" s="41" t="s">
        <v>42</v>
      </c>
      <c r="R6" s="41" t="s">
        <v>42</v>
      </c>
      <c r="S6" s="42" t="s">
        <v>52</v>
      </c>
      <c r="T6" s="80">
        <v>2026</v>
      </c>
      <c r="U6" s="42" t="s">
        <v>52</v>
      </c>
      <c r="V6" s="83" t="s">
        <v>58</v>
      </c>
      <c r="W6" s="70"/>
      <c r="X6" s="43">
        <v>2187.2630631402212</v>
      </c>
      <c r="Y6" s="70"/>
      <c r="Z6" s="70"/>
      <c r="AA6" s="70"/>
      <c r="AB6" s="70"/>
      <c r="AC6" s="70"/>
      <c r="AD6" s="77" t="str">
        <f t="shared" si="0"/>
        <v>PRT-CARABOBO-5</v>
      </c>
      <c r="AE6" s="41" t="s">
        <v>353</v>
      </c>
      <c r="AF6" s="41"/>
      <c r="AG6" s="41"/>
      <c r="AH6" s="41" t="s">
        <v>354</v>
      </c>
      <c r="AI6" s="82">
        <f t="shared" si="1"/>
        <v>5</v>
      </c>
    </row>
    <row r="7" spans="1:35" s="82" customFormat="1" ht="273.60000000000002" x14ac:dyDescent="0.3">
      <c r="A7" s="77">
        <v>190</v>
      </c>
      <c r="B7" s="41" t="s">
        <v>59</v>
      </c>
      <c r="C7" s="41" t="s">
        <v>60</v>
      </c>
      <c r="D7" s="41" t="s">
        <v>46</v>
      </c>
      <c r="E7" s="41" t="s">
        <v>10</v>
      </c>
      <c r="F7" s="41" t="s">
        <v>51</v>
      </c>
      <c r="G7" s="43">
        <v>38518.525718469806</v>
      </c>
      <c r="H7" s="78">
        <v>6</v>
      </c>
      <c r="I7" s="42" t="s">
        <v>10</v>
      </c>
      <c r="J7" s="41" t="s">
        <v>1</v>
      </c>
      <c r="K7" s="41" t="s">
        <v>8</v>
      </c>
      <c r="L7" s="41" t="s">
        <v>61</v>
      </c>
      <c r="M7" s="41">
        <v>13.8</v>
      </c>
      <c r="N7" s="41" t="s">
        <v>9</v>
      </c>
      <c r="O7" s="41">
        <v>0.36</v>
      </c>
      <c r="P7" s="41" t="s">
        <v>12</v>
      </c>
      <c r="Q7" s="41" t="s">
        <v>42</v>
      </c>
      <c r="R7" s="41" t="s">
        <v>42</v>
      </c>
      <c r="S7" s="42" t="s">
        <v>52</v>
      </c>
      <c r="T7" s="80">
        <v>2026</v>
      </c>
      <c r="U7" s="42" t="s">
        <v>52</v>
      </c>
      <c r="V7" s="83" t="s">
        <v>58</v>
      </c>
      <c r="W7" s="70"/>
      <c r="X7" s="43">
        <v>38518.525718469806</v>
      </c>
      <c r="Y7" s="70"/>
      <c r="Z7" s="70"/>
      <c r="AA7" s="70"/>
      <c r="AB7" s="70"/>
      <c r="AC7" s="70"/>
      <c r="AD7" s="77" t="str">
        <f t="shared" si="0"/>
        <v>PRT-CARABOBO-6</v>
      </c>
      <c r="AE7" s="41" t="s">
        <v>353</v>
      </c>
      <c r="AF7" s="41"/>
      <c r="AG7" s="41"/>
      <c r="AH7" s="41" t="s">
        <v>354</v>
      </c>
      <c r="AI7" s="82">
        <f t="shared" si="1"/>
        <v>6</v>
      </c>
    </row>
    <row r="8" spans="1:35" s="82" customFormat="1" ht="129.6" x14ac:dyDescent="0.3">
      <c r="A8" s="77">
        <v>191</v>
      </c>
      <c r="B8" s="41" t="s">
        <v>65</v>
      </c>
      <c r="C8" s="41" t="s">
        <v>66</v>
      </c>
      <c r="D8" s="41" t="s">
        <v>46</v>
      </c>
      <c r="E8" s="41" t="s">
        <v>10</v>
      </c>
      <c r="F8" s="41" t="s">
        <v>51</v>
      </c>
      <c r="G8" s="43">
        <v>328328.54447951686</v>
      </c>
      <c r="H8" s="78">
        <v>6</v>
      </c>
      <c r="I8" s="42" t="s">
        <v>10</v>
      </c>
      <c r="J8" s="41" t="s">
        <v>1</v>
      </c>
      <c r="K8" s="41" t="s">
        <v>8</v>
      </c>
      <c r="L8" s="41" t="s">
        <v>355</v>
      </c>
      <c r="M8" s="41">
        <v>13.8</v>
      </c>
      <c r="N8" s="41" t="s">
        <v>9</v>
      </c>
      <c r="O8" s="41">
        <v>0.7</v>
      </c>
      <c r="P8" s="41" t="s">
        <v>12</v>
      </c>
      <c r="Q8" s="41" t="s">
        <v>42</v>
      </c>
      <c r="R8" s="41" t="s">
        <v>42</v>
      </c>
      <c r="S8" s="42" t="s">
        <v>52</v>
      </c>
      <c r="T8" s="80">
        <v>2026</v>
      </c>
      <c r="U8" s="42" t="s">
        <v>52</v>
      </c>
      <c r="V8" s="83" t="s">
        <v>58</v>
      </c>
      <c r="W8" s="70"/>
      <c r="X8" s="43">
        <v>328328.54447951686</v>
      </c>
      <c r="Y8" s="70"/>
      <c r="Z8" s="70"/>
      <c r="AA8" s="70"/>
      <c r="AB8" s="70"/>
      <c r="AC8" s="70"/>
      <c r="AD8" s="77" t="str">
        <f t="shared" si="0"/>
        <v>PRT-CARABOBO-7</v>
      </c>
      <c r="AE8" s="41" t="s">
        <v>353</v>
      </c>
      <c r="AF8" s="41"/>
      <c r="AG8" s="41"/>
      <c r="AH8" s="41" t="s">
        <v>354</v>
      </c>
      <c r="AI8" s="82">
        <f t="shared" si="1"/>
        <v>7</v>
      </c>
    </row>
    <row r="9" spans="1:35" s="82" customFormat="1" ht="216" x14ac:dyDescent="0.3">
      <c r="A9" s="77">
        <v>192</v>
      </c>
      <c r="B9" s="41" t="s">
        <v>70</v>
      </c>
      <c r="C9" s="41" t="s">
        <v>71</v>
      </c>
      <c r="D9" s="41" t="s">
        <v>72</v>
      </c>
      <c r="E9" s="41" t="s">
        <v>10</v>
      </c>
      <c r="F9" s="41" t="s">
        <v>51</v>
      </c>
      <c r="G9" s="43">
        <v>4719286.0420867624</v>
      </c>
      <c r="H9" s="78">
        <v>6</v>
      </c>
      <c r="I9" s="42" t="s">
        <v>10</v>
      </c>
      <c r="J9" s="41" t="s">
        <v>1</v>
      </c>
      <c r="K9" s="41" t="s">
        <v>8</v>
      </c>
      <c r="L9" s="41" t="s">
        <v>69</v>
      </c>
      <c r="M9" s="41">
        <v>13.8</v>
      </c>
      <c r="N9" s="41" t="s">
        <v>9</v>
      </c>
      <c r="O9" s="41">
        <v>2</v>
      </c>
      <c r="P9" s="41" t="s">
        <v>12</v>
      </c>
      <c r="Q9" s="41" t="s">
        <v>68</v>
      </c>
      <c r="R9" s="41" t="s">
        <v>68</v>
      </c>
      <c r="S9" s="42" t="s">
        <v>52</v>
      </c>
      <c r="T9" s="80">
        <v>2026</v>
      </c>
      <c r="U9" s="42" t="s">
        <v>52</v>
      </c>
      <c r="V9" s="83" t="s">
        <v>58</v>
      </c>
      <c r="W9" s="70"/>
      <c r="X9" s="43">
        <v>4719286.0420867624</v>
      </c>
      <c r="Y9" s="70"/>
      <c r="Z9" s="70"/>
      <c r="AA9" s="70"/>
      <c r="AB9" s="70"/>
      <c r="AC9" s="70"/>
      <c r="AD9" s="77" t="str">
        <f t="shared" si="0"/>
        <v>PRT-CARABOBO-8</v>
      </c>
      <c r="AE9" s="41" t="s">
        <v>353</v>
      </c>
      <c r="AF9" s="41"/>
      <c r="AG9" s="41"/>
      <c r="AH9" s="41" t="s">
        <v>354</v>
      </c>
      <c r="AI9" s="82">
        <f t="shared" si="1"/>
        <v>8</v>
      </c>
    </row>
    <row r="10" spans="1:35" s="82" customFormat="1" ht="129.6" x14ac:dyDescent="0.3">
      <c r="A10" s="77">
        <v>193</v>
      </c>
      <c r="B10" s="41" t="s">
        <v>74</v>
      </c>
      <c r="C10" s="41" t="s">
        <v>75</v>
      </c>
      <c r="D10" s="41" t="s">
        <v>46</v>
      </c>
      <c r="E10" s="41" t="s">
        <v>10</v>
      </c>
      <c r="F10" s="41" t="s">
        <v>51</v>
      </c>
      <c r="G10" s="43">
        <v>141578.58126260288</v>
      </c>
      <c r="H10" s="78">
        <v>6</v>
      </c>
      <c r="I10" s="42" t="s">
        <v>10</v>
      </c>
      <c r="J10" s="41" t="s">
        <v>1</v>
      </c>
      <c r="K10" s="41" t="s">
        <v>8</v>
      </c>
      <c r="L10" s="41" t="s">
        <v>73</v>
      </c>
      <c r="M10" s="41">
        <v>13.8</v>
      </c>
      <c r="N10" s="41" t="s">
        <v>9</v>
      </c>
      <c r="O10" s="41">
        <v>0.06</v>
      </c>
      <c r="P10" s="41" t="s">
        <v>12</v>
      </c>
      <c r="Q10" s="41" t="s">
        <v>42</v>
      </c>
      <c r="R10" s="41" t="s">
        <v>42</v>
      </c>
      <c r="S10" s="83">
        <v>46815</v>
      </c>
      <c r="T10" s="80">
        <v>2028</v>
      </c>
      <c r="U10" s="83">
        <v>46815</v>
      </c>
      <c r="V10" s="83">
        <v>46999</v>
      </c>
      <c r="W10" s="70"/>
      <c r="X10" s="70"/>
      <c r="Y10" s="70"/>
      <c r="Z10" s="43">
        <v>141578.58126260288</v>
      </c>
      <c r="AA10" s="70"/>
      <c r="AB10" s="70"/>
      <c r="AC10" s="70"/>
      <c r="AD10" s="77" t="str">
        <f>+"PRT-"&amp;P10&amp;"-"&amp;AI10</f>
        <v>PRT-CARABOBO-9</v>
      </c>
      <c r="AE10" s="41" t="s">
        <v>353</v>
      </c>
      <c r="AF10" s="41"/>
      <c r="AG10" s="41"/>
      <c r="AH10" s="41" t="s">
        <v>354</v>
      </c>
      <c r="AI10" s="82">
        <f t="shared" si="1"/>
        <v>9</v>
      </c>
    </row>
    <row r="11" spans="1:35" s="82" customFormat="1" ht="409.6" x14ac:dyDescent="0.3">
      <c r="A11" s="77">
        <v>194</v>
      </c>
      <c r="B11" s="41" t="s">
        <v>80</v>
      </c>
      <c r="C11" s="41" t="s">
        <v>81</v>
      </c>
      <c r="D11" s="41" t="s">
        <v>82</v>
      </c>
      <c r="E11" s="41" t="s">
        <v>10</v>
      </c>
      <c r="F11" s="41" t="s">
        <v>83</v>
      </c>
      <c r="G11" s="43">
        <v>560000</v>
      </c>
      <c r="H11" s="78">
        <v>36</v>
      </c>
      <c r="I11" s="42" t="s">
        <v>10</v>
      </c>
      <c r="J11" s="41" t="s">
        <v>1</v>
      </c>
      <c r="K11" s="41" t="s">
        <v>8</v>
      </c>
      <c r="L11" s="41" t="s">
        <v>79</v>
      </c>
      <c r="M11" s="41">
        <v>13.8</v>
      </c>
      <c r="N11" s="41" t="s">
        <v>9</v>
      </c>
      <c r="O11" s="41">
        <v>276</v>
      </c>
      <c r="P11" s="41" t="s">
        <v>12</v>
      </c>
      <c r="Q11" s="41" t="s">
        <v>78</v>
      </c>
      <c r="R11" s="41" t="s">
        <v>42</v>
      </c>
      <c r="S11" s="42" t="s">
        <v>52</v>
      </c>
      <c r="T11" s="80">
        <v>2026</v>
      </c>
      <c r="U11" s="83">
        <v>46084</v>
      </c>
      <c r="V11" s="83">
        <v>47180</v>
      </c>
      <c r="W11" s="70"/>
      <c r="X11" s="43">
        <v>186666.66666666666</v>
      </c>
      <c r="Y11" s="43">
        <v>186666.66666666666</v>
      </c>
      <c r="Z11" s="43">
        <v>186666.66666666666</v>
      </c>
      <c r="AA11" s="70"/>
      <c r="AB11" s="70"/>
      <c r="AC11" s="70"/>
      <c r="AD11" s="77" t="str">
        <f t="shared" ref="AD11:AD57" si="2">+"PRT-"&amp;P11&amp;"-"&amp;AI11</f>
        <v>PRT-CARABOBO-10</v>
      </c>
      <c r="AE11" s="41" t="s">
        <v>353</v>
      </c>
      <c r="AF11" s="41"/>
      <c r="AG11" s="41"/>
      <c r="AH11" s="41" t="s">
        <v>354</v>
      </c>
      <c r="AI11" s="82">
        <f t="shared" si="1"/>
        <v>10</v>
      </c>
    </row>
    <row r="12" spans="1:35" s="82" customFormat="1" ht="172.8" x14ac:dyDescent="0.3">
      <c r="A12" s="77">
        <v>195</v>
      </c>
      <c r="B12" s="41" t="s">
        <v>87</v>
      </c>
      <c r="C12" s="41" t="s">
        <v>88</v>
      </c>
      <c r="D12" s="41" t="s">
        <v>89</v>
      </c>
      <c r="E12" s="41" t="s">
        <v>10</v>
      </c>
      <c r="F12" s="41" t="s">
        <v>51</v>
      </c>
      <c r="G12" s="43">
        <v>450000</v>
      </c>
      <c r="H12" s="78">
        <v>36</v>
      </c>
      <c r="I12" s="42" t="s">
        <v>10</v>
      </c>
      <c r="J12" s="41" t="s">
        <v>1</v>
      </c>
      <c r="K12" s="41" t="s">
        <v>8</v>
      </c>
      <c r="L12" s="41" t="s">
        <v>86</v>
      </c>
      <c r="M12" s="41">
        <v>13.8</v>
      </c>
      <c r="N12" s="41" t="s">
        <v>9</v>
      </c>
      <c r="O12" s="41">
        <v>56</v>
      </c>
      <c r="P12" s="41" t="s">
        <v>12</v>
      </c>
      <c r="Q12" s="41" t="s">
        <v>85</v>
      </c>
      <c r="R12" s="41" t="s">
        <v>42</v>
      </c>
      <c r="S12" s="42" t="s">
        <v>52</v>
      </c>
      <c r="T12" s="80">
        <v>2026</v>
      </c>
      <c r="U12" s="83">
        <v>46084</v>
      </c>
      <c r="V12" s="83">
        <v>47180</v>
      </c>
      <c r="W12" s="70"/>
      <c r="X12" s="43">
        <v>150000</v>
      </c>
      <c r="Y12" s="43">
        <v>150000</v>
      </c>
      <c r="Z12" s="43">
        <v>150000</v>
      </c>
      <c r="AA12" s="70"/>
      <c r="AB12" s="70"/>
      <c r="AC12" s="70"/>
      <c r="AD12" s="77" t="str">
        <f t="shared" si="2"/>
        <v>PRT-CARABOBO-11</v>
      </c>
      <c r="AE12" s="41" t="s">
        <v>353</v>
      </c>
      <c r="AF12" s="41"/>
      <c r="AG12" s="41"/>
      <c r="AH12" s="41" t="s">
        <v>354</v>
      </c>
      <c r="AI12" s="82">
        <f t="shared" si="1"/>
        <v>11</v>
      </c>
    </row>
    <row r="13" spans="1:35" s="82" customFormat="1" ht="409.6" x14ac:dyDescent="0.3">
      <c r="A13" s="77">
        <v>196</v>
      </c>
      <c r="B13" s="41" t="s">
        <v>93</v>
      </c>
      <c r="C13" s="41" t="s">
        <v>94</v>
      </c>
      <c r="D13" s="41" t="s">
        <v>95</v>
      </c>
      <c r="E13" s="41" t="s">
        <v>10</v>
      </c>
      <c r="F13" s="41" t="s">
        <v>51</v>
      </c>
      <c r="G13" s="43">
        <v>1758566.6917605838</v>
      </c>
      <c r="H13" s="78">
        <v>6</v>
      </c>
      <c r="I13" s="42" t="s">
        <v>10</v>
      </c>
      <c r="J13" s="41" t="s">
        <v>1</v>
      </c>
      <c r="K13" s="41" t="s">
        <v>8</v>
      </c>
      <c r="L13" s="41" t="s">
        <v>92</v>
      </c>
      <c r="M13" s="41">
        <v>13.8</v>
      </c>
      <c r="N13" s="41" t="s">
        <v>9</v>
      </c>
      <c r="O13" s="41">
        <v>1.26</v>
      </c>
      <c r="P13" s="41" t="s">
        <v>12</v>
      </c>
      <c r="Q13" s="41" t="s">
        <v>91</v>
      </c>
      <c r="R13" s="41" t="s">
        <v>91</v>
      </c>
      <c r="S13" s="79">
        <v>46449</v>
      </c>
      <c r="T13" s="80">
        <v>2027</v>
      </c>
      <c r="U13" s="81">
        <v>46449</v>
      </c>
      <c r="V13" s="81">
        <v>46633</v>
      </c>
      <c r="W13" s="70"/>
      <c r="X13" s="43"/>
      <c r="Y13" s="43">
        <v>1758566.6917605838</v>
      </c>
      <c r="Z13" s="70"/>
      <c r="AA13" s="70"/>
      <c r="AB13" s="70"/>
      <c r="AC13" s="70"/>
      <c r="AD13" s="77" t="str">
        <f t="shared" si="2"/>
        <v>PRT-CARABOBO-12</v>
      </c>
      <c r="AE13" s="41" t="s">
        <v>356</v>
      </c>
      <c r="AF13" s="41"/>
      <c r="AG13" s="41"/>
      <c r="AH13" s="41" t="s">
        <v>354</v>
      </c>
      <c r="AI13" s="82">
        <f t="shared" si="1"/>
        <v>12</v>
      </c>
    </row>
    <row r="14" spans="1:35" s="82" customFormat="1" ht="129.6" x14ac:dyDescent="0.3">
      <c r="A14" s="77">
        <v>197</v>
      </c>
      <c r="B14" s="41" t="s">
        <v>98</v>
      </c>
      <c r="C14" s="41" t="s">
        <v>99</v>
      </c>
      <c r="D14" s="41" t="s">
        <v>72</v>
      </c>
      <c r="E14" s="41" t="s">
        <v>10</v>
      </c>
      <c r="F14" s="41" t="s">
        <v>51</v>
      </c>
      <c r="G14" s="43">
        <v>7033.3390108716076</v>
      </c>
      <c r="H14" s="78">
        <v>6</v>
      </c>
      <c r="I14" s="42" t="s">
        <v>10</v>
      </c>
      <c r="J14" s="41" t="s">
        <v>1</v>
      </c>
      <c r="K14" s="41" t="s">
        <v>8</v>
      </c>
      <c r="L14" s="41" t="s">
        <v>97</v>
      </c>
      <c r="M14" s="41">
        <v>13.8</v>
      </c>
      <c r="N14" s="41" t="s">
        <v>9</v>
      </c>
      <c r="O14" s="41">
        <v>0.5</v>
      </c>
      <c r="P14" s="41" t="s">
        <v>12</v>
      </c>
      <c r="Q14" s="41" t="s">
        <v>68</v>
      </c>
      <c r="R14" s="41" t="s">
        <v>68</v>
      </c>
      <c r="S14" s="42" t="s">
        <v>52</v>
      </c>
      <c r="T14" s="80">
        <v>2026</v>
      </c>
      <c r="U14" s="42" t="s">
        <v>52</v>
      </c>
      <c r="V14" s="83" t="s">
        <v>58</v>
      </c>
      <c r="W14" s="70"/>
      <c r="X14" s="43">
        <v>7033.3390108716076</v>
      </c>
      <c r="Y14" s="70"/>
      <c r="Z14" s="70"/>
      <c r="AA14" s="70"/>
      <c r="AB14" s="70"/>
      <c r="AC14" s="70"/>
      <c r="AD14" s="77" t="str">
        <f t="shared" si="2"/>
        <v>PRT-CARABOBO-13</v>
      </c>
      <c r="AE14" s="41" t="s">
        <v>356</v>
      </c>
      <c r="AF14" s="41"/>
      <c r="AG14" s="41"/>
      <c r="AH14" s="41" t="s">
        <v>354</v>
      </c>
      <c r="AI14" s="82">
        <f t="shared" si="1"/>
        <v>13</v>
      </c>
    </row>
    <row r="15" spans="1:35" s="82" customFormat="1" ht="409.6" x14ac:dyDescent="0.3">
      <c r="A15" s="77">
        <v>198</v>
      </c>
      <c r="B15" s="41" t="s">
        <v>102</v>
      </c>
      <c r="C15" s="41" t="s">
        <v>103</v>
      </c>
      <c r="D15" s="41" t="s">
        <v>46</v>
      </c>
      <c r="E15" s="41" t="s">
        <v>10</v>
      </c>
      <c r="F15" s="41" t="s">
        <v>51</v>
      </c>
      <c r="G15" s="43">
        <v>689816.02738351864</v>
      </c>
      <c r="H15" s="78">
        <v>24</v>
      </c>
      <c r="I15" s="42" t="s">
        <v>10</v>
      </c>
      <c r="J15" s="41" t="s">
        <v>1</v>
      </c>
      <c r="K15" s="41" t="s">
        <v>8</v>
      </c>
      <c r="L15" s="41" t="s">
        <v>101</v>
      </c>
      <c r="M15" s="41">
        <v>13.8</v>
      </c>
      <c r="N15" s="41" t="s">
        <v>9</v>
      </c>
      <c r="O15" s="41">
        <v>0.2</v>
      </c>
      <c r="P15" s="41" t="s">
        <v>12</v>
      </c>
      <c r="Q15" s="41" t="s">
        <v>42</v>
      </c>
      <c r="R15" s="41" t="s">
        <v>42</v>
      </c>
      <c r="S15" s="83">
        <v>46084</v>
      </c>
      <c r="T15" s="80">
        <v>2026</v>
      </c>
      <c r="U15" s="83">
        <v>46084</v>
      </c>
      <c r="V15" s="81">
        <v>46999</v>
      </c>
      <c r="W15" s="70"/>
      <c r="X15" s="43">
        <v>344908.01369175932</v>
      </c>
      <c r="Y15" s="43">
        <v>344908.01369175932</v>
      </c>
      <c r="Z15" s="43"/>
      <c r="AA15" s="70"/>
      <c r="AB15" s="70"/>
      <c r="AC15" s="70"/>
      <c r="AD15" s="77" t="str">
        <f t="shared" si="2"/>
        <v>PRT-CARABOBO-14</v>
      </c>
      <c r="AE15" s="41" t="s">
        <v>356</v>
      </c>
      <c r="AF15" s="41"/>
      <c r="AG15" s="41"/>
      <c r="AH15" s="41" t="s">
        <v>354</v>
      </c>
      <c r="AI15" s="82">
        <f t="shared" si="1"/>
        <v>14</v>
      </c>
    </row>
    <row r="16" spans="1:35" s="82" customFormat="1" ht="409.6" x14ac:dyDescent="0.3">
      <c r="A16" s="77">
        <v>199</v>
      </c>
      <c r="B16" s="41" t="s">
        <v>106</v>
      </c>
      <c r="C16" s="41" t="s">
        <v>107</v>
      </c>
      <c r="D16" s="41" t="s">
        <v>46</v>
      </c>
      <c r="E16" s="41" t="s">
        <v>10</v>
      </c>
      <c r="F16" s="41" t="s">
        <v>51</v>
      </c>
      <c r="G16" s="43">
        <v>7033.3390108716076</v>
      </c>
      <c r="H16" s="78">
        <v>6</v>
      </c>
      <c r="I16" s="42" t="s">
        <v>10</v>
      </c>
      <c r="J16" s="41" t="s">
        <v>1</v>
      </c>
      <c r="K16" s="41" t="s">
        <v>8</v>
      </c>
      <c r="L16" s="41" t="s">
        <v>105</v>
      </c>
      <c r="M16" s="41">
        <v>13.8</v>
      </c>
      <c r="N16" s="41" t="s">
        <v>9</v>
      </c>
      <c r="O16" s="41">
        <v>0.125</v>
      </c>
      <c r="P16" s="41" t="s">
        <v>12</v>
      </c>
      <c r="Q16" s="41" t="s">
        <v>42</v>
      </c>
      <c r="R16" s="41" t="s">
        <v>42</v>
      </c>
      <c r="S16" s="83">
        <v>46815</v>
      </c>
      <c r="T16" s="80">
        <v>2028</v>
      </c>
      <c r="U16" s="83">
        <v>46815</v>
      </c>
      <c r="V16" s="81">
        <v>46999</v>
      </c>
      <c r="W16" s="70"/>
      <c r="X16" s="70"/>
      <c r="Y16" s="70"/>
      <c r="Z16" s="43">
        <v>7033.3390108716076</v>
      </c>
      <c r="AA16" s="70"/>
      <c r="AB16" s="70"/>
      <c r="AC16" s="70"/>
      <c r="AD16" s="77" t="str">
        <f t="shared" si="2"/>
        <v>PRT-CARABOBO-15</v>
      </c>
      <c r="AE16" s="41" t="s">
        <v>356</v>
      </c>
      <c r="AF16" s="41"/>
      <c r="AG16" s="41"/>
      <c r="AH16" s="41" t="s">
        <v>354</v>
      </c>
      <c r="AI16" s="82">
        <f t="shared" si="1"/>
        <v>15</v>
      </c>
    </row>
    <row r="17" spans="1:35" s="82" customFormat="1" ht="273.60000000000002" x14ac:dyDescent="0.3">
      <c r="A17" s="77">
        <v>200</v>
      </c>
      <c r="B17" s="41" t="s">
        <v>216</v>
      </c>
      <c r="C17" s="41" t="s">
        <v>217</v>
      </c>
      <c r="D17" s="41" t="s">
        <v>46</v>
      </c>
      <c r="E17" s="41" t="s">
        <v>10</v>
      </c>
      <c r="F17" s="41" t="s">
        <v>51</v>
      </c>
      <c r="G17" s="43">
        <v>682241.13138600881</v>
      </c>
      <c r="H17" s="78">
        <v>6</v>
      </c>
      <c r="I17" s="42" t="s">
        <v>10</v>
      </c>
      <c r="J17" s="41" t="s">
        <v>1</v>
      </c>
      <c r="K17" s="41" t="s">
        <v>8</v>
      </c>
      <c r="L17" s="41" t="s">
        <v>215</v>
      </c>
      <c r="M17" s="41">
        <v>13.8</v>
      </c>
      <c r="N17" s="41" t="s">
        <v>9</v>
      </c>
      <c r="O17" s="41">
        <v>1.92</v>
      </c>
      <c r="P17" s="41" t="s">
        <v>12</v>
      </c>
      <c r="Q17" s="41" t="s">
        <v>42</v>
      </c>
      <c r="R17" s="41" t="s">
        <v>42</v>
      </c>
      <c r="S17" s="79">
        <v>46449</v>
      </c>
      <c r="T17" s="80">
        <v>2027</v>
      </c>
      <c r="U17" s="81">
        <v>46449</v>
      </c>
      <c r="V17" s="81">
        <v>46633</v>
      </c>
      <c r="W17" s="70"/>
      <c r="X17" s="70"/>
      <c r="Y17" s="43">
        <v>682241.13138600881</v>
      </c>
      <c r="Z17" s="70"/>
      <c r="AA17" s="70"/>
      <c r="AB17" s="70"/>
      <c r="AC17" s="70"/>
      <c r="AD17" s="77" t="str">
        <f t="shared" si="2"/>
        <v>PRT-CARABOBO-16</v>
      </c>
      <c r="AE17" s="41" t="s">
        <v>356</v>
      </c>
      <c r="AF17" s="41"/>
      <c r="AG17" s="41"/>
      <c r="AH17" s="41" t="s">
        <v>354</v>
      </c>
      <c r="AI17" s="82">
        <f t="shared" si="1"/>
        <v>16</v>
      </c>
    </row>
    <row r="18" spans="1:35" s="82" customFormat="1" ht="129.6" x14ac:dyDescent="0.3">
      <c r="A18" s="77">
        <v>201</v>
      </c>
      <c r="B18" s="41" t="s">
        <v>220</v>
      </c>
      <c r="C18" s="41" t="s">
        <v>221</v>
      </c>
      <c r="D18" s="41" t="s">
        <v>46</v>
      </c>
      <c r="E18" s="41" t="s">
        <v>10</v>
      </c>
      <c r="F18" s="41" t="s">
        <v>51</v>
      </c>
      <c r="G18" s="43">
        <v>1092865.0123389633</v>
      </c>
      <c r="H18" s="84">
        <v>6</v>
      </c>
      <c r="I18" s="42" t="s">
        <v>10</v>
      </c>
      <c r="J18" s="41" t="s">
        <v>1</v>
      </c>
      <c r="K18" s="41" t="s">
        <v>8</v>
      </c>
      <c r="L18" s="41" t="s">
        <v>219</v>
      </c>
      <c r="M18" s="41">
        <v>13.8</v>
      </c>
      <c r="N18" s="41" t="s">
        <v>9</v>
      </c>
      <c r="O18" s="41">
        <v>2.33</v>
      </c>
      <c r="P18" s="41" t="s">
        <v>12</v>
      </c>
      <c r="Q18" s="41" t="s">
        <v>42</v>
      </c>
      <c r="R18" s="41" t="s">
        <v>42</v>
      </c>
      <c r="S18" s="79">
        <v>46449</v>
      </c>
      <c r="T18" s="80">
        <v>2027</v>
      </c>
      <c r="U18" s="81">
        <v>46449</v>
      </c>
      <c r="V18" s="81">
        <v>46633</v>
      </c>
      <c r="W18" s="70"/>
      <c r="X18" s="70"/>
      <c r="Y18" s="43">
        <v>1092865.0123389633</v>
      </c>
      <c r="Z18" s="70"/>
      <c r="AA18" s="70"/>
      <c r="AB18" s="70"/>
      <c r="AC18" s="70"/>
      <c r="AD18" s="77" t="str">
        <f t="shared" si="2"/>
        <v>PRT-CARABOBO-17</v>
      </c>
      <c r="AE18" s="41" t="s">
        <v>356</v>
      </c>
      <c r="AF18" s="41"/>
      <c r="AG18" s="41"/>
      <c r="AH18" s="41" t="s">
        <v>354</v>
      </c>
      <c r="AI18" s="82">
        <f t="shared" si="1"/>
        <v>17</v>
      </c>
    </row>
    <row r="19" spans="1:35" s="82" customFormat="1" ht="409.6" x14ac:dyDescent="0.3">
      <c r="A19" s="77">
        <v>202</v>
      </c>
      <c r="B19" s="41" t="s">
        <v>313</v>
      </c>
      <c r="C19" s="41" t="s">
        <v>314</v>
      </c>
      <c r="D19" s="41" t="s">
        <v>46</v>
      </c>
      <c r="E19" s="41" t="s">
        <v>10</v>
      </c>
      <c r="F19" s="41" t="s">
        <v>51</v>
      </c>
      <c r="G19" s="43">
        <v>4038619.7856064001</v>
      </c>
      <c r="H19" s="78">
        <v>24</v>
      </c>
      <c r="I19" s="42" t="s">
        <v>10</v>
      </c>
      <c r="J19" s="41" t="s">
        <v>1</v>
      </c>
      <c r="K19" s="41" t="s">
        <v>8</v>
      </c>
      <c r="L19" s="41" t="s">
        <v>357</v>
      </c>
      <c r="M19" s="41">
        <v>34.5</v>
      </c>
      <c r="N19" s="41" t="s">
        <v>9</v>
      </c>
      <c r="O19" s="41">
        <v>12.5</v>
      </c>
      <c r="P19" s="41" t="s">
        <v>12</v>
      </c>
      <c r="Q19" s="41" t="s">
        <v>42</v>
      </c>
      <c r="R19" s="41" t="s">
        <v>42</v>
      </c>
      <c r="S19" s="83">
        <v>46084</v>
      </c>
      <c r="T19" s="80">
        <v>2026</v>
      </c>
      <c r="U19" s="83">
        <v>46084</v>
      </c>
      <c r="V19" s="81">
        <v>46999</v>
      </c>
      <c r="W19" s="70"/>
      <c r="X19" s="43">
        <v>2019309.8928032001</v>
      </c>
      <c r="Y19" s="43">
        <v>2019309.8928032001</v>
      </c>
      <c r="Z19" s="70"/>
      <c r="AA19" s="70"/>
      <c r="AB19" s="70"/>
      <c r="AC19" s="70"/>
      <c r="AD19" s="77" t="str">
        <f t="shared" si="2"/>
        <v>PRT-CARABOBO-18</v>
      </c>
      <c r="AE19" s="41" t="s">
        <v>356</v>
      </c>
      <c r="AF19" s="41"/>
      <c r="AG19" s="41"/>
      <c r="AH19" s="41" t="s">
        <v>354</v>
      </c>
      <c r="AI19" s="82">
        <f t="shared" si="1"/>
        <v>18</v>
      </c>
    </row>
    <row r="20" spans="1:35" s="82" customFormat="1" ht="409.6" x14ac:dyDescent="0.3">
      <c r="A20" s="77">
        <v>203</v>
      </c>
      <c r="B20" s="41" t="s">
        <v>224</v>
      </c>
      <c r="C20" s="41" t="s">
        <v>225</v>
      </c>
      <c r="D20" s="41" t="s">
        <v>95</v>
      </c>
      <c r="E20" s="41" t="s">
        <v>10</v>
      </c>
      <c r="F20" s="41" t="s">
        <v>51</v>
      </c>
      <c r="G20" s="43">
        <v>1454026.4112664321</v>
      </c>
      <c r="H20" s="78">
        <v>6</v>
      </c>
      <c r="I20" s="42" t="s">
        <v>10</v>
      </c>
      <c r="J20" s="41" t="s">
        <v>1</v>
      </c>
      <c r="K20" s="41" t="s">
        <v>8</v>
      </c>
      <c r="L20" s="41" t="s">
        <v>223</v>
      </c>
      <c r="M20" s="41">
        <v>13.8</v>
      </c>
      <c r="N20" s="41" t="s">
        <v>9</v>
      </c>
      <c r="O20" s="41">
        <v>3.1</v>
      </c>
      <c r="P20" s="41" t="s">
        <v>12</v>
      </c>
      <c r="Q20" s="41" t="s">
        <v>13</v>
      </c>
      <c r="R20" s="41" t="s">
        <v>13</v>
      </c>
      <c r="S20" s="79">
        <v>46449</v>
      </c>
      <c r="T20" s="80">
        <v>2027</v>
      </c>
      <c r="U20" s="81">
        <v>46449</v>
      </c>
      <c r="V20" s="81">
        <v>46633</v>
      </c>
      <c r="W20" s="70"/>
      <c r="X20" s="70"/>
      <c r="Y20" s="43">
        <v>1454026.4112664321</v>
      </c>
      <c r="Z20" s="70"/>
      <c r="AA20" s="70"/>
      <c r="AB20" s="70"/>
      <c r="AC20" s="70"/>
      <c r="AD20" s="77" t="str">
        <f t="shared" si="2"/>
        <v>PRT-CARABOBO-19</v>
      </c>
      <c r="AE20" s="41" t="s">
        <v>356</v>
      </c>
      <c r="AF20" s="41"/>
      <c r="AG20" s="41"/>
      <c r="AH20" s="41" t="s">
        <v>354</v>
      </c>
      <c r="AI20" s="82">
        <f t="shared" si="1"/>
        <v>19</v>
      </c>
    </row>
    <row r="21" spans="1:35" s="82" customFormat="1" ht="409.6" x14ac:dyDescent="0.3">
      <c r="A21" s="77">
        <v>204</v>
      </c>
      <c r="B21" s="41" t="s">
        <v>229</v>
      </c>
      <c r="C21" s="41" t="s">
        <v>230</v>
      </c>
      <c r="D21" s="41" t="s">
        <v>231</v>
      </c>
      <c r="E21" s="41" t="s">
        <v>10</v>
      </c>
      <c r="F21" s="41" t="s">
        <v>51</v>
      </c>
      <c r="G21" s="43">
        <v>4860968.0611253139</v>
      </c>
      <c r="H21" s="78">
        <v>6</v>
      </c>
      <c r="I21" s="42" t="s">
        <v>10</v>
      </c>
      <c r="J21" s="41" t="s">
        <v>1</v>
      </c>
      <c r="K21" s="41" t="s">
        <v>8</v>
      </c>
      <c r="L21" s="41" t="s">
        <v>228</v>
      </c>
      <c r="M21" s="41">
        <v>13.8</v>
      </c>
      <c r="N21" s="41" t="s">
        <v>9</v>
      </c>
      <c r="O21" s="41">
        <v>13.68</v>
      </c>
      <c r="P21" s="41" t="s">
        <v>12</v>
      </c>
      <c r="Q21" s="41" t="s">
        <v>227</v>
      </c>
      <c r="R21" s="41" t="s">
        <v>227</v>
      </c>
      <c r="S21" s="79">
        <v>47180</v>
      </c>
      <c r="T21" s="80">
        <v>2029</v>
      </c>
      <c r="U21" s="81">
        <v>47180</v>
      </c>
      <c r="V21" s="81">
        <v>47364</v>
      </c>
      <c r="W21" s="70"/>
      <c r="X21" s="70"/>
      <c r="Y21" s="70"/>
      <c r="Z21" s="70"/>
      <c r="AA21" s="43">
        <v>4860968.0611253139</v>
      </c>
      <c r="AB21" s="70"/>
      <c r="AC21" s="70"/>
      <c r="AD21" s="77" t="str">
        <f t="shared" si="2"/>
        <v>PRT-CARABOBO-20</v>
      </c>
      <c r="AE21" s="41" t="s">
        <v>356</v>
      </c>
      <c r="AF21" s="41"/>
      <c r="AG21" s="41"/>
      <c r="AH21" s="41" t="s">
        <v>354</v>
      </c>
      <c r="AI21" s="82">
        <f t="shared" si="1"/>
        <v>20</v>
      </c>
    </row>
    <row r="22" spans="1:35" s="82" customFormat="1" ht="129.6" x14ac:dyDescent="0.3">
      <c r="A22" s="77">
        <v>205</v>
      </c>
      <c r="B22" s="41" t="s">
        <v>235</v>
      </c>
      <c r="C22" s="41" t="s">
        <v>236</v>
      </c>
      <c r="D22" s="41" t="s">
        <v>95</v>
      </c>
      <c r="E22" s="41" t="s">
        <v>10</v>
      </c>
      <c r="F22" s="41" t="s">
        <v>51</v>
      </c>
      <c r="G22" s="43">
        <v>1954336.5742828385</v>
      </c>
      <c r="H22" s="78">
        <v>6</v>
      </c>
      <c r="I22" s="42" t="s">
        <v>10</v>
      </c>
      <c r="J22" s="41" t="s">
        <v>1</v>
      </c>
      <c r="K22" s="41" t="s">
        <v>8</v>
      </c>
      <c r="L22" s="41" t="s">
        <v>234</v>
      </c>
      <c r="M22" s="41">
        <v>13.8</v>
      </c>
      <c r="N22" s="41" t="s">
        <v>9</v>
      </c>
      <c r="O22" s="41">
        <v>5.5</v>
      </c>
      <c r="P22" s="41" t="s">
        <v>12</v>
      </c>
      <c r="Q22" s="41" t="s">
        <v>233</v>
      </c>
      <c r="R22" s="41" t="s">
        <v>233</v>
      </c>
      <c r="S22" s="79">
        <v>47180</v>
      </c>
      <c r="T22" s="80">
        <v>2029</v>
      </c>
      <c r="U22" s="81">
        <v>47180</v>
      </c>
      <c r="V22" s="81">
        <v>47364</v>
      </c>
      <c r="W22" s="70"/>
      <c r="X22" s="70"/>
      <c r="Y22" s="70"/>
      <c r="Z22" s="70"/>
      <c r="AA22" s="43">
        <v>1954336.5742828385</v>
      </c>
      <c r="AB22" s="70"/>
      <c r="AC22" s="70"/>
      <c r="AD22" s="77" t="str">
        <f t="shared" si="2"/>
        <v>PRT-CARABOBO-21</v>
      </c>
      <c r="AE22" s="41" t="s">
        <v>356</v>
      </c>
      <c r="AF22" s="41"/>
      <c r="AG22" s="41"/>
      <c r="AH22" s="41" t="s">
        <v>354</v>
      </c>
      <c r="AI22" s="82">
        <f t="shared" si="1"/>
        <v>21</v>
      </c>
    </row>
    <row r="23" spans="1:35" s="82" customFormat="1" ht="409.6" x14ac:dyDescent="0.3">
      <c r="A23" s="77">
        <v>206</v>
      </c>
      <c r="B23" s="41" t="s">
        <v>239</v>
      </c>
      <c r="C23" s="41" t="s">
        <v>240</v>
      </c>
      <c r="D23" s="41" t="s">
        <v>46</v>
      </c>
      <c r="E23" s="41" t="s">
        <v>10</v>
      </c>
      <c r="F23" s="41" t="s">
        <v>51</v>
      </c>
      <c r="G23" s="43">
        <v>3508578.0366096166</v>
      </c>
      <c r="H23" s="78">
        <v>12</v>
      </c>
      <c r="I23" s="42" t="s">
        <v>10</v>
      </c>
      <c r="J23" s="41" t="s">
        <v>1</v>
      </c>
      <c r="K23" s="41" t="s">
        <v>8</v>
      </c>
      <c r="L23" s="41" t="s">
        <v>238</v>
      </c>
      <c r="M23" s="41">
        <v>13.8</v>
      </c>
      <c r="N23" s="41" t="s">
        <v>9</v>
      </c>
      <c r="O23" s="41">
        <v>2.9049999999999998</v>
      </c>
      <c r="P23" s="41" t="s">
        <v>12</v>
      </c>
      <c r="Q23" s="41" t="s">
        <v>42</v>
      </c>
      <c r="R23" s="41" t="s">
        <v>42</v>
      </c>
      <c r="S23" s="79">
        <v>46449</v>
      </c>
      <c r="T23" s="80">
        <v>2027</v>
      </c>
      <c r="U23" s="83">
        <v>46449</v>
      </c>
      <c r="V23" s="83">
        <v>46815</v>
      </c>
      <c r="W23" s="70"/>
      <c r="X23" s="70"/>
      <c r="Y23" s="43">
        <v>3508578.0366096166</v>
      </c>
      <c r="Z23" s="70"/>
      <c r="AA23" s="70"/>
      <c r="AB23" s="70"/>
      <c r="AC23" s="70"/>
      <c r="AD23" s="77" t="str">
        <f t="shared" si="2"/>
        <v>PRT-CARABOBO-22</v>
      </c>
      <c r="AE23" s="41" t="s">
        <v>356</v>
      </c>
      <c r="AF23" s="41"/>
      <c r="AG23" s="41"/>
      <c r="AH23" s="41" t="s">
        <v>354</v>
      </c>
      <c r="AI23" s="82">
        <f t="shared" si="1"/>
        <v>22</v>
      </c>
    </row>
    <row r="24" spans="1:35" s="82" customFormat="1" ht="201.6" x14ac:dyDescent="0.3">
      <c r="A24" s="77">
        <v>207</v>
      </c>
      <c r="B24" s="41" t="s">
        <v>242</v>
      </c>
      <c r="C24" s="41" t="s">
        <v>243</v>
      </c>
      <c r="D24" s="41" t="s">
        <v>231</v>
      </c>
      <c r="E24" s="41" t="s">
        <v>10</v>
      </c>
      <c r="F24" s="41" t="s">
        <v>51</v>
      </c>
      <c r="G24" s="43">
        <v>621834.36454453948</v>
      </c>
      <c r="H24" s="78">
        <v>6</v>
      </c>
      <c r="I24" s="42" t="s">
        <v>10</v>
      </c>
      <c r="J24" s="41" t="s">
        <v>1</v>
      </c>
      <c r="K24" s="41" t="s">
        <v>8</v>
      </c>
      <c r="L24" s="41" t="s">
        <v>241</v>
      </c>
      <c r="M24" s="41">
        <v>13.8</v>
      </c>
      <c r="N24" s="41" t="s">
        <v>9</v>
      </c>
      <c r="O24" s="41">
        <v>1.75</v>
      </c>
      <c r="P24" s="41" t="s">
        <v>12</v>
      </c>
      <c r="Q24" s="41" t="s">
        <v>227</v>
      </c>
      <c r="R24" s="41" t="s">
        <v>227</v>
      </c>
      <c r="S24" s="79">
        <v>46815</v>
      </c>
      <c r="T24" s="80">
        <v>2028</v>
      </c>
      <c r="U24" s="83">
        <v>46815</v>
      </c>
      <c r="V24" s="83">
        <v>46999</v>
      </c>
      <c r="W24" s="70"/>
      <c r="X24" s="70"/>
      <c r="Y24" s="70"/>
      <c r="Z24" s="43">
        <v>621834.36454453948</v>
      </c>
      <c r="AA24" s="70"/>
      <c r="AB24" s="70"/>
      <c r="AC24" s="70"/>
      <c r="AD24" s="77" t="str">
        <f t="shared" si="2"/>
        <v>PRT-CARABOBO-23</v>
      </c>
      <c r="AE24" s="41" t="s">
        <v>356</v>
      </c>
      <c r="AF24" s="41"/>
      <c r="AG24" s="41"/>
      <c r="AH24" s="41" t="s">
        <v>354</v>
      </c>
      <c r="AI24" s="82">
        <f t="shared" si="1"/>
        <v>23</v>
      </c>
    </row>
    <row r="25" spans="1:35" s="82" customFormat="1" ht="409.6" x14ac:dyDescent="0.3">
      <c r="A25" s="77">
        <v>208</v>
      </c>
      <c r="B25" s="41" t="s">
        <v>246</v>
      </c>
      <c r="C25" s="41" t="s">
        <v>247</v>
      </c>
      <c r="D25" s="41" t="s">
        <v>46</v>
      </c>
      <c r="E25" s="41" t="s">
        <v>10</v>
      </c>
      <c r="F25" s="41" t="s">
        <v>51</v>
      </c>
      <c r="G25" s="43">
        <v>3819919.4426113972</v>
      </c>
      <c r="H25" s="78">
        <v>12</v>
      </c>
      <c r="I25" s="42" t="s">
        <v>10</v>
      </c>
      <c r="J25" s="41" t="s">
        <v>1</v>
      </c>
      <c r="K25" s="41" t="s">
        <v>8</v>
      </c>
      <c r="L25" s="41" t="s">
        <v>245</v>
      </c>
      <c r="M25" s="41">
        <v>13.8</v>
      </c>
      <c r="N25" s="41" t="s">
        <v>9</v>
      </c>
      <c r="O25" s="41">
        <v>5.1749999999999998</v>
      </c>
      <c r="P25" s="41" t="s">
        <v>12</v>
      </c>
      <c r="Q25" s="41" t="s">
        <v>42</v>
      </c>
      <c r="R25" s="41" t="s">
        <v>42</v>
      </c>
      <c r="S25" s="79">
        <v>46815</v>
      </c>
      <c r="T25" s="80">
        <v>2028</v>
      </c>
      <c r="U25" s="83">
        <v>46815</v>
      </c>
      <c r="V25" s="83">
        <v>47180</v>
      </c>
      <c r="W25" s="70"/>
      <c r="X25" s="70"/>
      <c r="Y25" s="70"/>
      <c r="Z25" s="43">
        <v>3819919.4426113972</v>
      </c>
      <c r="AA25" s="70"/>
      <c r="AB25" s="70"/>
      <c r="AC25" s="70"/>
      <c r="AD25" s="77" t="str">
        <f t="shared" si="2"/>
        <v>PRT-CARABOBO-24</v>
      </c>
      <c r="AE25" s="41" t="s">
        <v>356</v>
      </c>
      <c r="AF25" s="41"/>
      <c r="AG25" s="41"/>
      <c r="AH25" s="41" t="s">
        <v>354</v>
      </c>
      <c r="AI25" s="82">
        <f t="shared" si="1"/>
        <v>24</v>
      </c>
    </row>
    <row r="26" spans="1:35" s="82" customFormat="1" ht="409.6" x14ac:dyDescent="0.3">
      <c r="A26" s="77">
        <v>209</v>
      </c>
      <c r="B26" s="41" t="s">
        <v>250</v>
      </c>
      <c r="C26" s="41" t="s">
        <v>251</v>
      </c>
      <c r="D26" s="41" t="s">
        <v>14</v>
      </c>
      <c r="E26" s="41" t="s">
        <v>10</v>
      </c>
      <c r="F26" s="41" t="s">
        <v>51</v>
      </c>
      <c r="G26" s="43">
        <v>6879768.7399000432</v>
      </c>
      <c r="H26" s="78">
        <v>12</v>
      </c>
      <c r="I26" s="42" t="s">
        <v>10</v>
      </c>
      <c r="J26" s="41" t="s">
        <v>1</v>
      </c>
      <c r="K26" s="41" t="s">
        <v>8</v>
      </c>
      <c r="L26" s="41" t="s">
        <v>249</v>
      </c>
      <c r="M26" s="41">
        <v>13.8</v>
      </c>
      <c r="N26" s="41" t="s">
        <v>9</v>
      </c>
      <c r="O26" s="41">
        <v>11.5</v>
      </c>
      <c r="P26" s="41" t="s">
        <v>12</v>
      </c>
      <c r="Q26" s="41" t="s">
        <v>16</v>
      </c>
      <c r="R26" s="41" t="s">
        <v>16</v>
      </c>
      <c r="S26" s="79">
        <v>46449</v>
      </c>
      <c r="T26" s="80">
        <v>2027</v>
      </c>
      <c r="U26" s="83">
        <v>46449</v>
      </c>
      <c r="V26" s="83">
        <v>46815</v>
      </c>
      <c r="W26" s="70"/>
      <c r="X26" s="70"/>
      <c r="Y26" s="43">
        <v>6879768.7399000432</v>
      </c>
      <c r="Z26" s="70"/>
      <c r="AA26" s="70"/>
      <c r="AB26" s="70"/>
      <c r="AC26" s="70"/>
      <c r="AD26" s="77" t="str">
        <f t="shared" si="2"/>
        <v>PRT-CARABOBO-25</v>
      </c>
      <c r="AE26" s="41" t="s">
        <v>356</v>
      </c>
      <c r="AF26" s="41"/>
      <c r="AG26" s="41"/>
      <c r="AH26" s="41" t="s">
        <v>354</v>
      </c>
      <c r="AI26" s="82">
        <f t="shared" si="1"/>
        <v>25</v>
      </c>
    </row>
    <row r="27" spans="1:35" s="82" customFormat="1" ht="230.4" x14ac:dyDescent="0.3">
      <c r="A27" s="77">
        <v>210</v>
      </c>
      <c r="B27" s="41" t="s">
        <v>254</v>
      </c>
      <c r="C27" s="41" t="s">
        <v>255</v>
      </c>
      <c r="D27" s="41" t="s">
        <v>14</v>
      </c>
      <c r="E27" s="41" t="s">
        <v>10</v>
      </c>
      <c r="F27" s="41" t="s">
        <v>51</v>
      </c>
      <c r="G27" s="43">
        <v>1198827.765034958</v>
      </c>
      <c r="H27" s="78">
        <v>6</v>
      </c>
      <c r="I27" s="42" t="s">
        <v>10</v>
      </c>
      <c r="J27" s="41" t="s">
        <v>1</v>
      </c>
      <c r="K27" s="41" t="s">
        <v>8</v>
      </c>
      <c r="L27" s="41" t="s">
        <v>253</v>
      </c>
      <c r="M27" s="41">
        <v>13.8</v>
      </c>
      <c r="N27" s="41" t="s">
        <v>9</v>
      </c>
      <c r="O27" s="41">
        <v>1.5</v>
      </c>
      <c r="P27" s="41" t="s">
        <v>12</v>
      </c>
      <c r="Q27" s="41" t="s">
        <v>16</v>
      </c>
      <c r="R27" s="41" t="s">
        <v>16</v>
      </c>
      <c r="S27" s="79">
        <v>46815</v>
      </c>
      <c r="T27" s="80">
        <v>2028</v>
      </c>
      <c r="U27" s="83">
        <v>46815</v>
      </c>
      <c r="V27" s="83">
        <v>46999</v>
      </c>
      <c r="W27" s="70"/>
      <c r="X27" s="70"/>
      <c r="Y27" s="70"/>
      <c r="Z27" s="43">
        <v>1198827.765034958</v>
      </c>
      <c r="AA27" s="70"/>
      <c r="AB27" s="70"/>
      <c r="AC27" s="70"/>
      <c r="AD27" s="77" t="str">
        <f t="shared" si="2"/>
        <v>PRT-CARABOBO-26</v>
      </c>
      <c r="AE27" s="41" t="s">
        <v>356</v>
      </c>
      <c r="AF27" s="41"/>
      <c r="AG27" s="41"/>
      <c r="AH27" s="41" t="s">
        <v>354</v>
      </c>
      <c r="AI27" s="82">
        <f t="shared" si="1"/>
        <v>26</v>
      </c>
    </row>
    <row r="28" spans="1:35" s="82" customFormat="1" ht="158.4" x14ac:dyDescent="0.3">
      <c r="A28" s="77">
        <v>211</v>
      </c>
      <c r="B28" s="41" t="s">
        <v>112</v>
      </c>
      <c r="C28" s="41" t="s">
        <v>113</v>
      </c>
      <c r="D28" s="41" t="s">
        <v>114</v>
      </c>
      <c r="E28" s="41" t="s">
        <v>10</v>
      </c>
      <c r="F28" s="41" t="s">
        <v>51</v>
      </c>
      <c r="G28" s="43">
        <v>1066001.76779064</v>
      </c>
      <c r="H28" s="78">
        <v>6</v>
      </c>
      <c r="I28" s="42" t="s">
        <v>10</v>
      </c>
      <c r="J28" s="41" t="s">
        <v>1</v>
      </c>
      <c r="K28" s="41" t="s">
        <v>8</v>
      </c>
      <c r="L28" s="41" t="s">
        <v>111</v>
      </c>
      <c r="M28" s="41">
        <v>34.5</v>
      </c>
      <c r="N28" s="41" t="s">
        <v>9</v>
      </c>
      <c r="O28" s="41">
        <v>3</v>
      </c>
      <c r="P28" s="41" t="s">
        <v>12</v>
      </c>
      <c r="Q28" s="41" t="s">
        <v>110</v>
      </c>
      <c r="R28" s="41" t="s">
        <v>110</v>
      </c>
      <c r="S28" s="79">
        <v>46084</v>
      </c>
      <c r="T28" s="80">
        <v>2026</v>
      </c>
      <c r="U28" s="42" t="s">
        <v>52</v>
      </c>
      <c r="V28" s="83">
        <v>46268</v>
      </c>
      <c r="W28" s="70"/>
      <c r="X28" s="43">
        <v>1066001.76779064</v>
      </c>
      <c r="Y28" s="70"/>
      <c r="Z28" s="70"/>
      <c r="AA28" s="70"/>
      <c r="AB28" s="70"/>
      <c r="AC28" s="70"/>
      <c r="AD28" s="77" t="str">
        <f>+"PRT-"&amp;P28&amp;"-"&amp;AI28</f>
        <v>PRT-CARABOBO-27</v>
      </c>
      <c r="AE28" s="41" t="s">
        <v>356</v>
      </c>
      <c r="AF28" s="41"/>
      <c r="AG28" s="41"/>
      <c r="AH28" s="41" t="s">
        <v>354</v>
      </c>
      <c r="AI28" s="82">
        <f t="shared" si="1"/>
        <v>27</v>
      </c>
    </row>
    <row r="29" spans="1:35" s="82" customFormat="1" ht="409.6" x14ac:dyDescent="0.3">
      <c r="A29" s="77">
        <v>212</v>
      </c>
      <c r="B29" s="41" t="s">
        <v>117</v>
      </c>
      <c r="C29" s="41" t="s">
        <v>118</v>
      </c>
      <c r="D29" s="41" t="s">
        <v>95</v>
      </c>
      <c r="E29" s="41" t="s">
        <v>10</v>
      </c>
      <c r="F29" s="41" t="s">
        <v>51</v>
      </c>
      <c r="G29" s="43">
        <v>6174006.6798157254</v>
      </c>
      <c r="H29" s="78">
        <v>24</v>
      </c>
      <c r="I29" s="42" t="s">
        <v>10</v>
      </c>
      <c r="J29" s="41" t="s">
        <v>1</v>
      </c>
      <c r="K29" s="41" t="s">
        <v>8</v>
      </c>
      <c r="L29" s="41" t="s">
        <v>116</v>
      </c>
      <c r="M29" s="41">
        <v>13.8</v>
      </c>
      <c r="N29" s="41" t="s">
        <v>9</v>
      </c>
      <c r="O29" s="41">
        <v>11.8</v>
      </c>
      <c r="P29" s="41" t="s">
        <v>12</v>
      </c>
      <c r="Q29" s="41" t="s">
        <v>13</v>
      </c>
      <c r="R29" s="41" t="s">
        <v>13</v>
      </c>
      <c r="S29" s="79">
        <v>47180</v>
      </c>
      <c r="T29" s="80">
        <v>2029</v>
      </c>
      <c r="U29" s="81">
        <v>47180</v>
      </c>
      <c r="V29" s="81">
        <v>47910</v>
      </c>
      <c r="W29" s="70"/>
      <c r="X29" s="70"/>
      <c r="Y29" s="70"/>
      <c r="Z29" s="70"/>
      <c r="AA29" s="43">
        <v>3087003.3399078627</v>
      </c>
      <c r="AB29" s="43">
        <v>3087003.3399078627</v>
      </c>
      <c r="AC29" s="70"/>
      <c r="AD29" s="77" t="str">
        <f t="shared" si="2"/>
        <v>PRT-CARABOBO-28</v>
      </c>
      <c r="AE29" s="41" t="s">
        <v>356</v>
      </c>
      <c r="AF29" s="41"/>
      <c r="AG29" s="41"/>
      <c r="AH29" s="41" t="s">
        <v>354</v>
      </c>
      <c r="AI29" s="82">
        <f t="shared" si="1"/>
        <v>28</v>
      </c>
    </row>
    <row r="30" spans="1:35" s="82" customFormat="1" ht="409.6" x14ac:dyDescent="0.3">
      <c r="A30" s="77">
        <v>213</v>
      </c>
      <c r="B30" s="41" t="s">
        <v>122</v>
      </c>
      <c r="C30" s="41" t="s">
        <v>123</v>
      </c>
      <c r="D30" s="41" t="s">
        <v>124</v>
      </c>
      <c r="E30" s="41" t="s">
        <v>10</v>
      </c>
      <c r="F30" s="41" t="s">
        <v>51</v>
      </c>
      <c r="G30" s="43">
        <v>590742.74324418709</v>
      </c>
      <c r="H30" s="78">
        <v>24</v>
      </c>
      <c r="I30" s="42" t="s">
        <v>10</v>
      </c>
      <c r="J30" s="41" t="s">
        <v>1</v>
      </c>
      <c r="K30" s="41" t="s">
        <v>8</v>
      </c>
      <c r="L30" s="41" t="s">
        <v>121</v>
      </c>
      <c r="M30" s="41">
        <v>13.8</v>
      </c>
      <c r="N30" s="41" t="s">
        <v>9</v>
      </c>
      <c r="O30" s="41">
        <v>0.9</v>
      </c>
      <c r="P30" s="41" t="s">
        <v>12</v>
      </c>
      <c r="Q30" s="41" t="s">
        <v>120</v>
      </c>
      <c r="R30" s="41" t="s">
        <v>120</v>
      </c>
      <c r="S30" s="79">
        <v>46449</v>
      </c>
      <c r="T30" s="80">
        <v>2027</v>
      </c>
      <c r="U30" s="83">
        <v>46449</v>
      </c>
      <c r="V30" s="83">
        <v>47180</v>
      </c>
      <c r="W30" s="70"/>
      <c r="X30" s="70"/>
      <c r="Y30" s="43">
        <v>295371.37162209355</v>
      </c>
      <c r="Z30" s="43">
        <v>295371.37162209355</v>
      </c>
      <c r="AA30" s="70"/>
      <c r="AB30" s="70"/>
      <c r="AC30" s="70"/>
      <c r="AD30" s="77" t="str">
        <f t="shared" si="2"/>
        <v>PRT-CARABOBO-29</v>
      </c>
      <c r="AE30" s="41" t="s">
        <v>356</v>
      </c>
      <c r="AF30" s="41"/>
      <c r="AG30" s="41"/>
      <c r="AH30" s="41" t="s">
        <v>354</v>
      </c>
      <c r="AI30" s="82">
        <f t="shared" si="1"/>
        <v>29</v>
      </c>
    </row>
    <row r="31" spans="1:35" s="82" customFormat="1" ht="409.6" x14ac:dyDescent="0.3">
      <c r="A31" s="77">
        <v>214</v>
      </c>
      <c r="B31" s="41" t="s">
        <v>127</v>
      </c>
      <c r="C31" s="41" t="s">
        <v>128</v>
      </c>
      <c r="D31" s="41" t="s">
        <v>124</v>
      </c>
      <c r="E31" s="41" t="s">
        <v>10</v>
      </c>
      <c r="F31" s="41" t="s">
        <v>51</v>
      </c>
      <c r="G31" s="43">
        <v>37859.637252138906</v>
      </c>
      <c r="H31" s="78">
        <v>24</v>
      </c>
      <c r="I31" s="42" t="s">
        <v>10</v>
      </c>
      <c r="J31" s="41" t="s">
        <v>1</v>
      </c>
      <c r="K31" s="41" t="s">
        <v>8</v>
      </c>
      <c r="L31" s="41" t="s">
        <v>126</v>
      </c>
      <c r="M31" s="41">
        <v>13.8</v>
      </c>
      <c r="N31" s="41" t="s">
        <v>9</v>
      </c>
      <c r="O31" s="41">
        <v>0.1</v>
      </c>
      <c r="P31" s="41" t="s">
        <v>12</v>
      </c>
      <c r="Q31" s="41" t="s">
        <v>120</v>
      </c>
      <c r="R31" s="41" t="s">
        <v>120</v>
      </c>
      <c r="S31" s="79">
        <v>46084</v>
      </c>
      <c r="T31" s="80">
        <v>2026</v>
      </c>
      <c r="U31" s="42" t="s">
        <v>52</v>
      </c>
      <c r="V31" s="83">
        <v>46815</v>
      </c>
      <c r="W31" s="70"/>
      <c r="X31" s="43">
        <v>18929.818626069453</v>
      </c>
      <c r="Y31" s="43">
        <v>18929.818626069453</v>
      </c>
      <c r="Z31" s="70"/>
      <c r="AA31" s="70"/>
      <c r="AB31" s="70"/>
      <c r="AC31" s="70"/>
      <c r="AD31" s="77" t="str">
        <f t="shared" si="2"/>
        <v>PRT-CARABOBO-30</v>
      </c>
      <c r="AE31" s="41" t="s">
        <v>356</v>
      </c>
      <c r="AF31" s="41"/>
      <c r="AG31" s="41"/>
      <c r="AH31" s="41" t="s">
        <v>354</v>
      </c>
      <c r="AI31" s="82">
        <f t="shared" si="1"/>
        <v>30</v>
      </c>
    </row>
    <row r="32" spans="1:35" s="82" customFormat="1" ht="409.6" x14ac:dyDescent="0.3">
      <c r="A32" s="77">
        <v>215</v>
      </c>
      <c r="B32" s="41" t="s">
        <v>130</v>
      </c>
      <c r="C32" s="41" t="s">
        <v>131</v>
      </c>
      <c r="D32" s="41" t="s">
        <v>114</v>
      </c>
      <c r="E32" s="41" t="s">
        <v>10</v>
      </c>
      <c r="F32" s="41" t="s">
        <v>83</v>
      </c>
      <c r="G32" s="43">
        <v>3704435.9177674102</v>
      </c>
      <c r="H32" s="78">
        <v>12</v>
      </c>
      <c r="I32" s="42" t="s">
        <v>10</v>
      </c>
      <c r="J32" s="41" t="s">
        <v>1</v>
      </c>
      <c r="K32" s="41" t="s">
        <v>8</v>
      </c>
      <c r="L32" s="41" t="s">
        <v>358</v>
      </c>
      <c r="M32" s="41">
        <v>13.8</v>
      </c>
      <c r="N32" s="41" t="s">
        <v>9</v>
      </c>
      <c r="O32" s="41">
        <v>4.8499999999999996</v>
      </c>
      <c r="P32" s="41" t="s">
        <v>12</v>
      </c>
      <c r="Q32" s="41" t="s">
        <v>42</v>
      </c>
      <c r="R32" s="41" t="s">
        <v>42</v>
      </c>
      <c r="S32" s="79">
        <v>46449</v>
      </c>
      <c r="T32" s="80">
        <v>2027</v>
      </c>
      <c r="U32" s="83">
        <v>46449</v>
      </c>
      <c r="V32" s="83">
        <v>46815</v>
      </c>
      <c r="W32" s="70"/>
      <c r="X32" s="70"/>
      <c r="Y32" s="43">
        <v>3704435.9177674102</v>
      </c>
      <c r="Z32" s="70"/>
      <c r="AA32" s="70"/>
      <c r="AB32" s="70"/>
      <c r="AC32" s="70"/>
      <c r="AD32" s="77" t="str">
        <f t="shared" si="2"/>
        <v>PRT-CARABOBO-31</v>
      </c>
      <c r="AE32" s="41" t="s">
        <v>356</v>
      </c>
      <c r="AF32" s="41"/>
      <c r="AG32" s="41"/>
      <c r="AH32" s="41" t="s">
        <v>354</v>
      </c>
      <c r="AI32" s="82">
        <f t="shared" si="1"/>
        <v>31</v>
      </c>
    </row>
    <row r="33" spans="1:35" s="82" customFormat="1" ht="409.6" x14ac:dyDescent="0.3">
      <c r="A33" s="77">
        <v>216</v>
      </c>
      <c r="B33" s="41" t="s">
        <v>134</v>
      </c>
      <c r="C33" s="41" t="s">
        <v>135</v>
      </c>
      <c r="D33" s="41" t="s">
        <v>46</v>
      </c>
      <c r="E33" s="41" t="s">
        <v>10</v>
      </c>
      <c r="F33" s="41" t="s">
        <v>51</v>
      </c>
      <c r="G33" s="43">
        <v>3298931.0222774586</v>
      </c>
      <c r="H33" s="78">
        <v>6</v>
      </c>
      <c r="I33" s="42" t="s">
        <v>10</v>
      </c>
      <c r="J33" s="41" t="s">
        <v>1</v>
      </c>
      <c r="K33" s="41" t="s">
        <v>8</v>
      </c>
      <c r="L33" s="41" t="s">
        <v>133</v>
      </c>
      <c r="M33" s="41">
        <v>13.8</v>
      </c>
      <c r="N33" s="41" t="s">
        <v>9</v>
      </c>
      <c r="O33" s="41">
        <v>2.3149999999999999</v>
      </c>
      <c r="P33" s="41" t="s">
        <v>12</v>
      </c>
      <c r="Q33" s="41" t="s">
        <v>42</v>
      </c>
      <c r="R33" s="41" t="s">
        <v>42</v>
      </c>
      <c r="S33" s="79">
        <v>47545</v>
      </c>
      <c r="T33" s="80">
        <v>2030</v>
      </c>
      <c r="U33" s="83">
        <v>47545</v>
      </c>
      <c r="V33" s="83">
        <v>47729</v>
      </c>
      <c r="W33" s="70"/>
      <c r="X33" s="70"/>
      <c r="Y33" s="70"/>
      <c r="Z33" s="70"/>
      <c r="AA33" s="70"/>
      <c r="AB33" s="43">
        <v>3298931.0222774586</v>
      </c>
      <c r="AC33" s="70"/>
      <c r="AD33" s="77" t="str">
        <f t="shared" si="2"/>
        <v>PRT-CARABOBO-32</v>
      </c>
      <c r="AE33" s="41" t="s">
        <v>356</v>
      </c>
      <c r="AF33" s="41"/>
      <c r="AG33" s="41"/>
      <c r="AH33" s="41" t="s">
        <v>354</v>
      </c>
      <c r="AI33" s="82">
        <f t="shared" si="1"/>
        <v>32</v>
      </c>
    </row>
    <row r="34" spans="1:35" s="82" customFormat="1" ht="129.6" x14ac:dyDescent="0.3">
      <c r="A34" s="77">
        <v>217</v>
      </c>
      <c r="B34" s="41" t="s">
        <v>139</v>
      </c>
      <c r="C34" s="41" t="s">
        <v>140</v>
      </c>
      <c r="D34" s="41" t="s">
        <v>14</v>
      </c>
      <c r="E34" s="41" t="s">
        <v>10</v>
      </c>
      <c r="F34" s="41" t="s">
        <v>51</v>
      </c>
      <c r="G34" s="43">
        <v>3564709.9114918974</v>
      </c>
      <c r="H34" s="78">
        <v>6</v>
      </c>
      <c r="I34" s="42" t="s">
        <v>10</v>
      </c>
      <c r="J34" s="41" t="s">
        <v>1</v>
      </c>
      <c r="K34" s="41" t="s">
        <v>8</v>
      </c>
      <c r="L34" s="41" t="s">
        <v>138</v>
      </c>
      <c r="M34" s="41">
        <v>13.8</v>
      </c>
      <c r="N34" s="41" t="s">
        <v>9</v>
      </c>
      <c r="O34" s="41">
        <v>7.6</v>
      </c>
      <c r="P34" s="41" t="s">
        <v>12</v>
      </c>
      <c r="Q34" s="41" t="s">
        <v>137</v>
      </c>
      <c r="R34" s="41" t="s">
        <v>137</v>
      </c>
      <c r="S34" s="79">
        <v>47180</v>
      </c>
      <c r="T34" s="80">
        <v>2029</v>
      </c>
      <c r="U34" s="81">
        <v>47180</v>
      </c>
      <c r="V34" s="81">
        <v>47364</v>
      </c>
      <c r="W34" s="70"/>
      <c r="X34" s="70"/>
      <c r="Y34" s="70"/>
      <c r="Z34" s="70"/>
      <c r="AA34" s="43">
        <v>3564709.9114918974</v>
      </c>
      <c r="AB34" s="70"/>
      <c r="AC34" s="70"/>
      <c r="AD34" s="77" t="str">
        <f>+"PRT-"&amp;P34&amp;"-"&amp;AI34</f>
        <v>PRT-CARABOBO-33</v>
      </c>
      <c r="AE34" s="41" t="s">
        <v>356</v>
      </c>
      <c r="AF34" s="41"/>
      <c r="AG34" s="41"/>
      <c r="AH34" s="41" t="s">
        <v>354</v>
      </c>
      <c r="AI34" s="82">
        <f t="shared" si="1"/>
        <v>33</v>
      </c>
    </row>
    <row r="35" spans="1:35" s="82" customFormat="1" ht="409.6" x14ac:dyDescent="0.3">
      <c r="A35" s="77">
        <v>218</v>
      </c>
      <c r="B35" s="41" t="s">
        <v>143</v>
      </c>
      <c r="C35" s="41" t="s">
        <v>144</v>
      </c>
      <c r="D35" s="41" t="s">
        <v>46</v>
      </c>
      <c r="E35" s="41" t="s">
        <v>10</v>
      </c>
      <c r="F35" s="41" t="s">
        <v>51</v>
      </c>
      <c r="G35" s="43">
        <v>3193282.0632302864</v>
      </c>
      <c r="H35" s="78">
        <v>24</v>
      </c>
      <c r="I35" s="42" t="s">
        <v>10</v>
      </c>
      <c r="J35" s="41" t="s">
        <v>1</v>
      </c>
      <c r="K35" s="41" t="s">
        <v>8</v>
      </c>
      <c r="L35" s="41" t="s">
        <v>142</v>
      </c>
      <c r="M35" s="41">
        <v>13.8</v>
      </c>
      <c r="N35" s="41" t="s">
        <v>9</v>
      </c>
      <c r="O35" s="41">
        <v>1.05</v>
      </c>
      <c r="P35" s="41" t="s">
        <v>12</v>
      </c>
      <c r="Q35" s="41" t="s">
        <v>42</v>
      </c>
      <c r="R35" s="41" t="s">
        <v>42</v>
      </c>
      <c r="S35" s="79">
        <v>46815</v>
      </c>
      <c r="T35" s="80">
        <v>2028</v>
      </c>
      <c r="U35" s="83">
        <v>46815</v>
      </c>
      <c r="V35" s="83">
        <v>47545</v>
      </c>
      <c r="W35" s="70"/>
      <c r="X35" s="70"/>
      <c r="Y35" s="70"/>
      <c r="Z35" s="43">
        <v>1596641.0316151432</v>
      </c>
      <c r="AA35" s="43">
        <v>1596641.0316151432</v>
      </c>
      <c r="AB35" s="70"/>
      <c r="AC35" s="70"/>
      <c r="AD35" s="77" t="str">
        <f t="shared" si="2"/>
        <v>PRT-CARABOBO-34</v>
      </c>
      <c r="AE35" s="41" t="s">
        <v>356</v>
      </c>
      <c r="AF35" s="41"/>
      <c r="AG35" s="41"/>
      <c r="AH35" s="41" t="s">
        <v>354</v>
      </c>
      <c r="AI35" s="82">
        <f t="shared" si="1"/>
        <v>34</v>
      </c>
    </row>
    <row r="36" spans="1:35" s="82" customFormat="1" ht="409.6" x14ac:dyDescent="0.3">
      <c r="A36" s="77">
        <v>219</v>
      </c>
      <c r="B36" s="41" t="s">
        <v>143</v>
      </c>
      <c r="C36" s="41" t="s">
        <v>146</v>
      </c>
      <c r="D36" s="41" t="s">
        <v>46</v>
      </c>
      <c r="E36" s="41" t="s">
        <v>10</v>
      </c>
      <c r="F36" s="41" t="s">
        <v>51</v>
      </c>
      <c r="G36" s="43">
        <v>1533767.9636781982</v>
      </c>
      <c r="H36" s="78">
        <v>24</v>
      </c>
      <c r="I36" s="42" t="s">
        <v>10</v>
      </c>
      <c r="J36" s="41" t="s">
        <v>1</v>
      </c>
      <c r="K36" s="41" t="s">
        <v>8</v>
      </c>
      <c r="L36" s="41" t="s">
        <v>142</v>
      </c>
      <c r="M36" s="41">
        <v>13.8</v>
      </c>
      <c r="N36" s="41" t="s">
        <v>9</v>
      </c>
      <c r="O36" s="41">
        <v>0.65</v>
      </c>
      <c r="P36" s="41" t="s">
        <v>12</v>
      </c>
      <c r="Q36" s="41" t="s">
        <v>42</v>
      </c>
      <c r="R36" s="41" t="s">
        <v>42</v>
      </c>
      <c r="S36" s="79">
        <v>47180</v>
      </c>
      <c r="T36" s="80">
        <v>2029</v>
      </c>
      <c r="U36" s="83">
        <v>47180</v>
      </c>
      <c r="V36" s="83">
        <v>47910</v>
      </c>
      <c r="W36" s="70"/>
      <c r="X36" s="70"/>
      <c r="Y36" s="70"/>
      <c r="Z36" s="70"/>
      <c r="AA36" s="43">
        <v>766883.98183909908</v>
      </c>
      <c r="AB36" s="43">
        <v>766883.98183909908</v>
      </c>
      <c r="AC36" s="70"/>
      <c r="AD36" s="77" t="str">
        <f t="shared" si="2"/>
        <v>PRT-CARABOBO-35</v>
      </c>
      <c r="AE36" s="41" t="s">
        <v>356</v>
      </c>
      <c r="AF36" s="41"/>
      <c r="AG36" s="41"/>
      <c r="AH36" s="41" t="s">
        <v>354</v>
      </c>
      <c r="AI36" s="82">
        <f t="shared" si="1"/>
        <v>35</v>
      </c>
    </row>
    <row r="37" spans="1:35" s="82" customFormat="1" ht="409.6" x14ac:dyDescent="0.3">
      <c r="A37" s="77">
        <v>220</v>
      </c>
      <c r="B37" s="41" t="s">
        <v>149</v>
      </c>
      <c r="C37" s="41" t="s">
        <v>150</v>
      </c>
      <c r="D37" s="41" t="s">
        <v>46</v>
      </c>
      <c r="E37" s="41" t="s">
        <v>10</v>
      </c>
      <c r="F37" s="41" t="s">
        <v>51</v>
      </c>
      <c r="G37" s="43">
        <v>1825248.0056004999</v>
      </c>
      <c r="H37" s="78">
        <v>24</v>
      </c>
      <c r="I37" s="42" t="s">
        <v>10</v>
      </c>
      <c r="J37" s="41" t="s">
        <v>1</v>
      </c>
      <c r="K37" s="41" t="s">
        <v>8</v>
      </c>
      <c r="L37" s="41" t="s">
        <v>148</v>
      </c>
      <c r="M37" s="41">
        <v>13.8</v>
      </c>
      <c r="N37" s="41" t="s">
        <v>9</v>
      </c>
      <c r="O37" s="41">
        <v>3.7</v>
      </c>
      <c r="P37" s="41" t="s">
        <v>12</v>
      </c>
      <c r="Q37" s="41" t="s">
        <v>42</v>
      </c>
      <c r="R37" s="41" t="s">
        <v>42</v>
      </c>
      <c r="S37" s="79">
        <v>46449</v>
      </c>
      <c r="T37" s="80">
        <v>2027</v>
      </c>
      <c r="U37" s="83">
        <v>46449</v>
      </c>
      <c r="V37" s="83">
        <v>47180</v>
      </c>
      <c r="W37" s="70"/>
      <c r="X37" s="70"/>
      <c r="Y37" s="70"/>
      <c r="Z37" s="43">
        <v>912624.00280024996</v>
      </c>
      <c r="AA37" s="43">
        <v>912624.00280024996</v>
      </c>
      <c r="AB37" s="70"/>
      <c r="AC37" s="70"/>
      <c r="AD37" s="77" t="str">
        <f t="shared" si="2"/>
        <v>PRT-CARABOBO-36</v>
      </c>
      <c r="AE37" s="41" t="s">
        <v>356</v>
      </c>
      <c r="AF37" s="41"/>
      <c r="AG37" s="41"/>
      <c r="AH37" s="41" t="s">
        <v>354</v>
      </c>
      <c r="AI37" s="82">
        <f t="shared" si="1"/>
        <v>36</v>
      </c>
    </row>
    <row r="38" spans="1:35" s="82" customFormat="1" ht="409.6" x14ac:dyDescent="0.3">
      <c r="A38" s="77">
        <v>221</v>
      </c>
      <c r="B38" s="41" t="s">
        <v>258</v>
      </c>
      <c r="C38" s="41" t="s">
        <v>259</v>
      </c>
      <c r="D38" s="41" t="s">
        <v>46</v>
      </c>
      <c r="E38" s="41" t="s">
        <v>10</v>
      </c>
      <c r="F38" s="41" t="s">
        <v>51</v>
      </c>
      <c r="G38" s="43">
        <v>1533767.9636781982</v>
      </c>
      <c r="H38" s="78">
        <v>12</v>
      </c>
      <c r="I38" s="42" t="s">
        <v>10</v>
      </c>
      <c r="J38" s="41" t="s">
        <v>1</v>
      </c>
      <c r="K38" s="41" t="s">
        <v>8</v>
      </c>
      <c r="L38" s="41" t="s">
        <v>257</v>
      </c>
      <c r="M38" s="41">
        <v>13.8</v>
      </c>
      <c r="N38" s="41" t="s">
        <v>9</v>
      </c>
      <c r="O38" s="41">
        <v>0.65</v>
      </c>
      <c r="P38" s="41" t="s">
        <v>12</v>
      </c>
      <c r="Q38" s="41" t="s">
        <v>42</v>
      </c>
      <c r="R38" s="41" t="s">
        <v>42</v>
      </c>
      <c r="S38" s="79">
        <v>46449</v>
      </c>
      <c r="T38" s="80">
        <v>2027</v>
      </c>
      <c r="U38" s="83">
        <v>46449</v>
      </c>
      <c r="V38" s="83">
        <v>46815</v>
      </c>
      <c r="W38" s="70"/>
      <c r="X38" s="70"/>
      <c r="Y38" s="43">
        <v>1533767.9636781982</v>
      </c>
      <c r="Z38" s="70"/>
      <c r="AA38" s="70"/>
      <c r="AB38" s="70"/>
      <c r="AC38" s="70"/>
      <c r="AD38" s="77" t="str">
        <f t="shared" si="2"/>
        <v>PRT-CARABOBO-37</v>
      </c>
      <c r="AE38" s="41" t="s">
        <v>356</v>
      </c>
      <c r="AF38" s="41"/>
      <c r="AG38" s="41"/>
      <c r="AH38" s="41" t="s">
        <v>354</v>
      </c>
      <c r="AI38" s="82">
        <f t="shared" si="1"/>
        <v>37</v>
      </c>
    </row>
    <row r="39" spans="1:35" s="82" customFormat="1" ht="302.39999999999998" x14ac:dyDescent="0.3">
      <c r="A39" s="77">
        <v>222</v>
      </c>
      <c r="B39" s="41" t="s">
        <v>263</v>
      </c>
      <c r="C39" s="41" t="s">
        <v>264</v>
      </c>
      <c r="D39" s="41" t="s">
        <v>265</v>
      </c>
      <c r="E39" s="41" t="s">
        <v>10</v>
      </c>
      <c r="F39" s="41" t="s">
        <v>51</v>
      </c>
      <c r="G39" s="43">
        <v>1137068.5523100153</v>
      </c>
      <c r="H39" s="78">
        <v>6</v>
      </c>
      <c r="I39" s="42" t="s">
        <v>10</v>
      </c>
      <c r="J39" s="41" t="s">
        <v>1</v>
      </c>
      <c r="K39" s="41" t="s">
        <v>8</v>
      </c>
      <c r="L39" s="41" t="s">
        <v>262</v>
      </c>
      <c r="M39" s="41">
        <v>13.8</v>
      </c>
      <c r="N39" s="41" t="s">
        <v>9</v>
      </c>
      <c r="O39" s="41">
        <v>3.2</v>
      </c>
      <c r="P39" s="41" t="s">
        <v>12</v>
      </c>
      <c r="Q39" s="41" t="s">
        <v>261</v>
      </c>
      <c r="R39" s="41" t="s">
        <v>261</v>
      </c>
      <c r="S39" s="79">
        <v>46084</v>
      </c>
      <c r="T39" s="80">
        <v>2026</v>
      </c>
      <c r="U39" s="42" t="s">
        <v>52</v>
      </c>
      <c r="V39" s="83" t="s">
        <v>58</v>
      </c>
      <c r="W39" s="70"/>
      <c r="X39" s="43">
        <v>1137068.5523100153</v>
      </c>
      <c r="Y39" s="70"/>
      <c r="Z39" s="70"/>
      <c r="AA39" s="70"/>
      <c r="AB39" s="70"/>
      <c r="AC39" s="70"/>
      <c r="AD39" s="77" t="str">
        <f t="shared" si="2"/>
        <v>PRT-CARABOBO-38</v>
      </c>
      <c r="AE39" s="41" t="s">
        <v>356</v>
      </c>
      <c r="AF39" s="41"/>
      <c r="AG39" s="41"/>
      <c r="AH39" s="41" t="s">
        <v>354</v>
      </c>
      <c r="AI39" s="82">
        <f t="shared" si="1"/>
        <v>38</v>
      </c>
    </row>
    <row r="40" spans="1:35" s="82" customFormat="1" ht="409.6" x14ac:dyDescent="0.3">
      <c r="A40" s="77">
        <v>223</v>
      </c>
      <c r="B40" s="41" t="s">
        <v>268</v>
      </c>
      <c r="C40" s="41" t="s">
        <v>269</v>
      </c>
      <c r="D40" s="41" t="s">
        <v>46</v>
      </c>
      <c r="E40" s="41" t="s">
        <v>10</v>
      </c>
      <c r="F40" s="41" t="s">
        <v>51</v>
      </c>
      <c r="G40" s="43">
        <v>6269302.9326763935</v>
      </c>
      <c r="H40" s="78">
        <v>24</v>
      </c>
      <c r="I40" s="42" t="s">
        <v>10</v>
      </c>
      <c r="J40" s="41" t="s">
        <v>1</v>
      </c>
      <c r="K40" s="41" t="s">
        <v>8</v>
      </c>
      <c r="L40" s="41" t="s">
        <v>267</v>
      </c>
      <c r="M40" s="41">
        <v>13.8</v>
      </c>
      <c r="N40" s="41" t="s">
        <v>9</v>
      </c>
      <c r="O40" s="41">
        <v>14.79</v>
      </c>
      <c r="P40" s="41" t="s">
        <v>12</v>
      </c>
      <c r="Q40" s="41" t="s">
        <v>42</v>
      </c>
      <c r="R40" s="41" t="s">
        <v>42</v>
      </c>
      <c r="S40" s="79">
        <v>46084</v>
      </c>
      <c r="T40" s="80">
        <v>2026</v>
      </c>
      <c r="U40" s="42" t="s">
        <v>52</v>
      </c>
      <c r="V40" s="83">
        <v>46815</v>
      </c>
      <c r="W40" s="70"/>
      <c r="X40" s="43">
        <v>3134651.4663381968</v>
      </c>
      <c r="Y40" s="43">
        <v>3134651.4663381968</v>
      </c>
      <c r="Z40" s="70"/>
      <c r="AA40" s="70"/>
      <c r="AB40" s="70"/>
      <c r="AC40" s="70"/>
      <c r="AD40" s="77" t="str">
        <f t="shared" si="2"/>
        <v>PRT-CARABOBO-39</v>
      </c>
      <c r="AE40" s="41" t="s">
        <v>356</v>
      </c>
      <c r="AF40" s="41"/>
      <c r="AG40" s="41"/>
      <c r="AH40" s="41" t="s">
        <v>354</v>
      </c>
      <c r="AI40" s="82">
        <f t="shared" si="1"/>
        <v>39</v>
      </c>
    </row>
    <row r="41" spans="1:35" s="82" customFormat="1" ht="409.6" x14ac:dyDescent="0.3">
      <c r="A41" s="77">
        <v>224</v>
      </c>
      <c r="B41" s="41" t="s">
        <v>272</v>
      </c>
      <c r="C41" s="41" t="s">
        <v>273</v>
      </c>
      <c r="D41" s="41" t="s">
        <v>14</v>
      </c>
      <c r="E41" s="41" t="s">
        <v>10</v>
      </c>
      <c r="F41" s="41" t="s">
        <v>51</v>
      </c>
      <c r="G41" s="43">
        <v>1008549.1382358331</v>
      </c>
      <c r="H41" s="78">
        <v>12</v>
      </c>
      <c r="I41" s="42" t="s">
        <v>10</v>
      </c>
      <c r="J41" s="41" t="s">
        <v>1</v>
      </c>
      <c r="K41" s="41" t="s">
        <v>8</v>
      </c>
      <c r="L41" s="41" t="s">
        <v>271</v>
      </c>
      <c r="M41" s="41">
        <v>13.8</v>
      </c>
      <c r="N41" s="41" t="s">
        <v>9</v>
      </c>
      <c r="O41" s="41">
        <v>1.8</v>
      </c>
      <c r="P41" s="41" t="s">
        <v>12</v>
      </c>
      <c r="Q41" s="41" t="s">
        <v>16</v>
      </c>
      <c r="R41" s="41" t="s">
        <v>16</v>
      </c>
      <c r="S41" s="79">
        <v>46815</v>
      </c>
      <c r="T41" s="80">
        <v>2028</v>
      </c>
      <c r="U41" s="83">
        <v>46815</v>
      </c>
      <c r="V41" s="83">
        <v>47180</v>
      </c>
      <c r="W41" s="70"/>
      <c r="X41" s="43"/>
      <c r="Y41" s="70"/>
      <c r="Z41" s="43">
        <v>1008549.1382358331</v>
      </c>
      <c r="AA41" s="70"/>
      <c r="AB41" s="70"/>
      <c r="AC41" s="70"/>
      <c r="AD41" s="77" t="str">
        <f t="shared" si="2"/>
        <v>PRT-CARABOBO-40</v>
      </c>
      <c r="AE41" s="41" t="s">
        <v>356</v>
      </c>
      <c r="AF41" s="41"/>
      <c r="AG41" s="41"/>
      <c r="AH41" s="41" t="s">
        <v>354</v>
      </c>
      <c r="AI41" s="82">
        <f t="shared" si="1"/>
        <v>40</v>
      </c>
    </row>
    <row r="42" spans="1:35" s="82" customFormat="1" ht="259.2" x14ac:dyDescent="0.3">
      <c r="A42" s="77">
        <v>225</v>
      </c>
      <c r="B42" s="41" t="s">
        <v>276</v>
      </c>
      <c r="C42" s="41" t="s">
        <v>277</v>
      </c>
      <c r="D42" s="41" t="s">
        <v>46</v>
      </c>
      <c r="E42" s="41" t="s">
        <v>10</v>
      </c>
      <c r="F42" s="41" t="s">
        <v>51</v>
      </c>
      <c r="G42" s="43">
        <v>3178264.5298943119</v>
      </c>
      <c r="H42" s="78">
        <v>6</v>
      </c>
      <c r="I42" s="42" t="s">
        <v>10</v>
      </c>
      <c r="J42" s="41" t="s">
        <v>1</v>
      </c>
      <c r="K42" s="41" t="s">
        <v>8</v>
      </c>
      <c r="L42" s="41" t="s">
        <v>275</v>
      </c>
      <c r="M42" s="41">
        <v>34.5</v>
      </c>
      <c r="N42" s="41" t="s">
        <v>9</v>
      </c>
      <c r="O42" s="41">
        <v>7</v>
      </c>
      <c r="P42" s="41" t="s">
        <v>12</v>
      </c>
      <c r="Q42" s="41" t="s">
        <v>42</v>
      </c>
      <c r="R42" s="41" t="s">
        <v>42</v>
      </c>
      <c r="S42" s="79">
        <v>46084</v>
      </c>
      <c r="T42" s="80">
        <v>2026</v>
      </c>
      <c r="U42" s="42" t="s">
        <v>52</v>
      </c>
      <c r="V42" s="83" t="s">
        <v>58</v>
      </c>
      <c r="W42" s="70"/>
      <c r="X42" s="43">
        <v>3178264.5298943119</v>
      </c>
      <c r="Y42" s="70"/>
      <c r="Z42" s="70"/>
      <c r="AA42" s="70"/>
      <c r="AB42" s="70"/>
      <c r="AC42" s="70"/>
      <c r="AD42" s="77" t="str">
        <f t="shared" si="2"/>
        <v>PRT-CARABOBO-41</v>
      </c>
      <c r="AE42" s="41" t="s">
        <v>356</v>
      </c>
      <c r="AF42" s="41"/>
      <c r="AG42" s="41"/>
      <c r="AH42" s="41" t="s">
        <v>354</v>
      </c>
      <c r="AI42" s="82">
        <f t="shared" si="1"/>
        <v>41</v>
      </c>
    </row>
    <row r="43" spans="1:35" s="82" customFormat="1" ht="409.6" x14ac:dyDescent="0.3">
      <c r="A43" s="77">
        <v>226</v>
      </c>
      <c r="B43" s="41" t="s">
        <v>283</v>
      </c>
      <c r="C43" s="41" t="s">
        <v>284</v>
      </c>
      <c r="D43" s="41" t="s">
        <v>285</v>
      </c>
      <c r="E43" s="41" t="s">
        <v>359</v>
      </c>
      <c r="F43" s="41" t="s">
        <v>286</v>
      </c>
      <c r="G43" s="43">
        <v>1370000</v>
      </c>
      <c r="H43" s="78">
        <v>12</v>
      </c>
      <c r="I43" s="42" t="s">
        <v>10</v>
      </c>
      <c r="J43" s="41" t="s">
        <v>1</v>
      </c>
      <c r="K43" s="41" t="s">
        <v>8</v>
      </c>
      <c r="L43" s="41" t="s">
        <v>281</v>
      </c>
      <c r="M43" s="41">
        <v>13.8</v>
      </c>
      <c r="N43" s="41" t="s">
        <v>282</v>
      </c>
      <c r="O43" s="41">
        <v>109.5</v>
      </c>
      <c r="P43" s="41" t="s">
        <v>12</v>
      </c>
      <c r="Q43" s="41" t="s">
        <v>279</v>
      </c>
      <c r="R43" s="41" t="s">
        <v>280</v>
      </c>
      <c r="S43" s="79">
        <v>46084</v>
      </c>
      <c r="T43" s="80">
        <v>2026</v>
      </c>
      <c r="U43" s="42" t="s">
        <v>52</v>
      </c>
      <c r="V43" s="83">
        <v>46449</v>
      </c>
      <c r="W43" s="70"/>
      <c r="X43" s="43">
        <v>1370000</v>
      </c>
      <c r="Y43" s="70"/>
      <c r="Z43" s="70"/>
      <c r="AA43" s="70"/>
      <c r="AB43" s="70"/>
      <c r="AC43" s="70"/>
      <c r="AD43" s="77" t="str">
        <f t="shared" si="2"/>
        <v>PRT-CARABOBO-42</v>
      </c>
      <c r="AE43" s="41" t="s">
        <v>360</v>
      </c>
      <c r="AF43" s="41"/>
      <c r="AG43" s="41"/>
      <c r="AH43" s="41" t="s">
        <v>354</v>
      </c>
      <c r="AI43" s="82">
        <f t="shared" si="1"/>
        <v>42</v>
      </c>
    </row>
    <row r="44" spans="1:35" s="82" customFormat="1" ht="409.6" x14ac:dyDescent="0.3">
      <c r="A44" s="77">
        <v>227</v>
      </c>
      <c r="B44" s="41" t="s">
        <v>291</v>
      </c>
      <c r="C44" s="41" t="s">
        <v>292</v>
      </c>
      <c r="D44" s="41" t="s">
        <v>293</v>
      </c>
      <c r="E44" s="41" t="s">
        <v>10</v>
      </c>
      <c r="F44" s="41" t="s">
        <v>159</v>
      </c>
      <c r="G44" s="43">
        <v>1388177.2650292909</v>
      </c>
      <c r="H44" s="78">
        <v>36</v>
      </c>
      <c r="I44" s="42" t="s">
        <v>10</v>
      </c>
      <c r="J44" s="41" t="s">
        <v>1</v>
      </c>
      <c r="K44" s="41" t="s">
        <v>361</v>
      </c>
      <c r="L44" s="41" t="s">
        <v>290</v>
      </c>
      <c r="M44" s="41">
        <v>34.5</v>
      </c>
      <c r="N44" s="41" t="s">
        <v>155</v>
      </c>
      <c r="O44" s="41">
        <v>10</v>
      </c>
      <c r="P44" s="41" t="s">
        <v>12</v>
      </c>
      <c r="Q44" s="41" t="s">
        <v>91</v>
      </c>
      <c r="R44" s="41" t="s">
        <v>289</v>
      </c>
      <c r="S44" s="79">
        <v>46084</v>
      </c>
      <c r="T44" s="80">
        <v>2026</v>
      </c>
      <c r="U44" s="42" t="s">
        <v>52</v>
      </c>
      <c r="V44" s="83">
        <v>47180</v>
      </c>
      <c r="W44" s="70"/>
      <c r="X44" s="43">
        <v>462725.75500976364</v>
      </c>
      <c r="Y44" s="43">
        <v>462725.75500976364</v>
      </c>
      <c r="Z44" s="43">
        <v>462725.75500976364</v>
      </c>
      <c r="AA44" s="70"/>
      <c r="AB44" s="70"/>
      <c r="AC44" s="70"/>
      <c r="AD44" s="77" t="str">
        <f t="shared" si="2"/>
        <v>PRT-CARABOBO-43</v>
      </c>
      <c r="AE44" s="41" t="s">
        <v>362</v>
      </c>
      <c r="AF44" s="41"/>
      <c r="AG44" s="41"/>
      <c r="AH44" s="41" t="s">
        <v>354</v>
      </c>
      <c r="AI44" s="82">
        <f t="shared" si="1"/>
        <v>43</v>
      </c>
    </row>
    <row r="45" spans="1:35" s="82" customFormat="1" ht="409.6" x14ac:dyDescent="0.3">
      <c r="A45" s="77">
        <v>228</v>
      </c>
      <c r="B45" s="41" t="s">
        <v>297</v>
      </c>
      <c r="C45" s="41" t="s">
        <v>298</v>
      </c>
      <c r="D45" s="41" t="s">
        <v>299</v>
      </c>
      <c r="E45" s="41" t="s">
        <v>10</v>
      </c>
      <c r="F45" s="41" t="s">
        <v>159</v>
      </c>
      <c r="G45" s="43">
        <v>1388177.2650292909</v>
      </c>
      <c r="H45" s="78">
        <v>36</v>
      </c>
      <c r="I45" s="42" t="s">
        <v>10</v>
      </c>
      <c r="J45" s="41" t="s">
        <v>1</v>
      </c>
      <c r="K45" s="41" t="s">
        <v>361</v>
      </c>
      <c r="L45" s="41" t="s">
        <v>296</v>
      </c>
      <c r="M45" s="41">
        <v>34.5</v>
      </c>
      <c r="N45" s="41" t="s">
        <v>155</v>
      </c>
      <c r="O45" s="41">
        <v>10</v>
      </c>
      <c r="P45" s="41" t="s">
        <v>12</v>
      </c>
      <c r="Q45" s="41" t="s">
        <v>42</v>
      </c>
      <c r="R45" s="41" t="s">
        <v>295</v>
      </c>
      <c r="S45" s="79">
        <v>46815</v>
      </c>
      <c r="T45" s="80">
        <v>2028</v>
      </c>
      <c r="U45" s="83">
        <v>46815</v>
      </c>
      <c r="V45" s="83" t="s">
        <v>287</v>
      </c>
      <c r="W45" s="70"/>
      <c r="X45" s="70"/>
      <c r="Y45" s="70"/>
      <c r="Z45" s="63">
        <v>462725.75500976335</v>
      </c>
      <c r="AA45" s="63">
        <v>462725.75500976335</v>
      </c>
      <c r="AB45" s="63">
        <v>462725.75500976335</v>
      </c>
      <c r="AC45" s="70"/>
      <c r="AD45" s="77" t="str">
        <f t="shared" si="2"/>
        <v>PRT-CARABOBO-44</v>
      </c>
      <c r="AE45" s="41" t="s">
        <v>362</v>
      </c>
      <c r="AF45" s="41"/>
      <c r="AG45" s="41"/>
      <c r="AH45" s="41" t="s">
        <v>354</v>
      </c>
      <c r="AI45" s="82">
        <f t="shared" si="1"/>
        <v>44</v>
      </c>
    </row>
    <row r="46" spans="1:35" s="82" customFormat="1" ht="244.8" x14ac:dyDescent="0.3">
      <c r="A46" s="77">
        <v>229</v>
      </c>
      <c r="B46" s="41" t="s">
        <v>303</v>
      </c>
      <c r="C46" s="41" t="s">
        <v>304</v>
      </c>
      <c r="D46" s="41" t="s">
        <v>305</v>
      </c>
      <c r="E46" s="41" t="s">
        <v>10</v>
      </c>
      <c r="F46" s="41" t="s">
        <v>159</v>
      </c>
      <c r="G46" s="43">
        <v>2772900</v>
      </c>
      <c r="H46" s="78">
        <v>36</v>
      </c>
      <c r="I46" s="42" t="s">
        <v>10</v>
      </c>
      <c r="J46" s="41" t="s">
        <v>1</v>
      </c>
      <c r="K46" s="41" t="s">
        <v>361</v>
      </c>
      <c r="L46" s="41" t="s">
        <v>302</v>
      </c>
      <c r="M46" s="41">
        <v>34.5</v>
      </c>
      <c r="N46" s="41" t="s">
        <v>155</v>
      </c>
      <c r="O46" s="41">
        <v>30</v>
      </c>
      <c r="P46" s="41" t="s">
        <v>12</v>
      </c>
      <c r="Q46" s="41" t="s">
        <v>42</v>
      </c>
      <c r="R46" s="41" t="s">
        <v>301</v>
      </c>
      <c r="S46" s="79">
        <v>46815</v>
      </c>
      <c r="T46" s="80">
        <v>2028</v>
      </c>
      <c r="U46" s="83">
        <v>46815</v>
      </c>
      <c r="V46" s="83" t="s">
        <v>287</v>
      </c>
      <c r="W46" s="70"/>
      <c r="X46" s="43"/>
      <c r="Y46" s="43"/>
      <c r="Z46" s="43">
        <v>924300</v>
      </c>
      <c r="AA46" s="43">
        <v>924300</v>
      </c>
      <c r="AB46" s="43">
        <v>924300</v>
      </c>
      <c r="AC46" s="70"/>
      <c r="AD46" s="77" t="str">
        <f t="shared" si="2"/>
        <v>PRT-CARABOBO-45</v>
      </c>
      <c r="AE46" s="41" t="s">
        <v>362</v>
      </c>
      <c r="AF46" s="41"/>
      <c r="AG46" s="41"/>
      <c r="AH46" s="41" t="s">
        <v>354</v>
      </c>
      <c r="AI46" s="82">
        <f t="shared" si="1"/>
        <v>45</v>
      </c>
    </row>
    <row r="47" spans="1:35" s="82" customFormat="1" ht="144" x14ac:dyDescent="0.3">
      <c r="A47" s="77">
        <v>230</v>
      </c>
      <c r="B47" s="41" t="s">
        <v>317</v>
      </c>
      <c r="C47" s="41" t="s">
        <v>319</v>
      </c>
      <c r="D47" s="41" t="s">
        <v>320</v>
      </c>
      <c r="E47" s="41" t="s">
        <v>10</v>
      </c>
      <c r="F47" s="41" t="s">
        <v>159</v>
      </c>
      <c r="G47" s="43">
        <v>1170000</v>
      </c>
      <c r="H47" s="78">
        <v>24</v>
      </c>
      <c r="I47" s="42" t="s">
        <v>10</v>
      </c>
      <c r="J47" s="41" t="s">
        <v>1</v>
      </c>
      <c r="K47" s="41" t="s">
        <v>361</v>
      </c>
      <c r="L47" s="41" t="s">
        <v>318</v>
      </c>
      <c r="M47" s="41">
        <v>34.5</v>
      </c>
      <c r="N47" s="41" t="s">
        <v>155</v>
      </c>
      <c r="O47" s="41">
        <v>15</v>
      </c>
      <c r="P47" s="41" t="s">
        <v>12</v>
      </c>
      <c r="Q47" s="41" t="s">
        <v>68</v>
      </c>
      <c r="R47" s="41" t="s">
        <v>323</v>
      </c>
      <c r="S47" s="79">
        <v>46084</v>
      </c>
      <c r="T47" s="80">
        <v>2026</v>
      </c>
      <c r="U47" s="42" t="s">
        <v>52</v>
      </c>
      <c r="V47" s="83">
        <v>46815</v>
      </c>
      <c r="W47" s="70"/>
      <c r="X47" s="43">
        <v>585000</v>
      </c>
      <c r="Y47" s="43">
        <v>585000</v>
      </c>
      <c r="Z47" s="43"/>
      <c r="AA47" s="43"/>
      <c r="AB47" s="43"/>
      <c r="AC47" s="70"/>
      <c r="AD47" s="77" t="str">
        <f t="shared" si="2"/>
        <v>PRT-CARABOBO-46</v>
      </c>
      <c r="AE47" s="41" t="s">
        <v>363</v>
      </c>
      <c r="AF47" s="41"/>
      <c r="AG47" s="41"/>
      <c r="AH47" s="41" t="s">
        <v>354</v>
      </c>
      <c r="AI47" s="82">
        <f t="shared" si="1"/>
        <v>46</v>
      </c>
    </row>
    <row r="48" spans="1:35" s="82" customFormat="1" ht="144" x14ac:dyDescent="0.3">
      <c r="A48" s="77">
        <v>231</v>
      </c>
      <c r="B48" s="41" t="s">
        <v>309</v>
      </c>
      <c r="C48" s="41" t="s">
        <v>310</v>
      </c>
      <c r="D48" s="41" t="s">
        <v>311</v>
      </c>
      <c r="E48" s="41" t="s">
        <v>10</v>
      </c>
      <c r="F48" s="41" t="s">
        <v>311</v>
      </c>
      <c r="G48" s="43">
        <v>270000</v>
      </c>
      <c r="H48" s="78">
        <v>12</v>
      </c>
      <c r="I48" s="42" t="s">
        <v>10</v>
      </c>
      <c r="J48" s="41" t="s">
        <v>1</v>
      </c>
      <c r="K48" s="41" t="s">
        <v>361</v>
      </c>
      <c r="L48" s="41" t="s">
        <v>308</v>
      </c>
      <c r="M48" s="41">
        <v>13.8</v>
      </c>
      <c r="N48" s="41" t="s">
        <v>155</v>
      </c>
      <c r="O48" s="41">
        <v>99</v>
      </c>
      <c r="P48" s="41" t="s">
        <v>12</v>
      </c>
      <c r="Q48" s="41" t="s">
        <v>307</v>
      </c>
      <c r="R48" s="41" t="s">
        <v>42</v>
      </c>
      <c r="S48" s="79">
        <v>46084</v>
      </c>
      <c r="T48" s="80">
        <v>2026</v>
      </c>
      <c r="U48" s="42" t="s">
        <v>52</v>
      </c>
      <c r="V48" s="83">
        <v>0</v>
      </c>
      <c r="W48" s="70"/>
      <c r="X48" s="43">
        <f>+G48</f>
        <v>270000</v>
      </c>
      <c r="Y48" s="43"/>
      <c r="Z48" s="43"/>
      <c r="AA48" s="43"/>
      <c r="AB48" s="43"/>
      <c r="AC48" s="70"/>
      <c r="AD48" s="77" t="str">
        <f t="shared" si="2"/>
        <v>PRT-CARABOBO-47</v>
      </c>
      <c r="AE48" s="41" t="s">
        <v>363</v>
      </c>
      <c r="AF48" s="41"/>
      <c r="AG48" s="41"/>
      <c r="AH48" s="41" t="s">
        <v>354</v>
      </c>
      <c r="AI48" s="82">
        <f t="shared" si="1"/>
        <v>47</v>
      </c>
    </row>
    <row r="49" spans="1:35" s="82" customFormat="1" ht="84.9" customHeight="1" x14ac:dyDescent="0.3">
      <c r="A49" s="77">
        <v>232</v>
      </c>
      <c r="B49" s="41" t="s">
        <v>156</v>
      </c>
      <c r="C49" s="41" t="s">
        <v>157</v>
      </c>
      <c r="D49" s="41" t="s">
        <v>158</v>
      </c>
      <c r="E49" s="41" t="s">
        <v>10</v>
      </c>
      <c r="F49" s="41" t="s">
        <v>159</v>
      </c>
      <c r="G49" s="43">
        <v>2265257.2846933468</v>
      </c>
      <c r="H49" s="78">
        <v>12</v>
      </c>
      <c r="I49" s="42" t="s">
        <v>10</v>
      </c>
      <c r="J49" s="41" t="s">
        <v>1</v>
      </c>
      <c r="K49" s="41" t="s">
        <v>361</v>
      </c>
      <c r="L49" s="41" t="s">
        <v>154</v>
      </c>
      <c r="M49" s="41">
        <v>34.5</v>
      </c>
      <c r="N49" s="41" t="s">
        <v>155</v>
      </c>
      <c r="O49" s="41">
        <v>40</v>
      </c>
      <c r="P49" s="41" t="s">
        <v>12</v>
      </c>
      <c r="Q49" s="41" t="s">
        <v>42</v>
      </c>
      <c r="R49" s="41" t="s">
        <v>152</v>
      </c>
      <c r="S49" s="79">
        <v>46815</v>
      </c>
      <c r="T49" s="80">
        <v>2028</v>
      </c>
      <c r="U49" s="83">
        <v>46815</v>
      </c>
      <c r="V49" s="83">
        <v>47180</v>
      </c>
      <c r="W49" s="70"/>
      <c r="X49" s="43"/>
      <c r="Y49" s="43"/>
      <c r="Z49" s="43">
        <v>2265257.2846933468</v>
      </c>
      <c r="AA49" s="43"/>
      <c r="AB49" s="43"/>
      <c r="AC49" s="70"/>
      <c r="AD49" s="77" t="str">
        <f t="shared" si="2"/>
        <v>PRT-CARABOBO-48</v>
      </c>
      <c r="AE49" s="41" t="s">
        <v>363</v>
      </c>
      <c r="AF49" s="41"/>
      <c r="AG49" s="41"/>
      <c r="AH49" s="41" t="s">
        <v>354</v>
      </c>
      <c r="AI49" s="82">
        <f t="shared" si="1"/>
        <v>48</v>
      </c>
    </row>
    <row r="50" spans="1:35" s="82" customFormat="1" ht="84.9" customHeight="1" x14ac:dyDescent="0.3">
      <c r="A50" s="77">
        <v>233</v>
      </c>
      <c r="B50" s="41" t="s">
        <v>162</v>
      </c>
      <c r="C50" s="41" t="s">
        <v>163</v>
      </c>
      <c r="D50" s="41" t="s">
        <v>164</v>
      </c>
      <c r="E50" s="41" t="s">
        <v>10</v>
      </c>
      <c r="F50" s="41" t="s">
        <v>159</v>
      </c>
      <c r="G50" s="43">
        <v>6668047.7036887398</v>
      </c>
      <c r="H50" s="78">
        <v>12</v>
      </c>
      <c r="I50" s="42" t="s">
        <v>10</v>
      </c>
      <c r="J50" s="41" t="s">
        <v>1</v>
      </c>
      <c r="K50" s="41" t="s">
        <v>361</v>
      </c>
      <c r="L50" s="41" t="s">
        <v>161</v>
      </c>
      <c r="M50" s="41">
        <v>34.5</v>
      </c>
      <c r="N50" s="41" t="s">
        <v>155</v>
      </c>
      <c r="O50" s="41">
        <v>56</v>
      </c>
      <c r="P50" s="41" t="s">
        <v>12</v>
      </c>
      <c r="Q50" s="41" t="s">
        <v>42</v>
      </c>
      <c r="R50" s="41" t="s">
        <v>152</v>
      </c>
      <c r="S50" s="79">
        <v>46449</v>
      </c>
      <c r="T50" s="80">
        <v>2027</v>
      </c>
      <c r="U50" s="83">
        <v>46449</v>
      </c>
      <c r="V50" s="83">
        <v>46815</v>
      </c>
      <c r="W50" s="70"/>
      <c r="X50" s="43"/>
      <c r="Y50" s="43">
        <v>6668047.7036887398</v>
      </c>
      <c r="Z50" s="43"/>
      <c r="AA50" s="43"/>
      <c r="AB50" s="43"/>
      <c r="AC50" s="70"/>
      <c r="AD50" s="77" t="str">
        <f>+"PRT-"&amp;P50&amp;"-"&amp;AI50</f>
        <v>PRT-CARABOBO-49</v>
      </c>
      <c r="AE50" s="41" t="s">
        <v>363</v>
      </c>
      <c r="AF50" s="41"/>
      <c r="AG50" s="41"/>
      <c r="AH50" s="41" t="s">
        <v>354</v>
      </c>
      <c r="AI50" s="82">
        <f t="shared" si="1"/>
        <v>49</v>
      </c>
    </row>
    <row r="51" spans="1:35" s="82" customFormat="1" ht="84.9" customHeight="1" x14ac:dyDescent="0.3">
      <c r="A51" s="77">
        <v>234</v>
      </c>
      <c r="B51" s="41" t="s">
        <v>168</v>
      </c>
      <c r="C51" s="41" t="s">
        <v>169</v>
      </c>
      <c r="D51" s="41" t="s">
        <v>170</v>
      </c>
      <c r="E51" s="41" t="s">
        <v>10</v>
      </c>
      <c r="F51" s="41" t="s">
        <v>159</v>
      </c>
      <c r="G51" s="43">
        <v>1132628.6423466734</v>
      </c>
      <c r="H51" s="78">
        <v>12</v>
      </c>
      <c r="I51" s="42" t="s">
        <v>10</v>
      </c>
      <c r="J51" s="41" t="s">
        <v>1</v>
      </c>
      <c r="K51" s="41" t="s">
        <v>361</v>
      </c>
      <c r="L51" s="41" t="s">
        <v>167</v>
      </c>
      <c r="M51" s="41">
        <v>34.5</v>
      </c>
      <c r="N51" s="41" t="s">
        <v>155</v>
      </c>
      <c r="O51" s="41">
        <v>10</v>
      </c>
      <c r="P51" s="41" t="s">
        <v>12</v>
      </c>
      <c r="Q51" s="41" t="s">
        <v>42</v>
      </c>
      <c r="R51" s="41" t="s">
        <v>166</v>
      </c>
      <c r="S51" s="79">
        <v>46084</v>
      </c>
      <c r="T51" s="80">
        <v>2026</v>
      </c>
      <c r="U51" s="42" t="s">
        <v>52</v>
      </c>
      <c r="V51" s="83">
        <v>46449</v>
      </c>
      <c r="W51" s="70"/>
      <c r="X51" s="43">
        <v>1132628.6423466734</v>
      </c>
      <c r="Y51" s="43"/>
      <c r="Z51" s="43"/>
      <c r="AA51" s="43"/>
      <c r="AB51" s="43"/>
      <c r="AC51" s="70"/>
      <c r="AD51" s="77" t="str">
        <f>+"PRT-"&amp;P51&amp;"-"&amp;AI51</f>
        <v>PRT-CARABOBO-50</v>
      </c>
      <c r="AE51" s="41" t="s">
        <v>363</v>
      </c>
      <c r="AF51" s="41"/>
      <c r="AG51" s="41"/>
      <c r="AH51" s="41" t="s">
        <v>354</v>
      </c>
      <c r="AI51" s="82">
        <f t="shared" si="1"/>
        <v>50</v>
      </c>
    </row>
    <row r="52" spans="1:35" s="82" customFormat="1" ht="84.9" customHeight="1" x14ac:dyDescent="0.3">
      <c r="A52" s="77">
        <v>235</v>
      </c>
      <c r="B52" s="41" t="s">
        <v>174</v>
      </c>
      <c r="C52" s="41" t="s">
        <v>175</v>
      </c>
      <c r="D52" s="41" t="s">
        <v>176</v>
      </c>
      <c r="E52" s="41" t="s">
        <v>10</v>
      </c>
      <c r="F52" s="41" t="s">
        <v>159</v>
      </c>
      <c r="G52" s="43">
        <v>3682845.689055725</v>
      </c>
      <c r="H52" s="78">
        <v>12</v>
      </c>
      <c r="I52" s="42" t="s">
        <v>10</v>
      </c>
      <c r="J52" s="41" t="s">
        <v>1</v>
      </c>
      <c r="K52" s="41" t="s">
        <v>361</v>
      </c>
      <c r="L52" s="41" t="s">
        <v>173</v>
      </c>
      <c r="M52" s="41">
        <v>34.5</v>
      </c>
      <c r="N52" s="41" t="s">
        <v>155</v>
      </c>
      <c r="O52" s="41">
        <v>16</v>
      </c>
      <c r="P52" s="41" t="s">
        <v>12</v>
      </c>
      <c r="Q52" s="41" t="s">
        <v>42</v>
      </c>
      <c r="R52" s="41" t="s">
        <v>171</v>
      </c>
      <c r="S52" s="79">
        <v>46815</v>
      </c>
      <c r="T52" s="80">
        <v>2028</v>
      </c>
      <c r="U52" s="83">
        <v>46815</v>
      </c>
      <c r="V52" s="83">
        <v>47180</v>
      </c>
      <c r="W52" s="70"/>
      <c r="X52" s="70"/>
      <c r="Y52" s="70"/>
      <c r="Z52" s="43">
        <v>3682845.689055725</v>
      </c>
      <c r="AA52" s="70"/>
      <c r="AB52" s="70"/>
      <c r="AC52" s="70"/>
      <c r="AD52" s="77" t="str">
        <f t="shared" si="2"/>
        <v>PRT-CARABOBO-51</v>
      </c>
      <c r="AE52" s="41" t="s">
        <v>363</v>
      </c>
      <c r="AF52" s="41"/>
      <c r="AG52" s="41"/>
      <c r="AH52" s="41" t="s">
        <v>354</v>
      </c>
      <c r="AI52" s="82">
        <f t="shared" si="1"/>
        <v>51</v>
      </c>
    </row>
    <row r="53" spans="1:35" s="82" customFormat="1" ht="84.9" customHeight="1" x14ac:dyDescent="0.3">
      <c r="A53" s="77">
        <v>236</v>
      </c>
      <c r="B53" s="41" t="s">
        <v>180</v>
      </c>
      <c r="C53" s="41" t="s">
        <v>181</v>
      </c>
      <c r="D53" s="41" t="s">
        <v>182</v>
      </c>
      <c r="E53" s="41" t="s">
        <v>10</v>
      </c>
      <c r="F53" s="41" t="s">
        <v>159</v>
      </c>
      <c r="G53" s="43">
        <v>6310432.2872374505</v>
      </c>
      <c r="H53" s="78">
        <v>12</v>
      </c>
      <c r="I53" s="42" t="s">
        <v>10</v>
      </c>
      <c r="J53" s="41" t="s">
        <v>1</v>
      </c>
      <c r="K53" s="41" t="s">
        <v>361</v>
      </c>
      <c r="L53" s="41" t="s">
        <v>179</v>
      </c>
      <c r="M53" s="41">
        <v>2.4</v>
      </c>
      <c r="N53" s="41" t="s">
        <v>155</v>
      </c>
      <c r="O53" s="41">
        <v>30</v>
      </c>
      <c r="P53" s="41" t="s">
        <v>12</v>
      </c>
      <c r="Q53" s="41" t="s">
        <v>42</v>
      </c>
      <c r="R53" s="41" t="s">
        <v>178</v>
      </c>
      <c r="S53" s="79">
        <v>46815</v>
      </c>
      <c r="T53" s="80">
        <v>2028</v>
      </c>
      <c r="U53" s="83">
        <v>46815</v>
      </c>
      <c r="V53" s="83">
        <v>47180</v>
      </c>
      <c r="W53" s="70"/>
      <c r="X53" s="70"/>
      <c r="Y53" s="70"/>
      <c r="Z53" s="43">
        <v>6310432.2872374505</v>
      </c>
      <c r="AA53" s="70"/>
      <c r="AB53" s="70"/>
      <c r="AC53" s="70"/>
      <c r="AD53" s="77" t="str">
        <f>+"PRT-"&amp;P53&amp;"-"&amp;AI53</f>
        <v>PRT-CARABOBO-52</v>
      </c>
      <c r="AE53" s="41" t="s">
        <v>363</v>
      </c>
      <c r="AF53" s="41"/>
      <c r="AG53" s="41"/>
      <c r="AH53" s="41" t="s">
        <v>354</v>
      </c>
      <c r="AI53" s="82">
        <f t="shared" si="1"/>
        <v>52</v>
      </c>
    </row>
    <row r="54" spans="1:35" s="82" customFormat="1" ht="84.9" customHeight="1" x14ac:dyDescent="0.3">
      <c r="A54" s="77">
        <v>237</v>
      </c>
      <c r="B54" s="41" t="s">
        <v>186</v>
      </c>
      <c r="C54" s="41" t="s">
        <v>187</v>
      </c>
      <c r="D54" s="41" t="s">
        <v>188</v>
      </c>
      <c r="E54" s="41" t="s">
        <v>10</v>
      </c>
      <c r="F54" s="41" t="s">
        <v>159</v>
      </c>
      <c r="G54" s="43">
        <v>2520805.9073759634</v>
      </c>
      <c r="H54" s="78">
        <v>12</v>
      </c>
      <c r="I54" s="42" t="s">
        <v>10</v>
      </c>
      <c r="J54" s="41" t="s">
        <v>1</v>
      </c>
      <c r="K54" s="41" t="s">
        <v>361</v>
      </c>
      <c r="L54" s="41" t="s">
        <v>364</v>
      </c>
      <c r="M54" s="41">
        <v>34.5</v>
      </c>
      <c r="N54" s="41" t="s">
        <v>155</v>
      </c>
      <c r="O54" s="41">
        <v>30</v>
      </c>
      <c r="P54" s="41" t="s">
        <v>12</v>
      </c>
      <c r="Q54" s="41" t="s">
        <v>91</v>
      </c>
      <c r="R54" s="41" t="s">
        <v>184</v>
      </c>
      <c r="S54" s="79">
        <v>46449</v>
      </c>
      <c r="T54" s="80">
        <v>2027</v>
      </c>
      <c r="U54" s="83">
        <v>46449</v>
      </c>
      <c r="V54" s="83">
        <v>46815</v>
      </c>
      <c r="W54" s="70"/>
      <c r="X54" s="70"/>
      <c r="Y54" s="43">
        <v>2520805.9073759634</v>
      </c>
      <c r="Z54" s="70"/>
      <c r="AA54" s="70"/>
      <c r="AB54" s="70"/>
      <c r="AC54" s="70"/>
      <c r="AD54" s="77" t="str">
        <f t="shared" si="2"/>
        <v>PRT-CARABOBO-53</v>
      </c>
      <c r="AE54" s="41" t="s">
        <v>363</v>
      </c>
      <c r="AF54" s="41"/>
      <c r="AG54" s="41"/>
      <c r="AH54" s="41" t="s">
        <v>354</v>
      </c>
      <c r="AI54" s="82">
        <f t="shared" si="1"/>
        <v>53</v>
      </c>
    </row>
    <row r="55" spans="1:35" s="82" customFormat="1" ht="84.9" customHeight="1" x14ac:dyDescent="0.3">
      <c r="A55" s="77">
        <v>238</v>
      </c>
      <c r="B55" s="41" t="s">
        <v>192</v>
      </c>
      <c r="C55" s="41" t="s">
        <v>193</v>
      </c>
      <c r="D55" s="41" t="s">
        <v>194</v>
      </c>
      <c r="E55" s="41" t="s">
        <v>10</v>
      </c>
      <c r="F55" s="41" t="s">
        <v>159</v>
      </c>
      <c r="G55" s="43">
        <v>1132628.6423466734</v>
      </c>
      <c r="H55" s="78">
        <v>12</v>
      </c>
      <c r="I55" s="42" t="s">
        <v>10</v>
      </c>
      <c r="J55" s="41" t="s">
        <v>1</v>
      </c>
      <c r="K55" s="41" t="s">
        <v>361</v>
      </c>
      <c r="L55" s="41" t="s">
        <v>190</v>
      </c>
      <c r="M55" s="41">
        <v>34.5</v>
      </c>
      <c r="N55" s="41" t="s">
        <v>155</v>
      </c>
      <c r="O55" s="41">
        <v>10</v>
      </c>
      <c r="P55" s="41" t="s">
        <v>12</v>
      </c>
      <c r="Q55" s="41" t="s">
        <v>190</v>
      </c>
      <c r="R55" s="41" t="s">
        <v>191</v>
      </c>
      <c r="S55" s="79">
        <v>46815</v>
      </c>
      <c r="T55" s="80">
        <v>2028</v>
      </c>
      <c r="U55" s="83">
        <v>46815</v>
      </c>
      <c r="V55" s="83">
        <v>47180</v>
      </c>
      <c r="W55" s="70"/>
      <c r="X55" s="70"/>
      <c r="Y55" s="70"/>
      <c r="Z55" s="43">
        <v>1132628.6423466734</v>
      </c>
      <c r="AA55" s="70"/>
      <c r="AB55" s="70"/>
      <c r="AC55" s="70"/>
      <c r="AD55" s="77" t="str">
        <f t="shared" si="2"/>
        <v>PRT-CARABOBO-54</v>
      </c>
      <c r="AE55" s="41" t="s">
        <v>363</v>
      </c>
      <c r="AF55" s="41"/>
      <c r="AG55" s="41"/>
      <c r="AH55" s="41" t="s">
        <v>354</v>
      </c>
      <c r="AI55" s="82">
        <f t="shared" si="1"/>
        <v>54</v>
      </c>
    </row>
    <row r="56" spans="1:35" s="82" customFormat="1" ht="84.9" customHeight="1" x14ac:dyDescent="0.3">
      <c r="A56" s="77">
        <v>239</v>
      </c>
      <c r="B56" s="41" t="s">
        <v>198</v>
      </c>
      <c r="C56" s="41" t="s">
        <v>199</v>
      </c>
      <c r="D56" s="41" t="s">
        <v>200</v>
      </c>
      <c r="E56" s="41" t="s">
        <v>10</v>
      </c>
      <c r="F56" s="41" t="s">
        <v>201</v>
      </c>
      <c r="G56" s="43">
        <v>120000</v>
      </c>
      <c r="H56" s="78">
        <v>12</v>
      </c>
      <c r="I56" s="42" t="s">
        <v>10</v>
      </c>
      <c r="J56" s="41" t="s">
        <v>1</v>
      </c>
      <c r="K56" s="41" t="s">
        <v>361</v>
      </c>
      <c r="L56" s="41" t="s">
        <v>197</v>
      </c>
      <c r="M56" s="41">
        <v>13.8</v>
      </c>
      <c r="N56" s="41" t="s">
        <v>155</v>
      </c>
      <c r="O56" s="41">
        <v>10</v>
      </c>
      <c r="P56" s="41" t="s">
        <v>12</v>
      </c>
      <c r="Q56" s="41" t="s">
        <v>196</v>
      </c>
      <c r="R56" s="41" t="s">
        <v>42</v>
      </c>
      <c r="S56" s="79">
        <v>46084</v>
      </c>
      <c r="T56" s="80">
        <v>2026</v>
      </c>
      <c r="U56" s="42" t="s">
        <v>52</v>
      </c>
      <c r="V56" s="83">
        <v>46449</v>
      </c>
      <c r="W56" s="70"/>
      <c r="X56" s="43">
        <v>120000</v>
      </c>
      <c r="Y56" s="70"/>
      <c r="Z56" s="70"/>
      <c r="AA56" s="70"/>
      <c r="AB56" s="70"/>
      <c r="AC56" s="70"/>
      <c r="AD56" s="77" t="str">
        <f t="shared" si="2"/>
        <v>PRT-CARABOBO-55</v>
      </c>
      <c r="AE56" s="41" t="s">
        <v>363</v>
      </c>
      <c r="AF56" s="41"/>
      <c r="AG56" s="41"/>
      <c r="AH56" s="41" t="s">
        <v>354</v>
      </c>
      <c r="AI56" s="82">
        <f t="shared" si="1"/>
        <v>55</v>
      </c>
    </row>
    <row r="57" spans="1:35" s="82" customFormat="1" ht="84.9" customHeight="1" x14ac:dyDescent="0.3">
      <c r="A57" s="77">
        <v>240</v>
      </c>
      <c r="B57" s="41" t="s">
        <v>205</v>
      </c>
      <c r="C57" s="41" t="s">
        <v>206</v>
      </c>
      <c r="D57" s="41" t="s">
        <v>207</v>
      </c>
      <c r="E57" s="41" t="s">
        <v>10</v>
      </c>
      <c r="F57" s="41" t="s">
        <v>159</v>
      </c>
      <c r="G57" s="43">
        <v>6310432.2872374505</v>
      </c>
      <c r="H57" s="78">
        <v>36</v>
      </c>
      <c r="I57" s="42" t="s">
        <v>10</v>
      </c>
      <c r="J57" s="41" t="s">
        <v>1</v>
      </c>
      <c r="K57" s="41" t="s">
        <v>361</v>
      </c>
      <c r="L57" s="41" t="s">
        <v>204</v>
      </c>
      <c r="M57" s="41">
        <v>34.5</v>
      </c>
      <c r="N57" s="41" t="s">
        <v>155</v>
      </c>
      <c r="O57" s="41">
        <v>30</v>
      </c>
      <c r="P57" s="41" t="s">
        <v>12</v>
      </c>
      <c r="Q57" s="41" t="s">
        <v>16</v>
      </c>
      <c r="R57" s="41" t="s">
        <v>203</v>
      </c>
      <c r="S57" s="79">
        <v>46815</v>
      </c>
      <c r="T57" s="80">
        <v>2028</v>
      </c>
      <c r="U57" s="83">
        <v>46815</v>
      </c>
      <c r="V57" s="83">
        <v>47910</v>
      </c>
      <c r="W57" s="70"/>
      <c r="X57" s="70"/>
      <c r="Y57" s="70"/>
      <c r="Z57" s="43">
        <v>2103477.4290791503</v>
      </c>
      <c r="AA57" s="43">
        <v>2103477.4290791503</v>
      </c>
      <c r="AB57" s="43">
        <v>2103477.4290791503</v>
      </c>
      <c r="AC57" s="70"/>
      <c r="AD57" s="77" t="str">
        <f t="shared" si="2"/>
        <v>PRT-CARABOBO-56</v>
      </c>
      <c r="AE57" s="41" t="s">
        <v>363</v>
      </c>
      <c r="AF57" s="41"/>
      <c r="AG57" s="41"/>
      <c r="AH57" s="41" t="s">
        <v>354</v>
      </c>
      <c r="AI57" s="82">
        <f t="shared" si="1"/>
        <v>56</v>
      </c>
    </row>
    <row r="58" spans="1:35" ht="23.25" customHeight="1" x14ac:dyDescent="0.3">
      <c r="G58" s="87">
        <f>SUM(G2:G57)</f>
        <v>127422654.80051997</v>
      </c>
      <c r="W58" s="91"/>
      <c r="X58" s="43">
        <f>SUM(X2:X57)</f>
        <v>21861640.005917031</v>
      </c>
      <c r="Y58" s="43">
        <f t="shared" ref="Y58:AC58" si="3">SUM(Y2:Y57)</f>
        <v>47400584.633502021</v>
      </c>
      <c r="Z58" s="43">
        <f t="shared" si="3"/>
        <v>27283438.545836229</v>
      </c>
      <c r="AA58" s="43">
        <f t="shared" si="3"/>
        <v>20233670.087151319</v>
      </c>
      <c r="AB58" s="43">
        <f t="shared" si="3"/>
        <v>10643321.528113334</v>
      </c>
      <c r="AC58" s="43">
        <f t="shared" si="3"/>
        <v>0</v>
      </c>
    </row>
    <row r="59" spans="1:35" x14ac:dyDescent="0.3">
      <c r="X59" s="93">
        <f>+SUM(X58:AC58)</f>
        <v>127422654.80051993</v>
      </c>
    </row>
    <row r="60" spans="1:35" x14ac:dyDescent="0.3">
      <c r="X60" s="93">
        <f>+X59-G58</f>
        <v>0</v>
      </c>
    </row>
  </sheetData>
  <dataValidations count="6">
    <dataValidation type="list" allowBlank="1" showInputMessage="1" showErrorMessage="1" sqref="P2:P1048576">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N2:N57">
      <formula1>"MVA,MW,MWAR,KM"</formula1>
    </dataValidation>
    <dataValidation type="list" allowBlank="1" showInputMessage="1" showErrorMessage="1" sqref="I4:I5 I2 I7:I9 I12:I13 I15:I19">
      <formula1>"CON INGENIERIA DE DETALLE,INGENIERIA CONCEPTUAL,EN PLANIFICACION"</formula1>
    </dataValidation>
    <dataValidation type="list" allowBlank="1" showInputMessage="1" showErrorMessage="1" sqref="J17:J57">
      <formula1>"EN EJECUCION, POR EJECUTAR, PARALIZADO,EJECUTADO"</formula1>
    </dataValidation>
    <dataValidation type="list" allowBlank="1" showInputMessage="1" showErrorMessage="1" sqref="K17:K57">
      <formula1>"SUBESTACION,CIRCUITO"</formula1>
    </dataValidation>
    <dataValidation type="list" allowBlank="1" showInputMessage="1" showErrorMessage="1" sqref="M17:M57">
      <formula1>NIVELTENSION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57</vt:i4>
      </vt:variant>
      <vt:variant>
        <vt:lpstr>Rangos con nombre</vt:lpstr>
      </vt:variant>
      <vt:variant>
        <vt:i4>34</vt:i4>
      </vt:variant>
    </vt:vector>
  </HeadingPairs>
  <TitlesOfParts>
    <vt:vector size="91" baseType="lpstr">
      <vt:lpstr>240</vt:lpstr>
      <vt:lpstr>239</vt:lpstr>
      <vt:lpstr>238</vt:lpstr>
      <vt:lpstr>237</vt:lpstr>
      <vt:lpstr>236</vt:lpstr>
      <vt:lpstr>235</vt:lpstr>
      <vt:lpstr>234</vt:lpstr>
      <vt:lpstr>233</vt:lpstr>
      <vt:lpstr>232</vt:lpstr>
      <vt:lpstr>231</vt:lpstr>
      <vt:lpstr>230</vt:lpstr>
      <vt:lpstr>229</vt:lpstr>
      <vt:lpstr>228</vt:lpstr>
      <vt:lpstr>227</vt:lpstr>
      <vt:lpstr>226</vt:lpstr>
      <vt:lpstr>225</vt:lpstr>
      <vt:lpstr>224</vt:lpstr>
      <vt:lpstr>223</vt:lpstr>
      <vt:lpstr>222</vt:lpstr>
      <vt:lpstr>221</vt:lpstr>
      <vt:lpstr>220</vt:lpstr>
      <vt:lpstr>219</vt:lpstr>
      <vt:lpstr>218</vt:lpstr>
      <vt:lpstr>217</vt:lpstr>
      <vt:lpstr>216</vt:lpstr>
      <vt:lpstr>215</vt:lpstr>
      <vt:lpstr>214</vt:lpstr>
      <vt:lpstr>213</vt:lpstr>
      <vt:lpstr>212</vt:lpstr>
      <vt:lpstr>211</vt:lpstr>
      <vt:lpstr>210</vt:lpstr>
      <vt:lpstr>209</vt:lpstr>
      <vt:lpstr>208</vt:lpstr>
      <vt:lpstr>207</vt:lpstr>
      <vt:lpstr>206</vt:lpstr>
      <vt:lpstr>205</vt:lpstr>
      <vt:lpstr>204</vt:lpstr>
      <vt:lpstr>203</vt:lpstr>
      <vt:lpstr>202</vt:lpstr>
      <vt:lpstr>201</vt:lpstr>
      <vt:lpstr>200</vt:lpstr>
      <vt:lpstr>199</vt:lpstr>
      <vt:lpstr>198</vt:lpstr>
      <vt:lpstr>197</vt:lpstr>
      <vt:lpstr>196</vt:lpstr>
      <vt:lpstr>195</vt:lpstr>
      <vt:lpstr>194</vt:lpstr>
      <vt:lpstr>193</vt:lpstr>
      <vt:lpstr>192</vt:lpstr>
      <vt:lpstr>191</vt:lpstr>
      <vt:lpstr>190</vt:lpstr>
      <vt:lpstr>189</vt:lpstr>
      <vt:lpstr>188</vt:lpstr>
      <vt:lpstr>187</vt:lpstr>
      <vt:lpstr>186</vt:lpstr>
      <vt:lpstr>185</vt:lpstr>
      <vt:lpstr>PRTSEN CARABOBO</vt:lpstr>
      <vt:lpstr>'185'!Área_de_impresión</vt:lpstr>
      <vt:lpstr>'186'!Área_de_impresión</vt:lpstr>
      <vt:lpstr>'187'!Área_de_impresión</vt:lpstr>
      <vt:lpstr>'188'!Área_de_impresión</vt:lpstr>
      <vt:lpstr>'189'!Área_de_impresión</vt:lpstr>
      <vt:lpstr>'190'!Área_de_impresión</vt:lpstr>
      <vt:lpstr>'191'!Área_de_impresión</vt:lpstr>
      <vt:lpstr>'192'!Área_de_impresión</vt:lpstr>
      <vt:lpstr>'193'!Área_de_impresión</vt:lpstr>
      <vt:lpstr>'194'!Área_de_impresión</vt:lpstr>
      <vt:lpstr>'195'!Área_de_impresión</vt:lpstr>
      <vt:lpstr>'196'!Área_de_impresión</vt:lpstr>
      <vt:lpstr>'197'!Área_de_impresión</vt:lpstr>
      <vt:lpstr>'198'!Área_de_impresión</vt:lpstr>
      <vt:lpstr>'199'!Área_de_impresión</vt:lpstr>
      <vt:lpstr>'211'!Área_de_impresión</vt:lpstr>
      <vt:lpstr>'212'!Área_de_impresión</vt:lpstr>
      <vt:lpstr>'213'!Área_de_impresión</vt:lpstr>
      <vt:lpstr>'214'!Área_de_impresión</vt:lpstr>
      <vt:lpstr>'215'!Área_de_impresión</vt:lpstr>
      <vt:lpstr>'216'!Área_de_impresión</vt:lpstr>
      <vt:lpstr>'217'!Área_de_impresión</vt:lpstr>
      <vt:lpstr>'218'!Área_de_impresión</vt:lpstr>
      <vt:lpstr>'219'!Área_de_impresión</vt:lpstr>
      <vt:lpstr>'220'!Área_de_impresión</vt:lpstr>
      <vt:lpstr>'232'!Área_de_impresión</vt:lpstr>
      <vt:lpstr>'233'!Área_de_impresión</vt:lpstr>
      <vt:lpstr>'234'!Área_de_impresión</vt:lpstr>
      <vt:lpstr>'235'!Área_de_impresión</vt:lpstr>
      <vt:lpstr>'236'!Área_de_impresión</vt:lpstr>
      <vt:lpstr>'237'!Área_de_impresión</vt:lpstr>
      <vt:lpstr>'238'!Área_de_impresión</vt:lpstr>
      <vt:lpstr>'239'!Área_de_impresión</vt:lpstr>
      <vt:lpstr>'240'!Área_de_impresión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2025-11-19T18:44:27Z</dcterms:modified>
</cp:coreProperties>
</file>