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<sst xmlns="http://schemas.openxmlformats.org/spreadsheetml/2006/main" count="72" uniqueCount="23">
  <si>
    <t xml:space="preserve">Grid Size</t>
  </si>
  <si>
    <t xml:space="preserve">Name</t>
  </si>
  <si>
    <t xml:space="preserve">Max Output</t>
  </si>
  <si>
    <t xml:space="preserve">Capacity</t>
  </si>
  <si>
    <t xml:space="preserve">Passive Cooling</t>
  </si>
  <si>
    <t xml:space="preserve">Time to Overheat (minutes)</t>
  </si>
  <si>
    <t xml:space="preserve">Time to Cool (minutes)</t>
  </si>
  <si>
    <t xml:space="preserve">capacity needed to run for an hour</t>
  </si>
  <si>
    <t xml:space="preserve">Large</t>
  </si>
  <si>
    <t xml:space="preserve">Large Reactor (No Cooling)</t>
  </si>
  <si>
    <t xml:space="preserve">Small Reactor (No Cooling)</t>
  </si>
  <si>
    <t xml:space="preserve">Small</t>
  </si>
  <si>
    <t xml:space="preserve">Battery (No Cooling)</t>
  </si>
  <si>
    <t xml:space="preserve">Small Battery (No Cooling)</t>
  </si>
  <si>
    <t xml:space="preserve">H2 Engine (No Cooling)</t>
  </si>
  <si>
    <t xml:space="preserve">HeatSink</t>
  </si>
  <si>
    <t xml:space="preserve">HeatSink Sinking 1 Battery</t>
  </si>
  <si>
    <t xml:space="preserve">HeatSink Sinking 1 Large Reactor</t>
  </si>
  <si>
    <t xml:space="preserve">HeatSink Sinking 3 Batteries</t>
  </si>
  <si>
    <t xml:space="preserve">Output at 50%</t>
  </si>
  <si>
    <t xml:space="preserve">1 Battery, No Sink</t>
  </si>
  <si>
    <t xml:space="preserve">1 Large Reactor, No Sink</t>
  </si>
  <si>
    <t xml:space="preserve">Output at 25%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</si>
</sst>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_);\(#,##0.00\)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49"/>
    <col collapsed="false" customWidth="true" hidden="false" outlineLevel="0" max="2" min="2" style="1" width="30.46"/>
    <col collapsed="false" customWidth="true" hidden="false" outlineLevel="0" max="3" min="3" style="1" width="20.17"/>
    <col collapsed="false" customWidth="true" hidden="false" outlineLevel="0" max="4" min="4" style="1" width="19.61"/>
    <col collapsed="false" customWidth="true" hidden="false" outlineLevel="0" max="5" min="5" style="1" width="23.37"/>
    <col collapsed="false" customWidth="true" hidden="false" outlineLevel="0" max="6" min="6" style="1" width="24.06"/>
    <col collapsed="false" customWidth="true" hidden="false" outlineLevel="0" max="7" min="7" style="1" width="19.2"/>
    <col collapsed="false" customWidth="true" hidden="false" outlineLevel="0" max="8" min="8" style="1" width="34.3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1" t="s">
        <v>8</v>
      </c>
      <c r="B2" s="1" t="s">
        <v>9</v>
      </c>
      <c r="C2" s="2" t="n">
        <v>300</v>
      </c>
      <c r="D2" s="2" t="n">
        <f aca="false">C2*100</f>
        <v>30000</v>
      </c>
      <c r="E2" s="2" t="n">
        <f aca="false">C2/600</f>
        <v>0.5</v>
      </c>
      <c r="F2" s="2" t="n">
        <f aca="false">(D2/(C2-E2)*1.667)/60</f>
        <v>2.78297161936561</v>
      </c>
      <c r="G2" s="2" t="n">
        <f aca="false">((D2/E2)*1.667)/60</f>
        <v>1667</v>
      </c>
      <c r="H2" s="2" t="n">
        <f aca="false">(60/F2)*D2</f>
        <v>646790.641871626</v>
      </c>
    </row>
    <row r="3" customFormat="false" ht="12.8" hidden="false" customHeight="false" outlineLevel="0" collapsed="false">
      <c r="A3" s="1" t="s">
        <v>8</v>
      </c>
      <c r="B3" s="1" t="s">
        <v>10</v>
      </c>
      <c r="C3" s="2" t="n">
        <v>15</v>
      </c>
      <c r="D3" s="2" t="n">
        <f aca="false">C3*100</f>
        <v>1500</v>
      </c>
      <c r="E3" s="2" t="n">
        <f aca="false">C3/600</f>
        <v>0.025</v>
      </c>
      <c r="F3" s="2" t="n">
        <f aca="false">(D3/(C3-E3)*1.667)/60</f>
        <v>2.78297161936561</v>
      </c>
      <c r="G3" s="2" t="n">
        <f aca="false">((D3/E3)*1.667)/60</f>
        <v>1667</v>
      </c>
      <c r="H3" s="2" t="n">
        <f aca="false">(60/F3)*D3</f>
        <v>32339.5320935813</v>
      </c>
    </row>
    <row r="4" customFormat="false" ht="12.8" hidden="false" customHeight="false" outlineLevel="0" collapsed="false">
      <c r="A4" s="1" t="s">
        <v>11</v>
      </c>
      <c r="B4" s="1" t="s">
        <v>9</v>
      </c>
      <c r="C4" s="2" t="n">
        <v>10.5</v>
      </c>
      <c r="D4" s="2" t="n">
        <f aca="false">C4*100</f>
        <v>1050</v>
      </c>
      <c r="E4" s="2" t="n">
        <f aca="false">C4/600</f>
        <v>0.0175</v>
      </c>
      <c r="F4" s="2" t="n">
        <f aca="false">(D4/(C4-E4)*1.667)/60</f>
        <v>2.78297161936561</v>
      </c>
      <c r="G4" s="2" t="n">
        <f aca="false">((D4/E4)*1.667)/60</f>
        <v>1667</v>
      </c>
      <c r="H4" s="2" t="n">
        <f aca="false">(60/F4)*D4</f>
        <v>22637.6724655069</v>
      </c>
    </row>
    <row r="5" customFormat="false" ht="12.8" hidden="false" customHeight="false" outlineLevel="0" collapsed="false">
      <c r="A5" s="1" t="s">
        <v>11</v>
      </c>
      <c r="B5" s="1" t="s">
        <v>10</v>
      </c>
      <c r="C5" s="2" t="n">
        <v>0.5</v>
      </c>
      <c r="D5" s="2" t="n">
        <f aca="false">C5*100</f>
        <v>50</v>
      </c>
      <c r="E5" s="2" t="n">
        <f aca="false">C5/600</f>
        <v>0.000833333333333333</v>
      </c>
      <c r="F5" s="2" t="n">
        <f aca="false">(D5/(C5-E5)*1.667)/60</f>
        <v>2.78297161936561</v>
      </c>
      <c r="G5" s="2" t="n">
        <f aca="false">((D5/E5)*1.667)/60</f>
        <v>1667</v>
      </c>
      <c r="H5" s="2" t="n">
        <f aca="false">(60/F5)*D5</f>
        <v>1077.98440311938</v>
      </c>
    </row>
    <row r="6" customFormat="false" ht="12.8" hidden="false" customHeight="false" outlineLevel="0" collapsed="false">
      <c r="C6" s="2"/>
      <c r="D6" s="2"/>
      <c r="E6" s="2"/>
      <c r="F6" s="2"/>
      <c r="G6" s="2"/>
      <c r="H6" s="2"/>
    </row>
    <row r="7" customFormat="false" ht="12.8" hidden="false" customHeight="false" outlineLevel="0" collapsed="false">
      <c r="A7" s="1" t="s">
        <v>8</v>
      </c>
      <c r="B7" s="1" t="s">
        <v>12</v>
      </c>
      <c r="C7" s="2" t="n">
        <v>12</v>
      </c>
      <c r="D7" s="2" t="n">
        <f aca="false">C7*400</f>
        <v>4800</v>
      </c>
      <c r="E7" s="2" t="n">
        <f aca="false">C7/30</f>
        <v>0.4</v>
      </c>
      <c r="F7" s="2" t="n">
        <f aca="false">(D7/(C7-E7)*1.667)/60</f>
        <v>11.4965517241379</v>
      </c>
      <c r="G7" s="2" t="n">
        <f aca="false">((D7/E7)*1.667)/60</f>
        <v>333.4</v>
      </c>
      <c r="H7" s="2" t="n">
        <f aca="false">(60/F7)*D7</f>
        <v>25050.9898020396</v>
      </c>
    </row>
    <row r="8" customFormat="false" ht="12.8" hidden="false" customHeight="false" outlineLevel="0" collapsed="false">
      <c r="A8" s="1" t="s">
        <v>11</v>
      </c>
      <c r="B8" s="1" t="s">
        <v>12</v>
      </c>
      <c r="C8" s="2" t="n">
        <v>4.32</v>
      </c>
      <c r="D8" s="2" t="n">
        <f aca="false">C8*400</f>
        <v>1728</v>
      </c>
      <c r="E8" s="2" t="n">
        <f aca="false">C8/30</f>
        <v>0.144</v>
      </c>
      <c r="F8" s="2" t="n">
        <f aca="false">(D8/(C8-E8)*1.667)/60</f>
        <v>11.4965517241379</v>
      </c>
      <c r="G8" s="2" t="n">
        <f aca="false">((D8/E8)*1.667)/60</f>
        <v>333.4</v>
      </c>
      <c r="H8" s="2" t="n">
        <f aca="false">(60/F8)*D8</f>
        <v>9018.35632873425</v>
      </c>
    </row>
    <row r="9" customFormat="false" ht="12.8" hidden="false" customHeight="false" outlineLevel="0" collapsed="false">
      <c r="A9" s="1" t="s">
        <v>11</v>
      </c>
      <c r="B9" s="1" t="s">
        <v>13</v>
      </c>
      <c r="C9" s="2" t="n">
        <v>0.2</v>
      </c>
      <c r="D9" s="2" t="n">
        <f aca="false">C9*400</f>
        <v>80</v>
      </c>
      <c r="E9" s="2" t="n">
        <f aca="false">C9/30</f>
        <v>0.00666666666666667</v>
      </c>
      <c r="F9" s="2" t="n">
        <f aca="false">(D9/(C9-E9)*1.667)/60</f>
        <v>11.4965517241379</v>
      </c>
      <c r="G9" s="2" t="n">
        <f aca="false">((D9/E9)*1.667)/60</f>
        <v>333.4</v>
      </c>
      <c r="H9" s="2" t="n">
        <f aca="false">(60/F9)*D9</f>
        <v>417.51649670066</v>
      </c>
    </row>
    <row r="10" customFormat="false" ht="12.8" hidden="false" customHeight="false" outlineLevel="0" collapsed="false">
      <c r="C10" s="2"/>
      <c r="D10" s="2"/>
      <c r="E10" s="2"/>
      <c r="F10" s="2"/>
      <c r="G10" s="2"/>
      <c r="H10" s="2"/>
    </row>
    <row r="11" customFormat="false" ht="12.8" hidden="false" customHeight="false" outlineLevel="0" collapsed="false">
      <c r="A11" s="1" t="s">
        <v>8</v>
      </c>
      <c r="B11" s="1" t="s">
        <v>14</v>
      </c>
      <c r="C11" s="2" t="n">
        <v>5</v>
      </c>
      <c r="D11" s="2" t="n">
        <f aca="false">C11*500</f>
        <v>2500</v>
      </c>
      <c r="E11" s="2" t="n">
        <f aca="false">C11/5</f>
        <v>1</v>
      </c>
      <c r="F11" s="2" t="n">
        <f aca="false">(D11/(C11-E11)*1.667)/60</f>
        <v>17.3645833333333</v>
      </c>
      <c r="G11" s="2" t="n">
        <f aca="false">((D11/E11)*1.667)/60</f>
        <v>69.4583333333333</v>
      </c>
      <c r="H11" s="2" t="n">
        <f aca="false">(60/F11)*D11</f>
        <v>8638.27234553089</v>
      </c>
    </row>
    <row r="12" customFormat="false" ht="12.8" hidden="false" customHeight="false" outlineLevel="0" collapsed="false">
      <c r="A12" s="1" t="s">
        <v>11</v>
      </c>
      <c r="B12" s="1" t="s">
        <v>14</v>
      </c>
      <c r="C12" s="2" t="n">
        <v>0.5</v>
      </c>
      <c r="D12" s="2" t="n">
        <f aca="false">C12*500</f>
        <v>250</v>
      </c>
      <c r="E12" s="2" t="n">
        <f aca="false">C12/5</f>
        <v>0.1</v>
      </c>
      <c r="F12" s="2" t="n">
        <f aca="false">(D12/(C12-E12)*1.667)/60</f>
        <v>17.3645833333333</v>
      </c>
      <c r="G12" s="2" t="n">
        <f aca="false">((D12/E12)*1.667)/60</f>
        <v>69.4583333333333</v>
      </c>
      <c r="H12" s="2" t="n">
        <f aca="false">(60/F12)*D12</f>
        <v>863.827234553089</v>
      </c>
    </row>
    <row r="13" customFormat="false" ht="12.8" hidden="false" customHeight="false" outlineLevel="0" collapsed="false">
      <c r="C13" s="2"/>
      <c r="D13" s="2"/>
      <c r="E13" s="2"/>
      <c r="F13" s="2"/>
      <c r="G13" s="2"/>
      <c r="H13" s="2"/>
    </row>
    <row r="14" customFormat="false" ht="12.8" hidden="false" customHeight="false" outlineLevel="0" collapsed="false">
      <c r="A14" s="1" t="s">
        <v>8</v>
      </c>
      <c r="B14" s="1" t="s">
        <v>15</v>
      </c>
      <c r="C14" s="2" t="n">
        <v>0</v>
      </c>
      <c r="D14" s="2" t="n">
        <v>1000000</v>
      </c>
      <c r="E14" s="2" t="n">
        <v>0</v>
      </c>
      <c r="F14" s="3"/>
      <c r="G14" s="3"/>
      <c r="H14" s="3"/>
    </row>
    <row r="15" customFormat="false" ht="12.8" hidden="false" customHeight="false" outlineLevel="0" collapsed="false">
      <c r="A15" s="1" t="s">
        <v>11</v>
      </c>
      <c r="B15" s="1" t="s">
        <v>15</v>
      </c>
      <c r="C15" s="2" t="n">
        <v>0</v>
      </c>
      <c r="D15" s="2" t="n">
        <v>500000</v>
      </c>
      <c r="E15" s="2" t="n">
        <v>0</v>
      </c>
      <c r="F15" s="3"/>
      <c r="G15" s="3"/>
      <c r="H15" s="3"/>
    </row>
    <row r="16" customFormat="false" ht="12.8" hidden="false" customHeight="false" outlineLevel="0" collapsed="false">
      <c r="A16" s="1" t="s">
        <v>8</v>
      </c>
      <c r="B16" s="1" t="s">
        <v>16</v>
      </c>
      <c r="C16" s="2" t="n">
        <f aca="false">C7</f>
        <v>12</v>
      </c>
      <c r="D16" s="2" t="n">
        <f aca="false">D14</f>
        <v>1000000</v>
      </c>
      <c r="E16" s="2" t="n">
        <f aca="false">$E$14+$E$7</f>
        <v>0.4</v>
      </c>
      <c r="F16" s="2" t="n">
        <f aca="false">(D16/(C16-E16)*1.667)/60</f>
        <v>2395.11494252874</v>
      </c>
      <c r="G16" s="2" t="n">
        <f aca="false">((D16/E16)*1.667)/60</f>
        <v>69458.3333333333</v>
      </c>
      <c r="H16" s="2" t="n">
        <f aca="false">(60/F16)*D16</f>
        <v>25050.9898020396</v>
      </c>
    </row>
    <row r="17" customFormat="false" ht="12.8" hidden="false" customHeight="false" outlineLevel="0" collapsed="false">
      <c r="A17" s="1" t="s">
        <v>8</v>
      </c>
      <c r="B17" s="1" t="s">
        <v>17</v>
      </c>
      <c r="C17" s="2" t="n">
        <f aca="false">C2</f>
        <v>300</v>
      </c>
      <c r="D17" s="2" t="n">
        <f aca="false">D14</f>
        <v>1000000</v>
      </c>
      <c r="E17" s="2" t="n">
        <f aca="false">$E$14+$E$2</f>
        <v>0.5</v>
      </c>
      <c r="F17" s="2" t="n">
        <f aca="false">(D17/(C17-E17)*1.667)/60</f>
        <v>92.7657206455203</v>
      </c>
      <c r="G17" s="2" t="n">
        <f aca="false">((D17/E17)*1.667)/60</f>
        <v>55566.6666666667</v>
      </c>
      <c r="H17" s="2" t="n">
        <f aca="false">(60/F17)*D17</f>
        <v>646790.641871626</v>
      </c>
    </row>
    <row r="18" customFormat="false" ht="12.8" hidden="false" customHeight="false" outlineLevel="0" collapsed="false">
      <c r="A18" s="1" t="s">
        <v>11</v>
      </c>
      <c r="B18" s="1" t="s">
        <v>18</v>
      </c>
      <c r="C18" s="2" t="n">
        <f aca="false">C8*3</f>
        <v>12.96</v>
      </c>
      <c r="D18" s="2" t="n">
        <f aca="false">$D$15</f>
        <v>500000</v>
      </c>
      <c r="E18" s="2" t="n">
        <f aca="false">$E$14+$E$8</f>
        <v>0.144</v>
      </c>
      <c r="F18" s="2" t="n">
        <f aca="false">(D18/(C18-E18)*1.667)/60</f>
        <v>1083.93154390345</v>
      </c>
      <c r="G18" s="2" t="n">
        <f aca="false">((D18/E18)*1.667)/60</f>
        <v>96469.9074074074</v>
      </c>
      <c r="H18" s="2" t="n">
        <f aca="false">(60/F18)*D18</f>
        <v>27677.024595081</v>
      </c>
    </row>
    <row r="19" customFormat="false" ht="12.8" hidden="false" customHeight="false" outlineLevel="0" collapsed="false">
      <c r="A19" s="1" t="s">
        <v>11</v>
      </c>
      <c r="B19" s="1" t="s">
        <v>17</v>
      </c>
      <c r="C19" s="2" t="n">
        <f aca="false">C4</f>
        <v>10.5</v>
      </c>
      <c r="D19" s="2" t="n">
        <f aca="false">$D$15</f>
        <v>500000</v>
      </c>
      <c r="E19" s="2" t="n">
        <f aca="false">$E$14+$E$4</f>
        <v>0.0175</v>
      </c>
      <c r="F19" s="2" t="n">
        <f aca="false">(D19/(C19-E19)*1.667)/60</f>
        <v>1325.22458065029</v>
      </c>
      <c r="G19" s="2" t="n">
        <f aca="false">((D19/E19)*1.667)/60</f>
        <v>793809.523809524</v>
      </c>
      <c r="H19" s="2" t="n">
        <f aca="false">(60/F19)*D19</f>
        <v>22637.6724655069</v>
      </c>
    </row>
    <row r="20" customFormat="false" ht="12.8" hidden="false" customHeight="false" outlineLevel="0" collapsed="false">
      <c r="D20" s="2"/>
    </row>
    <row r="21" customFormat="false" ht="12.8" hidden="false" customHeight="false" outlineLevel="0" collapsed="false">
      <c r="D21" s="2"/>
    </row>
    <row r="22" customFormat="false" ht="12.8" hidden="false" customHeight="false" outlineLevel="0" collapsed="false">
      <c r="A22" s="1" t="s">
        <v>19</v>
      </c>
      <c r="D22" s="2"/>
    </row>
    <row r="23" customFormat="false" ht="12.8" hidden="false" customHeight="false" outlineLevel="0" collapsed="false">
      <c r="A23" s="1" t="s">
        <v>8</v>
      </c>
      <c r="B23" s="1" t="s">
        <v>16</v>
      </c>
      <c r="C23" s="2" t="n">
        <f aca="false">C16/2</f>
        <v>6</v>
      </c>
      <c r="D23" s="2" t="n">
        <f aca="false">$D$14</f>
        <v>1000000</v>
      </c>
      <c r="E23" s="2" t="n">
        <f aca="false">$E$14+$E$7</f>
        <v>0.4</v>
      </c>
      <c r="F23" s="2" t="n">
        <f aca="false">(D23/(C23-E23)*1.667)/60</f>
        <v>4961.30952380952</v>
      </c>
      <c r="G23" s="2" t="n">
        <f aca="false">((D23/E23)*1.667)/60</f>
        <v>69458.3333333333</v>
      </c>
      <c r="H23" s="2" t="n">
        <f aca="false">(60/F23)*D23</f>
        <v>12093.5812837433</v>
      </c>
    </row>
    <row r="24" customFormat="false" ht="12.8" hidden="false" customHeight="false" outlineLevel="0" collapsed="false">
      <c r="A24" s="1" t="s">
        <v>8</v>
      </c>
      <c r="B24" s="1" t="s">
        <v>17</v>
      </c>
      <c r="C24" s="2" t="n">
        <f aca="false">C17/2</f>
        <v>150</v>
      </c>
      <c r="D24" s="2" t="n">
        <f aca="false">$D$14</f>
        <v>1000000</v>
      </c>
      <c r="E24" s="2" t="n">
        <f aca="false">$E$14+$E$2</f>
        <v>0.5</v>
      </c>
      <c r="F24" s="2" t="n">
        <f aca="false">(D24/(C24-E24)*1.667)/60</f>
        <v>185.841694537347</v>
      </c>
      <c r="G24" s="2" t="n">
        <f aca="false">((D24/E24)*1.667)/60</f>
        <v>55566.6666666667</v>
      </c>
      <c r="H24" s="2" t="n">
        <f aca="false">(60/F24)*D24</f>
        <v>322855.428914217</v>
      </c>
    </row>
    <row r="25" customFormat="false" ht="12.8" hidden="false" customHeight="false" outlineLevel="0" collapsed="false">
      <c r="A25" s="1" t="s">
        <v>11</v>
      </c>
      <c r="B25" s="1" t="s">
        <v>18</v>
      </c>
      <c r="C25" s="2" t="n">
        <f aca="false">C18/2</f>
        <v>6.48</v>
      </c>
      <c r="D25" s="2" t="n">
        <f aca="false">$D$15</f>
        <v>500000</v>
      </c>
      <c r="E25" s="2" t="n">
        <f aca="false">$E$14+$E$8</f>
        <v>0.144</v>
      </c>
      <c r="F25" s="2" t="n">
        <f aca="false">(D25/(C25-E25)*1.667)/60</f>
        <v>2192.4978956229</v>
      </c>
      <c r="G25" s="2" t="n">
        <f aca="false">((D25/E25)*1.667)/60</f>
        <v>96469.9074074074</v>
      </c>
      <c r="H25" s="2" t="n">
        <f aca="false">(60/F25)*D25</f>
        <v>13683.0233953209</v>
      </c>
    </row>
    <row r="26" customFormat="false" ht="12.8" hidden="false" customHeight="false" outlineLevel="0" collapsed="false">
      <c r="A26" s="1" t="s">
        <v>11</v>
      </c>
      <c r="B26" s="1" t="s">
        <v>17</v>
      </c>
      <c r="C26" s="2" t="n">
        <f aca="false">C19/2</f>
        <v>5.25</v>
      </c>
      <c r="D26" s="2" t="n">
        <f aca="false">$D$15</f>
        <v>500000</v>
      </c>
      <c r="E26" s="2" t="n">
        <f aca="false">$E$14+$E$4</f>
        <v>0.0175</v>
      </c>
      <c r="F26" s="2" t="n">
        <f aca="false">(D26/(C26-E26)*1.667)/60</f>
        <v>2654.88135053352</v>
      </c>
      <c r="G26" s="2" t="n">
        <f aca="false">((D26/E26)*1.667)/60</f>
        <v>793809.523809524</v>
      </c>
      <c r="H26" s="2" t="n">
        <f aca="false">(60/F26)*D26</f>
        <v>11299.9400119976</v>
      </c>
    </row>
    <row r="28" customFormat="false" ht="12.8" hidden="false" customHeight="false" outlineLevel="0" collapsed="false">
      <c r="A28" s="1" t="s">
        <v>8</v>
      </c>
      <c r="B28" s="1" t="s">
        <v>20</v>
      </c>
      <c r="C28" s="2" t="n">
        <f aca="false">C23</f>
        <v>6</v>
      </c>
      <c r="D28" s="2" t="n">
        <f aca="false">$D$7</f>
        <v>4800</v>
      </c>
      <c r="E28" s="2" t="n">
        <f aca="false">E23</f>
        <v>0.4</v>
      </c>
      <c r="F28" s="2" t="n">
        <f aca="false">(D28/(C28-E28)*1.667)/60</f>
        <v>23.8142857142857</v>
      </c>
      <c r="G28" s="2" t="n">
        <f aca="false">((D28/E28)*1.667)/60</f>
        <v>333.4</v>
      </c>
      <c r="H28" s="2" t="n">
        <f aca="false">(60/F28)*D28</f>
        <v>12093.5812837432</v>
      </c>
    </row>
    <row r="29" customFormat="false" ht="12.8" hidden="false" customHeight="false" outlineLevel="0" collapsed="false">
      <c r="A29" s="1" t="s">
        <v>8</v>
      </c>
      <c r="B29" s="1" t="s">
        <v>21</v>
      </c>
      <c r="C29" s="2" t="n">
        <f aca="false">C24</f>
        <v>150</v>
      </c>
      <c r="D29" s="2" t="n">
        <f aca="false">$D$2</f>
        <v>30000</v>
      </c>
      <c r="E29" s="2" t="n">
        <f aca="false">E24</f>
        <v>0.5</v>
      </c>
      <c r="F29" s="2" t="n">
        <f aca="false">(D29/(C29-E29)*1.667)/60</f>
        <v>5.5752508361204</v>
      </c>
      <c r="G29" s="2" t="n">
        <f aca="false">((D29/E29)*1.667)/60</f>
        <v>1667</v>
      </c>
      <c r="H29" s="2" t="n">
        <f aca="false">(60/F29)*D29</f>
        <v>322855.428914217</v>
      </c>
    </row>
    <row r="30" customFormat="false" ht="12.8" hidden="false" customHeight="false" outlineLevel="0" collapsed="false">
      <c r="A30" s="1" t="s">
        <v>11</v>
      </c>
      <c r="B30" s="1" t="s">
        <v>20</v>
      </c>
      <c r="C30" s="1" t="n">
        <f aca="false">C8/2</f>
        <v>2.16</v>
      </c>
      <c r="D30" s="2" t="n">
        <f aca="false">$D$8</f>
        <v>1728</v>
      </c>
      <c r="E30" s="2" t="n">
        <f aca="false">E25</f>
        <v>0.144</v>
      </c>
      <c r="F30" s="2" t="n">
        <f aca="false">(D30/(C30-E30)*1.667)/60</f>
        <v>23.8142857142857</v>
      </c>
      <c r="G30" s="2" t="n">
        <f aca="false">((D30/E30)*1.667)/60</f>
        <v>333.4</v>
      </c>
      <c r="H30" s="2" t="n">
        <f aca="false">(60/F30)*D30</f>
        <v>4353.68926214757</v>
      </c>
    </row>
    <row r="31" customFormat="false" ht="12.8" hidden="false" customHeight="false" outlineLevel="0" collapsed="false">
      <c r="A31" s="1" t="s">
        <v>11</v>
      </c>
      <c r="B31" s="1" t="s">
        <v>21</v>
      </c>
      <c r="C31" s="2" t="n">
        <f aca="false">C4</f>
        <v>10.5</v>
      </c>
      <c r="D31" s="2" t="n">
        <f aca="false">$D$4</f>
        <v>1050</v>
      </c>
      <c r="E31" s="2" t="n">
        <f aca="false">E26</f>
        <v>0.0175</v>
      </c>
      <c r="F31" s="2" t="n">
        <f aca="false">(D31/(C31-E31)*1.667)/60</f>
        <v>2.78297161936561</v>
      </c>
      <c r="G31" s="2" t="n">
        <f aca="false">((D31/E31)*1.667)/60</f>
        <v>1667</v>
      </c>
      <c r="H31" s="2" t="n">
        <f aca="false">(60/F31)*D31</f>
        <v>22637.6724655069</v>
      </c>
    </row>
    <row r="33" customFormat="false" ht="12.8" hidden="false" customHeight="false" outlineLevel="0" collapsed="false">
      <c r="A33" s="1" t="s">
        <v>22</v>
      </c>
      <c r="D33" s="2"/>
    </row>
    <row r="34" customFormat="false" ht="12.8" hidden="false" customHeight="false" outlineLevel="0" collapsed="false">
      <c r="A34" s="1" t="s">
        <v>8</v>
      </c>
      <c r="B34" s="1" t="s">
        <v>16</v>
      </c>
      <c r="C34" s="2" t="n">
        <f aca="false">C23/2</f>
        <v>3</v>
      </c>
      <c r="D34" s="2" t="n">
        <f aca="false">$D$14</f>
        <v>1000000</v>
      </c>
      <c r="E34" s="2" t="n">
        <f aca="false">$E$14+$E$7</f>
        <v>0.4</v>
      </c>
      <c r="F34" s="2" t="n">
        <f aca="false">(D34/(C34-E34)*1.667)/60</f>
        <v>10685.8974358974</v>
      </c>
      <c r="G34" s="2" t="n">
        <f aca="false">((D34/E34)*1.667)/60</f>
        <v>69458.3333333333</v>
      </c>
      <c r="H34" s="2" t="n">
        <f aca="false">(60/F34)*D34</f>
        <v>5614.87702459508</v>
      </c>
    </row>
    <row r="35" customFormat="false" ht="12.8" hidden="false" customHeight="false" outlineLevel="0" collapsed="false">
      <c r="A35" s="1" t="s">
        <v>8</v>
      </c>
      <c r="B35" s="1" t="s">
        <v>17</v>
      </c>
      <c r="C35" s="2" t="n">
        <f aca="false">C24/2</f>
        <v>75</v>
      </c>
      <c r="D35" s="2" t="n">
        <f aca="false">$D$14</f>
        <v>1000000</v>
      </c>
      <c r="E35" s="2" t="n">
        <f aca="false">$E$14+$E$2</f>
        <v>0.5</v>
      </c>
      <c r="F35" s="2" t="n">
        <f aca="false">(D35/(C35-E35)*1.667)/60</f>
        <v>372.930648769575</v>
      </c>
      <c r="G35" s="2" t="n">
        <f aca="false">((D35/E35)*1.667)/60</f>
        <v>55566.6666666667</v>
      </c>
      <c r="H35" s="2" t="n">
        <f aca="false">(60/F35)*D35</f>
        <v>160887.822435513</v>
      </c>
    </row>
    <row r="36" customFormat="false" ht="12.8" hidden="false" customHeight="false" outlineLevel="0" collapsed="false">
      <c r="A36" s="1" t="s">
        <v>11</v>
      </c>
      <c r="B36" s="1" t="s">
        <v>18</v>
      </c>
      <c r="C36" s="2" t="n">
        <f aca="false">C25/2</f>
        <v>3.24</v>
      </c>
      <c r="D36" s="2" t="n">
        <f aca="false">$D$15</f>
        <v>500000</v>
      </c>
      <c r="E36" s="2" t="n">
        <f aca="false">$E$14+$E$8</f>
        <v>0.144</v>
      </c>
      <c r="F36" s="2" t="n">
        <f aca="false">(D36/(C36-E36)*1.667)/60</f>
        <v>4486.97243755383</v>
      </c>
      <c r="G36" s="2" t="n">
        <f aca="false">((D36/E36)*1.667)/60</f>
        <v>96469.9074074074</v>
      </c>
      <c r="H36" s="2" t="n">
        <f aca="false">(60/F36)*D36</f>
        <v>6686.02279544091</v>
      </c>
    </row>
    <row r="37" customFormat="false" ht="12.8" hidden="false" customHeight="false" outlineLevel="0" collapsed="false">
      <c r="A37" s="1" t="s">
        <v>11</v>
      </c>
      <c r="B37" s="1" t="s">
        <v>17</v>
      </c>
      <c r="C37" s="2" t="n">
        <f aca="false">C26/2</f>
        <v>2.625</v>
      </c>
      <c r="D37" s="2" t="n">
        <f aca="false">$D$15</f>
        <v>500000</v>
      </c>
      <c r="E37" s="2" t="n">
        <f aca="false">$E$14+$E$4</f>
        <v>0.0175</v>
      </c>
      <c r="F37" s="2" t="n">
        <f aca="false">(D37/(C37-E37)*1.667)/60</f>
        <v>5327.58069670821</v>
      </c>
      <c r="G37" s="2" t="n">
        <f aca="false">((D37/E37)*1.667)/60</f>
        <v>793809.523809524</v>
      </c>
      <c r="H37" s="2" t="n">
        <f aca="false">(60/F37)*D37</f>
        <v>5631.07378524295</v>
      </c>
    </row>
    <row r="39" customFormat="false" ht="12.8" hidden="false" customHeight="false" outlineLevel="0" collapsed="false">
      <c r="A39" s="1" t="s">
        <v>8</v>
      </c>
      <c r="B39" s="1" t="s">
        <v>20</v>
      </c>
      <c r="C39" s="2" t="n">
        <f aca="false">C34</f>
        <v>3</v>
      </c>
      <c r="D39" s="2" t="n">
        <f aca="false">$D$7</f>
        <v>4800</v>
      </c>
      <c r="E39" s="2" t="n">
        <f aca="false">E34</f>
        <v>0.4</v>
      </c>
      <c r="F39" s="2" t="n">
        <f aca="false">(D39/(C39-E39)*1.667)/60</f>
        <v>51.2923076923077</v>
      </c>
      <c r="G39" s="2" t="n">
        <f aca="false">((D39/E39)*1.667)/60</f>
        <v>333.4</v>
      </c>
      <c r="H39" s="2" t="n">
        <f aca="false">(60/F39)*D39</f>
        <v>5614.87702459508</v>
      </c>
    </row>
    <row r="40" customFormat="false" ht="12.8" hidden="false" customHeight="false" outlineLevel="0" collapsed="false">
      <c r="A40" s="1" t="s">
        <v>8</v>
      </c>
      <c r="B40" s="1" t="s">
        <v>21</v>
      </c>
      <c r="C40" s="2" t="n">
        <f aca="false">C35</f>
        <v>75</v>
      </c>
      <c r="D40" s="2" t="n">
        <f aca="false">$D$2</f>
        <v>30000</v>
      </c>
      <c r="E40" s="2" t="n">
        <f aca="false">E35</f>
        <v>0.5</v>
      </c>
      <c r="F40" s="2" t="n">
        <f aca="false">(D40/(C40-E40)*1.667)/60</f>
        <v>11.1879194630873</v>
      </c>
      <c r="G40" s="2" t="n">
        <f aca="false">((D40/E40)*1.667)/60</f>
        <v>1667</v>
      </c>
      <c r="H40" s="2" t="n">
        <f aca="false">(60/F40)*D40</f>
        <v>160887.822435513</v>
      </c>
    </row>
    <row r="41" customFormat="false" ht="12.8" hidden="false" customHeight="false" outlineLevel="0" collapsed="false">
      <c r="A41" s="1" t="s">
        <v>11</v>
      </c>
      <c r="B41" s="1" t="s">
        <v>20</v>
      </c>
      <c r="C41" s="2" t="n">
        <f aca="false">C36</f>
        <v>3.24</v>
      </c>
      <c r="D41" s="2" t="n">
        <f aca="false">$D$8</f>
        <v>1728</v>
      </c>
      <c r="E41" s="2" t="n">
        <f aca="false">E36</f>
        <v>0.144</v>
      </c>
      <c r="F41" s="2" t="n">
        <f aca="false">(D41/(C41-E41)*1.667)/60</f>
        <v>15.506976744186</v>
      </c>
      <c r="G41" s="2" t="n">
        <f aca="false">((D41/E41)*1.667)/60</f>
        <v>333.4</v>
      </c>
      <c r="H41" s="2" t="n">
        <f aca="false">(60/F41)*D41</f>
        <v>6686.02279544091</v>
      </c>
    </row>
    <row r="42" customFormat="false" ht="12.8" hidden="false" customHeight="false" outlineLevel="0" collapsed="false">
      <c r="A42" s="1" t="s">
        <v>11</v>
      </c>
      <c r="B42" s="1" t="s">
        <v>21</v>
      </c>
      <c r="C42" s="2" t="n">
        <f aca="false">C37</f>
        <v>2.625</v>
      </c>
      <c r="D42" s="2" t="n">
        <f aca="false">$D$4</f>
        <v>1050</v>
      </c>
      <c r="E42" s="2" t="n">
        <f aca="false">E37</f>
        <v>0.0175</v>
      </c>
      <c r="F42" s="2" t="n">
        <f aca="false">(D42/(C42-E42)*1.667)/60</f>
        <v>11.1879194630873</v>
      </c>
      <c r="G42" s="2" t="n">
        <f aca="false">((D42/E42)*1.667)/60</f>
        <v>1667</v>
      </c>
      <c r="H42" s="2" t="n">
        <f aca="false">(60/F42)*D42</f>
        <v>5631.07378524295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2024-05-12T20:22:25Z</dcterms:created>
  <dc:creator/>
  <dc:description/>
  <dc:language>en-US</dc:language>
  <cp:lastModifiedBy/>
  <dcterms:modified xsi:type="dcterms:W3CDTF">2024-05-23T07:40:10Z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