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1840" windowHeight="13740" tabRatio="695" activeTab="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  <sheet name="ФОРМУЛЫ ДЛЯ ПРОВЕРКИ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G10" i="1"/>
  <c r="J12" i="1"/>
  <c r="K11" i="1"/>
  <c r="E6" i="1"/>
  <c r="F6" i="1"/>
  <c r="G6" i="1"/>
  <c r="E7" i="1"/>
  <c r="F7" i="1"/>
  <c r="G7" i="1"/>
  <c r="H7" i="1"/>
  <c r="I7" i="1"/>
  <c r="J7" i="1"/>
  <c r="K7" i="1"/>
  <c r="D13" i="1"/>
  <c r="F13" i="1"/>
  <c r="H13" i="1"/>
  <c r="I13" i="1"/>
  <c r="B11" i="1"/>
  <c r="C11" i="1"/>
  <c r="D11" i="1"/>
  <c r="G11" i="1"/>
  <c r="H11" i="1"/>
  <c r="I11" i="1"/>
  <c r="J11" i="1"/>
  <c r="L11" i="1"/>
  <c r="M11" i="1"/>
  <c r="B12" i="1"/>
  <c r="C12" i="1"/>
  <c r="D12" i="1"/>
  <c r="G12" i="1"/>
  <c r="H12" i="1"/>
  <c r="I12" i="1"/>
  <c r="K12" i="1"/>
  <c r="L12" i="1"/>
  <c r="M12" i="1"/>
  <c r="B13" i="1"/>
  <c r="C13" i="1"/>
  <c r="E13" i="1"/>
  <c r="G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0" i="1"/>
  <c r="C10" i="1"/>
  <c r="D10" i="1"/>
  <c r="H10" i="1"/>
  <c r="I10" i="1"/>
  <c r="J10" i="1"/>
  <c r="K10" i="1"/>
  <c r="L10" i="1"/>
  <c r="M10" i="1"/>
  <c r="B7" i="1"/>
  <c r="C7" i="1"/>
  <c r="D7" i="1"/>
  <c r="L7" i="1"/>
  <c r="M7" i="1"/>
  <c r="C6" i="1"/>
  <c r="D6" i="1"/>
  <c r="H6" i="1"/>
  <c r="I6" i="1"/>
  <c r="J6" i="1"/>
  <c r="K6" i="1"/>
  <c r="L6" i="1"/>
  <c r="M6" i="1"/>
  <c r="B6" i="1"/>
  <c r="C8" i="1"/>
  <c r="C15" i="1"/>
  <c r="C16" i="1"/>
  <c r="D8" i="1"/>
  <c r="D15" i="1"/>
  <c r="D16" i="1"/>
  <c r="E8" i="1"/>
  <c r="E15" i="1"/>
  <c r="E16" i="1"/>
  <c r="F8" i="1"/>
  <c r="F15" i="1"/>
  <c r="F16" i="1"/>
  <c r="G8" i="1"/>
  <c r="G15" i="1"/>
  <c r="G16" i="1"/>
  <c r="H8" i="1"/>
  <c r="H15" i="1"/>
  <c r="H16" i="1"/>
  <c r="I8" i="1"/>
  <c r="I15" i="1"/>
  <c r="I16" i="1"/>
  <c r="J8" i="1"/>
  <c r="J15" i="1"/>
  <c r="J16" i="1"/>
  <c r="K8" i="1"/>
  <c r="K15" i="1"/>
  <c r="K16" i="1"/>
  <c r="L8" i="1"/>
  <c r="L15" i="1"/>
  <c r="L16" i="1"/>
  <c r="M8" i="1"/>
  <c r="M15" i="1"/>
  <c r="M16" i="1"/>
  <c r="B8" i="1"/>
  <c r="B15" i="1"/>
  <c r="B16" i="1"/>
</calcChain>
</file>

<file path=xl/sharedStrings.xml><?xml version="1.0" encoding="utf-8"?>
<sst xmlns="http://schemas.openxmlformats.org/spreadsheetml/2006/main" count="112" uniqueCount="58">
  <si>
    <t>Год</t>
  </si>
  <si>
    <t>02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</si>
  <si>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</si>
  <si>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</si>
  <si>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</si>
  <si>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</si>
  <si>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</si>
  <si>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</si>
  <si>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</si>
  <si>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</si>
  <si>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</si>
  <si>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</si>
  <si>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</si>
  <si>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</si>
  <si>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</si>
  <si>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 xml:space="preserve"> </t>
  </si>
  <si>
    <t>СВОДНЫЙ БЮДЖЕТ (все подразделения) 02г., тыс.руб</t>
  </si>
  <si>
    <t>БЮДЖЕТ ПРОДАЖ 02г., тыс.руб</t>
  </si>
  <si>
    <t>БЮДЖЕТ ПРОИЗВОДСТВА 02г., тыс.руб</t>
  </si>
  <si>
    <t>БЮДЖЕТ ЛОГИСТИКИ 02г., тыс.руб</t>
  </si>
  <si>
    <t>ПРОЧИЕ РАСХОДЫ 02г., тыс.руб</t>
  </si>
  <si>
    <t>Хранение и транспортировка</t>
  </si>
  <si>
    <t>Прирост доходов (%), к кв. пред. года</t>
  </si>
  <si>
    <t>Маржинальность (%), кв.</t>
  </si>
  <si>
    <t>Доля расходов в доходах (%), год</t>
  </si>
  <si>
    <t>Формула</t>
  </si>
  <si>
    <t>Правильное значение</t>
  </si>
  <si>
    <t>Комментарий</t>
  </si>
  <si>
    <t>=SUM(Логистика!B6:M7)+SUM(Логистика!B10:M14)</t>
  </si>
  <si>
    <t>Вероятная ошибка</t>
  </si>
  <si>
    <t>Получил ли герой данные от логиста и вставил ли их</t>
  </si>
  <si>
    <t>=SUM(Производство!B6:M7)+SUM(Производство!B10:M14)</t>
  </si>
  <si>
    <t>Получил ли герой правильные данные от производственника и вставил ли их</t>
  </si>
  <si>
    <t>&lt;&gt;0</t>
  </si>
  <si>
    <t>=SUM(Сводный!N6:Q7)+SUM(Сводный!N10:Q14)-SUM(Сводный!B6:M7)-SUM(Сводный!B10:M14)</t>
  </si>
  <si>
    <t>=SUM(Сводный!R6:R7)+SUM(Сводный!R10:R14)-SUM(Сводный!B6:M7)-SUM(Сводный!B10:M14)</t>
  </si>
  <si>
    <t>=SUM(Сводный!N16:Q16)-(SUM(Сводный!B8:M8)-SUM(Сводный!B15:M15))</t>
  </si>
  <si>
    <t>=Сводный!R16-(SUM(Сводный!B8:M8)-SUM(Сводный!B15:M15))</t>
  </si>
  <si>
    <t>id_формулы</t>
  </si>
  <si>
    <t>=Сводный!R18</t>
  </si>
  <si>
    <t>Правильно ли герой посчитал квартальные значения (НЕ зависит от 1 и 2)</t>
  </si>
  <si>
    <t>Правильно ли герой посчитал годовые значения  (НЕ зависит от 1 и 2)</t>
  </si>
  <si>
    <t>Правильно ли посчитана операционная прибыль по кварталам  (НЕ зависит от 1 и 2)</t>
  </si>
  <si>
    <t>Правильно ли посчитана операционная прибыль за год  (НЕ зависит от 1 и 2)</t>
  </si>
  <si>
    <t>Правильно ли рассчитан показатель 1 - учитываем 6 знаков после запятой  (зависит от 1 и 2)</t>
  </si>
  <si>
    <t>=SUM(Сводный!N19:Q19)</t>
  </si>
  <si>
    <t>=SUM(Сводный!N20:Q20)</t>
  </si>
  <si>
    <t>Правильно ли рассчитан показатель 2 - учитываем 6 знаков после запятой  (зависит от 1, 2, 5)</t>
  </si>
  <si>
    <t>Правильно ли рассчитан показатель 3 - учитываем 6 знаков после запятой  (зависит от 1, 5)</t>
  </si>
  <si>
    <t>любое другое</t>
  </si>
  <si>
    <t>=SUM(N6:Q7)+SUM(N10:Q14)-SUM(B6:M7)-SUM(B10:M14)</t>
  </si>
  <si>
    <t>=SUM(R6:R7)+SUM(R10:R14)-SUM(B6:M7)-SUM(B10:M14)</t>
  </si>
  <si>
    <t>=SUM(N16:Q16)-(SUM(B8:M8)-SUM(B15:M15))</t>
  </si>
  <si>
    <t>=R16-(SUM(B8:M8)-SUM(B15:M15))</t>
  </si>
  <si>
    <t>=R18</t>
  </si>
  <si>
    <t>=SUM(N19:Q19)</t>
  </si>
  <si>
    <t>=SUM(N20:Q20)</t>
  </si>
  <si>
    <t>=SUM(B6:M7)+SUM(B10:M14)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</si>
</sst>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4" xfId="0" applyNumberFormat="1" applyFont="1" applyBorder="1"/>
    <xf numFmtId="3" fontId="5" fillId="0" borderId="36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30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9" xfId="0" applyNumberFormat="1" applyFont="1" applyBorder="1"/>
    <xf numFmtId="3" fontId="5" fillId="0" borderId="14" xfId="0" applyNumberFormat="1" applyFont="1" applyBorder="1"/>
    <xf numFmtId="3" fontId="5" fillId="0" borderId="35" xfId="0" applyNumberFormat="1" applyFont="1" applyBorder="1"/>
    <xf numFmtId="0" fontId="6" fillId="2" borderId="16" xfId="0" applyFont="1" applyFill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7" xfId="0" applyNumberFormat="1" applyFont="1" applyFill="1" applyBorder="1"/>
    <xf numFmtId="0" fontId="7" fillId="0" borderId="0" xfId="0" applyFont="1"/>
    <xf numFmtId="3" fontId="6" fillId="2" borderId="44" xfId="0" applyNumberFormat="1" applyFont="1" applyFill="1" applyBorder="1"/>
    <xf numFmtId="3" fontId="6" fillId="2" borderId="45" xfId="0" applyNumberFormat="1" applyFont="1" applyFill="1" applyBorder="1"/>
    <xf numFmtId="3" fontId="6" fillId="2" borderId="46" xfId="0" applyNumberFormat="1" applyFont="1" applyFill="1" applyBorder="1"/>
    <xf numFmtId="3" fontId="6" fillId="2" borderId="31" xfId="0" applyNumberFormat="1" applyFont="1" applyFill="1" applyBorder="1"/>
    <xf numFmtId="0" fontId="6" fillId="2" borderId="34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5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8" xfId="0" applyNumberFormat="1" applyFont="1" applyFill="1" applyBorder="1"/>
    <xf numFmtId="3" fontId="6" fillId="0" borderId="5" xfId="0" applyNumberFormat="1" applyFont="1" applyFill="1" applyBorder="1"/>
    <xf numFmtId="3" fontId="6" fillId="0" borderId="34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7" xfId="0" applyNumberFormat="1" applyFont="1" applyFill="1" applyBorder="1"/>
    <xf numFmtId="3" fontId="7" fillId="0" borderId="25" xfId="0" applyNumberFormat="1" applyFont="1" applyFill="1" applyBorder="1"/>
    <xf numFmtId="3" fontId="7" fillId="0" borderId="26" xfId="0" applyNumberFormat="1" applyFont="1" applyFill="1" applyBorder="1"/>
    <xf numFmtId="3" fontId="7" fillId="0" borderId="38" xfId="0" applyNumberFormat="1" applyFont="1" applyFill="1" applyBorder="1"/>
    <xf numFmtId="0" fontId="6" fillId="0" borderId="20" xfId="0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7" fillId="0" borderId="23" xfId="0" applyNumberFormat="1" applyFont="1" applyFill="1" applyBorder="1"/>
    <xf numFmtId="3" fontId="7" fillId="0" borderId="39" xfId="0" applyNumberFormat="1" applyFont="1" applyFill="1" applyBorder="1"/>
    <xf numFmtId="0" fontId="7" fillId="0" borderId="0" xfId="0" applyFont="1" applyFill="1"/>
    <xf numFmtId="3" fontId="7" fillId="2" borderId="3" xfId="0" applyNumberFormat="1" applyFont="1" applyFill="1" applyBorder="1"/>
    <xf numFmtId="3" fontId="7" fillId="2" borderId="4" xfId="0" applyNumberFormat="1" applyFont="1" applyFill="1" applyBorder="1"/>
    <xf numFmtId="3" fontId="7" fillId="2" borderId="28" xfId="0" applyNumberFormat="1" applyFont="1" applyFill="1" applyBorder="1"/>
    <xf numFmtId="3" fontId="7" fillId="2" borderId="5" xfId="0" applyNumberFormat="1" applyFont="1" applyFill="1" applyBorder="1"/>
    <xf numFmtId="3" fontId="7" fillId="2" borderId="34" xfId="0" applyNumberFormat="1" applyFont="1" applyFill="1" applyBorder="1"/>
    <xf numFmtId="3" fontId="7" fillId="2" borderId="6" xfId="0" applyNumberFormat="1" applyFont="1" applyFill="1" applyBorder="1"/>
    <xf numFmtId="3" fontId="7" fillId="2" borderId="1" xfId="0" applyNumberFormat="1" applyFont="1" applyFill="1" applyBorder="1"/>
    <xf numFmtId="3" fontId="7" fillId="2" borderId="30" xfId="0" applyNumberFormat="1" applyFont="1" applyFill="1" applyBorder="1"/>
    <xf numFmtId="3" fontId="7" fillId="2" borderId="7" xfId="0" applyNumberFormat="1" applyFont="1" applyFill="1" applyBorder="1"/>
    <xf numFmtId="3" fontId="7" fillId="2" borderId="36" xfId="0" applyNumberFormat="1" applyFont="1" applyFill="1" applyBorder="1"/>
    <xf numFmtId="3" fontId="7" fillId="2" borderId="8" xfId="0" applyNumberFormat="1" applyFont="1" applyFill="1" applyBorder="1"/>
    <xf numFmtId="3" fontId="7" fillId="2" borderId="9" xfId="0" applyNumberFormat="1" applyFont="1" applyFill="1" applyBorder="1"/>
    <xf numFmtId="3" fontId="7" fillId="2" borderId="33" xfId="0" applyNumberFormat="1" applyFont="1" applyFill="1" applyBorder="1"/>
    <xf numFmtId="3" fontId="7" fillId="2" borderId="10" xfId="0" applyNumberFormat="1" applyFont="1" applyFill="1" applyBorder="1"/>
    <xf numFmtId="3" fontId="7" fillId="2" borderId="40" xfId="0" applyNumberFormat="1" applyFont="1" applyFill="1" applyBorder="1"/>
    <xf numFmtId="3" fontId="7" fillId="0" borderId="41" xfId="0" applyNumberFormat="1" applyFont="1" applyFill="1" applyBorder="1"/>
    <xf numFmtId="3" fontId="7" fillId="0" borderId="42" xfId="0" applyNumberFormat="1" applyFont="1" applyFill="1" applyBorder="1"/>
    <xf numFmtId="3" fontId="7" fillId="0" borderId="47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49" fontId="0" fillId="0" borderId="2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0" fontId="8" fillId="0" borderId="49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2" borderId="11" xfId="0" applyFont="1" applyFill="1" applyBorder="1"/>
    <xf numFmtId="0" fontId="6" fillId="2" borderId="12" xfId="0" applyFont="1" applyFill="1" applyBorder="1"/>
    <xf numFmtId="0" fontId="6" fillId="2" borderId="54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26"/>
  <sheetViews>
    <sheetView workbookViewId="0">
      <selection activeCell="A27" sqref="A27"/>
    </sheetView>
  </sheetViews>
  <sheetFormatPr baseColWidth="10" defaultColWidth="11" defaultRowHeight="15" x14ac:dyDescent="0"/>
  <cols>
    <col min="1" max="1" width="36.5" style="1" bestFit="1" customWidth="1"/>
    <col min="2" max="13" width="8.6640625" style="1" customWidth="1"/>
    <col min="14" max="18" width="9.6640625" style="1" customWidth="1"/>
    <col min="19" max="16384" width="11" style="1"/>
  </cols>
  <sheetData>
    <row r="1" spans="1:18" ht="15.75">
      <c r="B1" s="114" t="s">
        <v>16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s="28" customFormat="1" ht="14" thickBot="1"/>
    <row r="3" spans="1:18" s="28" customFormat="1" ht="13">
      <c r="B3" s="110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  <c r="N3" s="110" t="s">
        <v>11</v>
      </c>
      <c r="O3" s="111"/>
      <c r="P3" s="111"/>
      <c r="Q3" s="113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 t="s">
        <v>1</v>
      </c>
    </row>
    <row r="5" spans="1:18" s="28" customFormat="1" ht="13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>
        <f>Продажи!B6+Производство!B6+Логистика!B6+Прочее!B6</f>
        <v>585000</v>
      </c>
      <c r="C6" s="4">
        <f>Продажи!C6+Производство!C6+Логистика!C6+Прочее!C6</f>
        <v>670000</v>
      </c>
      <c r="D6" s="4">
        <f>Продажи!D6+Производство!D6+Логистика!D6+Прочее!D6</f>
        <v>628900</v>
      </c>
      <c r="E6" s="4">
        <f>Продажи!E6+Производство!E6+Логистика!E6+Прочее!E6</f>
        <v>635732</v>
      </c>
      <c r="F6" s="4">
        <f>Продажи!F6+Производство!F6+Логистика!F6+Прочее!F6</f>
        <v>574300</v>
      </c>
      <c r="G6" s="4">
        <f>Продажи!G6+Производство!G6+Логистика!G6+Прочее!G6</f>
        <v>590543</v>
      </c>
      <c r="H6" s="4">
        <f>Продажи!H6+Производство!H6+Логистика!H6+Прочее!H6</f>
        <v>600786</v>
      </c>
      <c r="I6" s="4">
        <f>Продажи!I6+Производство!I6+Логистика!I6+Прочее!I6</f>
        <v>690434</v>
      </c>
      <c r="J6" s="4">
        <f>Продажи!J6+Производство!J6+Логистика!J6+Прочее!J6</f>
        <v>765434</v>
      </c>
      <c r="K6" s="4">
        <f>Продажи!K6+Производство!K6+Логистика!K6+Прочее!K6</f>
        <v>867532</v>
      </c>
      <c r="L6" s="4">
        <f>Продажи!L6+Производство!L6+Логистика!L6+Прочее!L6</f>
        <v>900076</v>
      </c>
      <c r="M6" s="14">
        <f>Продажи!M6+Производство!M6+Логистика!M6+Прочее!M6</f>
        <v>867534</v>
      </c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>
        <f>Продажи!B7+Производство!B7+Логистика!B7+Прочее!B7</f>
        <v>1344</v>
      </c>
      <c r="C7" s="16">
        <f>Продажи!C7+Производство!C7+Логистика!C7+Прочее!C7</f>
        <v>2144</v>
      </c>
      <c r="D7" s="16">
        <f>Продажи!D7+Производство!D7+Логистика!D7+Прочее!D7</f>
        <v>5343</v>
      </c>
      <c r="E7" s="16">
        <f>Продажи!E7+Производство!E7+Логистика!E7+Прочее!E7</f>
        <v>1298</v>
      </c>
      <c r="F7" s="16">
        <f>Продажи!F7+Производство!F7+Логистика!F7+Прочее!F7</f>
        <v>1432</v>
      </c>
      <c r="G7" s="16">
        <f>Продажи!G7+Производство!G7+Логистика!G7+Прочее!G7</f>
        <v>3786</v>
      </c>
      <c r="H7" s="16">
        <f>Продажи!H7+Производство!H7+Логистика!H7+Прочее!H7</f>
        <v>2343</v>
      </c>
      <c r="I7" s="16">
        <f>Продажи!I7+Производство!I7+Логистика!I7+Прочее!I7</f>
        <v>1243</v>
      </c>
      <c r="J7" s="16">
        <f>Продажи!J7+Производство!J7+Логистика!J7+Прочее!J7</f>
        <v>2333</v>
      </c>
      <c r="K7" s="16">
        <f>Продажи!K7+Производство!K7+Логистика!K7+Прочее!K7</f>
        <v>3005</v>
      </c>
      <c r="L7" s="16">
        <f>Продажи!L7+Производство!L7+Логистика!L7+Прочее!L7</f>
        <v>2556</v>
      </c>
      <c r="M7" s="17">
        <f>Продажи!M7+Производство!M7+Логистика!M7+Прочее!M7</f>
        <v>2765</v>
      </c>
      <c r="N7" s="15"/>
      <c r="O7" s="16"/>
      <c r="P7" s="16"/>
      <c r="Q7" s="18"/>
      <c r="R7" s="19"/>
    </row>
    <row r="8" spans="1:18" s="28" customFormat="1" ht="15.75" thickBot="1">
      <c r="A8" s="20" t="s">
        <v>3</v>
      </c>
      <c r="B8" s="21">
        <f>SUM(B6:B7)</f>
        <v>586344</v>
      </c>
      <c r="C8" s="22">
        <f t="shared" ref="C8:M8" si="0">SUM(C6:C7)</f>
        <v>672144</v>
      </c>
      <c r="D8" s="22">
        <f t="shared" si="0"/>
        <v>634243</v>
      </c>
      <c r="E8" s="22">
        <f t="shared" si="0"/>
        <v>637030</v>
      </c>
      <c r="F8" s="22">
        <f t="shared" si="0"/>
        <v>575732</v>
      </c>
      <c r="G8" s="22">
        <f t="shared" si="0"/>
        <v>594329</v>
      </c>
      <c r="H8" s="22">
        <f t="shared" si="0"/>
        <v>603129</v>
      </c>
      <c r="I8" s="22">
        <f t="shared" si="0"/>
        <v>691677</v>
      </c>
      <c r="J8" s="22">
        <f t="shared" si="0"/>
        <v>767767</v>
      </c>
      <c r="K8" s="22">
        <f t="shared" si="0"/>
        <v>870537</v>
      </c>
      <c r="L8" s="22">
        <f t="shared" si="0"/>
        <v>902632</v>
      </c>
      <c r="M8" s="23">
        <f t="shared" si="0"/>
        <v>870299</v>
      </c>
      <c r="N8" s="24"/>
      <c r="O8" s="25"/>
      <c r="P8" s="25"/>
      <c r="Q8" s="26"/>
      <c r="R8" s="27"/>
    </row>
    <row r="9" spans="1:18" s="28" customFormat="1" ht="13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>
        <f>Продажи!B10+Производство!B10+Логистика!B10+Прочее!B10</f>
        <v>250000</v>
      </c>
      <c r="C10" s="4">
        <f>Продажи!C10+Производство!C10+Логистика!C10+Прочее!C10</f>
        <v>191250</v>
      </c>
      <c r="D10" s="4">
        <f>Продажи!D10+Производство!D10+Логистика!D10+Прочее!D10</f>
        <v>150830.83333333334</v>
      </c>
      <c r="E10" s="4">
        <f>Продажи!E10+Производство!E10+Логистика!E10+Прочее!E10</f>
        <v>185891.66666666669</v>
      </c>
      <c r="F10" s="4">
        <f>Продажи!F10+Производство!F10+Логистика!F10+Прочее!F10</f>
        <v>100441.66666666667</v>
      </c>
      <c r="G10" s="4">
        <f>Продажи!G10+Производство!G10+Логистика!G10+Прочее!G10</f>
        <v>139916.66666666669</v>
      </c>
      <c r="H10" s="4">
        <f>Продажи!H10+Производство!H10+Логистика!H10+Прочее!H10</f>
        <v>187250</v>
      </c>
      <c r="I10" s="4">
        <f>Продажи!I10+Производство!I10+Логистика!I10+Прочее!I10</f>
        <v>292139.16666666669</v>
      </c>
      <c r="J10" s="4">
        <f>Продажи!J10+Производство!J10+Логистика!J10+Прочее!J10</f>
        <v>192239.16666666669</v>
      </c>
      <c r="K10" s="4">
        <f>Продажи!K10+Производство!K10+Логистика!K10+Прочее!K10</f>
        <v>149120.83333333334</v>
      </c>
      <c r="L10" s="4">
        <f>Продажи!L10+Производство!L10+Логистика!L10+Прочее!L10</f>
        <v>155583.33333333334</v>
      </c>
      <c r="M10" s="5">
        <f>Продажи!M10+Производство!M10+Логистика!M10+Прочее!M10</f>
        <v>102791.66666666667</v>
      </c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>
        <f>Продажи!B11+Производство!B11+Логистика!B11+Прочее!B11</f>
        <v>0</v>
      </c>
      <c r="C11" s="4">
        <f>Продажи!C11+Производство!C11+Логистика!C11+Прочее!C11</f>
        <v>0</v>
      </c>
      <c r="D11" s="4">
        <f>Продажи!D11+Производство!D11+Логистика!D11+Прочее!D11</f>
        <v>0</v>
      </c>
      <c r="E11" s="4">
        <f>Продажи!E11+Производство!E11+Логистика!E11+Прочее!E11</f>
        <v>0</v>
      </c>
      <c r="F11" s="4">
        <f>Продажи!F11+Производство!F11+Логистика!F11+Прочее!F11</f>
        <v>0</v>
      </c>
      <c r="G11" s="4">
        <f>Продажи!G11+Производство!G11+Логистика!G11+Прочее!G11</f>
        <v>0</v>
      </c>
      <c r="H11" s="4">
        <f>Продажи!H11+Производство!H11+Логистика!H11+Прочее!H11</f>
        <v>0</v>
      </c>
      <c r="I11" s="4">
        <f>Продажи!I11+Производство!I11+Логистика!I11+Прочее!I11</f>
        <v>0</v>
      </c>
      <c r="J11" s="4">
        <f>Продажи!J11+Производство!J11+Логистика!J11+Прочее!J11</f>
        <v>0</v>
      </c>
      <c r="K11" s="4">
        <f>Продажи!K11+Производство!K11+Логистика!K11+Прочее!K11</f>
        <v>0</v>
      </c>
      <c r="L11" s="4">
        <f>Продажи!L11+Производство!L11+Логистика!L11+Прочее!L11</f>
        <v>0</v>
      </c>
      <c r="M11" s="5">
        <f>Продажи!M11+Производство!M11+Логистика!M11+Прочее!M11</f>
        <v>0</v>
      </c>
      <c r="N11" s="6"/>
      <c r="O11" s="4"/>
      <c r="P11" s="4"/>
      <c r="Q11" s="5"/>
      <c r="R11" s="7"/>
    </row>
    <row r="12" spans="1:18" s="8" customFormat="1" ht="12">
      <c r="A12" s="2" t="s">
        <v>7</v>
      </c>
      <c r="B12" s="3">
        <f>Продажи!B12+Производство!B12+Логистика!B12+Прочее!B12</f>
        <v>22500</v>
      </c>
      <c r="C12" s="4">
        <f>Продажи!C12+Производство!C12+Логистика!C12+Прочее!C12</f>
        <v>22321</v>
      </c>
      <c r="D12" s="4">
        <f>Продажи!D12+Производство!D12+Логистика!D12+Прочее!D12</f>
        <v>19670</v>
      </c>
      <c r="E12" s="4">
        <f>Продажи!E12+Производство!E12+Логистика!E12+Прочее!E12</f>
        <v>18709</v>
      </c>
      <c r="F12" s="4">
        <f>Продажи!F12+Производство!F12+Логистика!F12+Прочее!F12</f>
        <v>24387</v>
      </c>
      <c r="G12" s="4">
        <f>Продажи!G12+Производство!G12+Логистика!G12+Прочее!G12</f>
        <v>15087</v>
      </c>
      <c r="H12" s="4">
        <f>Продажи!H12+Производство!H12+Логистика!H12+Прочее!H12</f>
        <v>23001</v>
      </c>
      <c r="I12" s="4">
        <f>Продажи!I12+Производство!I12+Логистика!I12+Прочее!I12</f>
        <v>15003</v>
      </c>
      <c r="J12" s="4">
        <f>Продажи!J12+Производство!J12+Логистика!J12+Прочее!J12</f>
        <v>16089</v>
      </c>
      <c r="K12" s="4">
        <f>Продажи!K12+Производство!K12+Логистика!K12+Прочее!K12</f>
        <v>19800</v>
      </c>
      <c r="L12" s="4">
        <f>Продажи!L12+Производство!L12+Логистика!L12+Прочее!L12</f>
        <v>23670</v>
      </c>
      <c r="M12" s="5">
        <f>Продажи!M12+Производство!M12+Логистика!M12+Прочее!M12</f>
        <v>24100</v>
      </c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f>Продажи!B13+Производство!B13+Логистика!B13+Прочее!B13</f>
        <v>125640</v>
      </c>
      <c r="C13" s="4">
        <f>Продажи!C13+Производство!C13+Логистика!C13+Прочее!C13</f>
        <v>119220</v>
      </c>
      <c r="D13" s="4">
        <f>Продажи!D13+Производство!D13+Логистика!D13+Прочее!D13</f>
        <v>115585</v>
      </c>
      <c r="E13" s="4">
        <f>Продажи!E13+Производство!E13+Логистика!E13+Прочее!E13</f>
        <v>121830</v>
      </c>
      <c r="F13" s="4">
        <f>Продажи!F13+Производство!F13+Логистика!F13+Прочее!F13</f>
        <v>107443</v>
      </c>
      <c r="G13" s="4">
        <f>Продажи!G13+Производство!G13+Логистика!G13+Прочее!G13</f>
        <v>114646</v>
      </c>
      <c r="H13" s="4">
        <f>Продажи!H13+Производство!H13+Логистика!H13+Прочее!H13</f>
        <v>124900</v>
      </c>
      <c r="I13" s="4">
        <f>Продажи!I13+Производство!I13+Логистика!I13+Прочее!I13</f>
        <v>121379</v>
      </c>
      <c r="J13" s="4">
        <f>Продажи!J13+Производство!J13+Логистика!J13+Прочее!J13</f>
        <v>117180</v>
      </c>
      <c r="K13" s="4">
        <f>Продажи!K13+Производство!K13+Логистика!K13+Прочее!K13</f>
        <v>113627</v>
      </c>
      <c r="L13" s="4">
        <f>Продажи!L13+Производство!L13+Логистика!L13+Прочее!L13</f>
        <v>115254</v>
      </c>
      <c r="M13" s="5">
        <f>Продажи!M13+Производство!M13+Логистика!M13+Прочее!M13</f>
        <v>124461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f>Продажи!B14+Производство!B14+Логистика!B14+Прочее!B14</f>
        <v>21373</v>
      </c>
      <c r="C14" s="12">
        <f>Продажи!C14+Производство!C14+Логистика!C14+Прочее!C14</f>
        <v>18311</v>
      </c>
      <c r="D14" s="12">
        <f>Продажи!D14+Производство!D14+Логистика!D14+Прочее!D14</f>
        <v>19303</v>
      </c>
      <c r="E14" s="12">
        <f>Продажи!E14+Производство!E14+Логистика!E14+Прочее!E14</f>
        <v>20622</v>
      </c>
      <c r="F14" s="12">
        <f>Продажи!F14+Производство!F14+Логистика!F14+Прочее!F14</f>
        <v>20535</v>
      </c>
      <c r="G14" s="12">
        <f>Продажи!G14+Производство!G14+Логистика!G14+Прочее!G14</f>
        <v>20817</v>
      </c>
      <c r="H14" s="12">
        <f>Продажи!H14+Производство!H14+Логистика!H14+Прочее!H14</f>
        <v>19807</v>
      </c>
      <c r="I14" s="12">
        <f>Продажи!I14+Производство!I14+Логистика!I14+Прочее!I14</f>
        <v>19531</v>
      </c>
      <c r="J14" s="12">
        <f>Продажи!J14+Производство!J14+Логистика!J14+Прочее!J14</f>
        <v>20457</v>
      </c>
      <c r="K14" s="12">
        <f>Продажи!K14+Производство!K14+Логистика!K14+Прочее!K14</f>
        <v>20186</v>
      </c>
      <c r="L14" s="12">
        <f>Продажи!L14+Производство!L14+Логистика!L14+Прочее!L14</f>
        <v>21512</v>
      </c>
      <c r="M14" s="13">
        <f>Продажи!M14+Производство!M14+Логистика!M14+Прочее!M14</f>
        <v>20964</v>
      </c>
      <c r="N14" s="6"/>
      <c r="O14" s="4"/>
      <c r="P14" s="4"/>
      <c r="Q14" s="5"/>
      <c r="R14" s="7"/>
    </row>
    <row r="15" spans="1:18" s="28" customFormat="1" ht="15.75" thickBot="1">
      <c r="A15" s="20" t="s">
        <v>9</v>
      </c>
      <c r="B15" s="29">
        <f>SUM(B10:B14)</f>
        <v>419513</v>
      </c>
      <c r="C15" s="30">
        <f t="shared" ref="C15:M15" si="1">SUM(C10:C14)</f>
        <v>351102</v>
      </c>
      <c r="D15" s="30">
        <f t="shared" si="1"/>
        <v>305388.83333333337</v>
      </c>
      <c r="E15" s="30">
        <f t="shared" si="1"/>
        <v>347052.66666666669</v>
      </c>
      <c r="F15" s="30">
        <f t="shared" si="1"/>
        <v>252806.66666666669</v>
      </c>
      <c r="G15" s="30">
        <f t="shared" si="1"/>
        <v>290466.66666666669</v>
      </c>
      <c r="H15" s="30">
        <f t="shared" si="1"/>
        <v>354958</v>
      </c>
      <c r="I15" s="30">
        <f t="shared" si="1"/>
        <v>448052.16666666669</v>
      </c>
      <c r="J15" s="30">
        <f t="shared" si="1"/>
        <v>345965.16666666669</v>
      </c>
      <c r="K15" s="30">
        <f t="shared" si="1"/>
        <v>302733.83333333337</v>
      </c>
      <c r="L15" s="30">
        <f t="shared" si="1"/>
        <v>316019.33333333337</v>
      </c>
      <c r="M15" s="31">
        <f t="shared" si="1"/>
        <v>272316.66666666669</v>
      </c>
      <c r="N15" s="24"/>
      <c r="O15" s="25"/>
      <c r="P15" s="25"/>
      <c r="Q15" s="26"/>
      <c r="R15" s="27"/>
    </row>
    <row r="16" spans="1:18" s="28" customFormat="1" ht="15.75" thickBot="1">
      <c r="A16" s="20" t="s">
        <v>10</v>
      </c>
      <c r="B16" s="24">
        <f>B8-B15</f>
        <v>166831</v>
      </c>
      <c r="C16" s="25">
        <f t="shared" ref="C16:M16" si="2">C8-C15</f>
        <v>321042</v>
      </c>
      <c r="D16" s="25">
        <f t="shared" si="2"/>
        <v>328854.16666666663</v>
      </c>
      <c r="E16" s="25">
        <f t="shared" si="2"/>
        <v>289977.33333333331</v>
      </c>
      <c r="F16" s="25">
        <f t="shared" si="2"/>
        <v>322925.33333333331</v>
      </c>
      <c r="G16" s="25">
        <f t="shared" si="2"/>
        <v>303862.33333333331</v>
      </c>
      <c r="H16" s="25">
        <f t="shared" si="2"/>
        <v>248171</v>
      </c>
      <c r="I16" s="25">
        <f t="shared" si="2"/>
        <v>243624.83333333331</v>
      </c>
      <c r="J16" s="25">
        <f t="shared" si="2"/>
        <v>421801.83333333331</v>
      </c>
      <c r="K16" s="25">
        <f t="shared" si="2"/>
        <v>567803.16666666663</v>
      </c>
      <c r="L16" s="25">
        <f t="shared" si="2"/>
        <v>586612.66666666663</v>
      </c>
      <c r="M16" s="32">
        <f t="shared" si="2"/>
        <v>597982.33333333326</v>
      </c>
      <c r="N16" s="24"/>
      <c r="O16" s="25"/>
      <c r="P16" s="25"/>
      <c r="Q16" s="26"/>
      <c r="R16" s="27"/>
    </row>
    <row r="17" spans="1:18" s="58" customFormat="1" ht="15.75" thickBo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53"/>
      <c r="O17" s="54"/>
      <c r="P17" s="54"/>
      <c r="Q17" s="56"/>
      <c r="R17" s="57"/>
    </row>
    <row r="18" spans="1:18" s="28" customFormat="1" ht="13">
      <c r="A18" s="107" t="s">
        <v>24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  <c r="N18" s="59"/>
      <c r="O18" s="60"/>
      <c r="P18" s="60"/>
      <c r="Q18" s="62"/>
      <c r="R18" s="63"/>
    </row>
    <row r="19" spans="1:18" s="28" customFormat="1" ht="13">
      <c r="A19" s="108" t="s">
        <v>23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4"/>
      <c r="O19" s="65"/>
      <c r="P19" s="65"/>
      <c r="Q19" s="67"/>
      <c r="R19" s="68"/>
    </row>
    <row r="20" spans="1:18" s="28" customFormat="1" ht="15.75" thickBot="1">
      <c r="A20" s="109" t="s">
        <v>22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2"/>
      <c r="R20" s="73"/>
    </row>
    <row r="24" spans="1:18">
      <c r="N24" s="82"/>
    </row>
    <row r="26" spans="1:18">
      <c r="N26" s="82"/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G22" sqref="G22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114" t="s">
        <v>17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s="28" customFormat="1" thickBot="1"/>
    <row r="3" spans="1:18" s="28" customFormat="1">
      <c r="B3" s="110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  <c r="N3" s="110"/>
      <c r="O3" s="111"/>
      <c r="P3" s="111"/>
      <c r="Q3" s="113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>
        <v>585000</v>
      </c>
      <c r="C6" s="4">
        <v>670000</v>
      </c>
      <c r="D6" s="4">
        <v>628900</v>
      </c>
      <c r="E6" s="4">
        <v>635732</v>
      </c>
      <c r="F6" s="4">
        <v>574300</v>
      </c>
      <c r="G6" s="4">
        <v>590543</v>
      </c>
      <c r="H6" s="4">
        <v>600786</v>
      </c>
      <c r="I6" s="4">
        <v>690434</v>
      </c>
      <c r="J6" s="4">
        <v>765434</v>
      </c>
      <c r="K6" s="4">
        <v>867532</v>
      </c>
      <c r="L6" s="4">
        <v>900076</v>
      </c>
      <c r="M6" s="14">
        <v>867534</v>
      </c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>
        <v>22500</v>
      </c>
      <c r="C12" s="4">
        <v>22321</v>
      </c>
      <c r="D12" s="4">
        <v>19670</v>
      </c>
      <c r="E12" s="4">
        <v>18709</v>
      </c>
      <c r="F12" s="4">
        <v>24387</v>
      </c>
      <c r="G12" s="4">
        <v>15087</v>
      </c>
      <c r="H12" s="4">
        <v>23001</v>
      </c>
      <c r="I12" s="4">
        <v>15003</v>
      </c>
      <c r="J12" s="4">
        <v>16089</v>
      </c>
      <c r="K12" s="4">
        <v>19800</v>
      </c>
      <c r="L12" s="4">
        <v>23670</v>
      </c>
      <c r="M12" s="5">
        <v>24100</v>
      </c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27000</v>
      </c>
      <c r="C13" s="4">
        <v>25600</v>
      </c>
      <c r="D13" s="4">
        <v>23467</v>
      </c>
      <c r="E13" s="4">
        <v>28300</v>
      </c>
      <c r="F13" s="4">
        <v>22467</v>
      </c>
      <c r="G13" s="4">
        <v>23455</v>
      </c>
      <c r="H13" s="4">
        <v>27600</v>
      </c>
      <c r="I13" s="4">
        <v>22400</v>
      </c>
      <c r="J13" s="4">
        <v>23098</v>
      </c>
      <c r="K13" s="4">
        <v>24300</v>
      </c>
      <c r="L13" s="4">
        <v>23007</v>
      </c>
      <c r="M13" s="5">
        <v>22867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3373</v>
      </c>
      <c r="C14" s="12">
        <v>3267</v>
      </c>
      <c r="D14" s="12">
        <v>3009</v>
      </c>
      <c r="E14" s="12">
        <v>3290</v>
      </c>
      <c r="F14" s="12">
        <v>3211</v>
      </c>
      <c r="G14" s="12">
        <v>3223</v>
      </c>
      <c r="H14" s="12">
        <v>3234</v>
      </c>
      <c r="I14" s="12">
        <v>3246</v>
      </c>
      <c r="J14" s="12">
        <v>3257</v>
      </c>
      <c r="K14" s="12">
        <v>3269</v>
      </c>
      <c r="L14" s="12">
        <v>3280</v>
      </c>
      <c r="M14" s="13">
        <v>3292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H20" sqref="H20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114" t="s">
        <v>18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s="28" customFormat="1" thickBot="1"/>
    <row r="3" spans="1:18" s="28" customFormat="1">
      <c r="B3" s="110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  <c r="N3" s="110"/>
      <c r="O3" s="111"/>
      <c r="P3" s="111"/>
      <c r="Q3" s="113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4" thickBot="1">
      <c r="A9" s="39" t="s">
        <v>4</v>
      </c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  <c r="N9" s="48"/>
      <c r="O9" s="49"/>
      <c r="P9" s="49"/>
      <c r="Q9" s="50"/>
      <c r="R9" s="51"/>
    </row>
    <row r="10" spans="1:18" s="8" customFormat="1" ht="12">
      <c r="A10" s="2" t="s">
        <v>5</v>
      </c>
      <c r="B10" s="77">
        <v>250000</v>
      </c>
      <c r="C10" s="78">
        <v>191250</v>
      </c>
      <c r="D10" s="78">
        <v>150830.83333333334</v>
      </c>
      <c r="E10" s="78">
        <v>185891.66666666669</v>
      </c>
      <c r="F10" s="78">
        <v>100441.66666666667</v>
      </c>
      <c r="G10" s="78">
        <v>139916.66666666669</v>
      </c>
      <c r="H10" s="78">
        <v>187250</v>
      </c>
      <c r="I10" s="78">
        <v>292139.16666666669</v>
      </c>
      <c r="J10" s="78">
        <v>192239.16666666669</v>
      </c>
      <c r="K10" s="78">
        <v>149120.83333333334</v>
      </c>
      <c r="L10" s="78">
        <v>155583.33333333334</v>
      </c>
      <c r="M10" s="79">
        <v>102791.66666666667</v>
      </c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64890</v>
      </c>
      <c r="C13" s="4">
        <v>60750</v>
      </c>
      <c r="D13" s="4">
        <v>58688</v>
      </c>
      <c r="E13" s="4">
        <v>61730</v>
      </c>
      <c r="F13" s="4">
        <v>53430</v>
      </c>
      <c r="G13" s="4">
        <v>58324</v>
      </c>
      <c r="H13" s="4">
        <v>62500</v>
      </c>
      <c r="I13" s="4">
        <v>65769</v>
      </c>
      <c r="J13" s="4">
        <v>61870</v>
      </c>
      <c r="K13" s="4">
        <v>57367</v>
      </c>
      <c r="L13" s="4">
        <v>59347</v>
      </c>
      <c r="M13" s="5">
        <v>68574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4500</v>
      </c>
      <c r="C14" s="12">
        <v>4537</v>
      </c>
      <c r="D14" s="12">
        <v>4398</v>
      </c>
      <c r="E14" s="12">
        <v>4567</v>
      </c>
      <c r="F14" s="12">
        <v>4320</v>
      </c>
      <c r="G14" s="12">
        <v>4607</v>
      </c>
      <c r="H14" s="12">
        <v>4564</v>
      </c>
      <c r="I14" s="12">
        <v>4389</v>
      </c>
      <c r="J14" s="12">
        <v>4200</v>
      </c>
      <c r="K14" s="12">
        <v>4011</v>
      </c>
      <c r="L14" s="12">
        <v>4532</v>
      </c>
      <c r="M14" s="13">
        <v>4607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23"/>
  <sheetViews>
    <sheetView workbookViewId="0">
      <selection activeCell="B11" sqref="B11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114" t="s">
        <v>19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s="28" customFormat="1" thickBot="1"/>
    <row r="3" spans="1:18" s="28" customFormat="1">
      <c r="B3" s="110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  <c r="N3" s="110"/>
      <c r="O3" s="111"/>
      <c r="P3" s="111"/>
      <c r="Q3" s="113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  <row r="23" spans="5:5">
      <c r="E23" t="s">
        <v>15</v>
      </c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C26" sqref="C26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114" t="s">
        <v>20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18" s="28" customFormat="1" thickBot="1"/>
    <row r="3" spans="1:18" s="28" customFormat="1">
      <c r="B3" s="110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  <c r="N3" s="110"/>
      <c r="O3" s="111"/>
      <c r="P3" s="111"/>
      <c r="Q3" s="113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>
        <v>1344</v>
      </c>
      <c r="C7" s="16">
        <v>2144</v>
      </c>
      <c r="D7" s="16">
        <v>5343</v>
      </c>
      <c r="E7" s="16">
        <v>1298</v>
      </c>
      <c r="F7" s="16">
        <v>1432</v>
      </c>
      <c r="G7" s="16">
        <v>3786</v>
      </c>
      <c r="H7" s="16">
        <v>2343</v>
      </c>
      <c r="I7" s="16">
        <v>1243</v>
      </c>
      <c r="J7" s="16">
        <v>2333</v>
      </c>
      <c r="K7" s="16">
        <v>3005</v>
      </c>
      <c r="L7" s="16">
        <v>2556</v>
      </c>
      <c r="M7" s="17">
        <v>2765</v>
      </c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33750</v>
      </c>
      <c r="C13" s="4">
        <v>32870</v>
      </c>
      <c r="D13" s="4">
        <v>33430</v>
      </c>
      <c r="E13" s="4">
        <v>31800</v>
      </c>
      <c r="F13" s="4">
        <v>31546</v>
      </c>
      <c r="G13" s="4">
        <v>32867</v>
      </c>
      <c r="H13" s="4">
        <v>34800</v>
      </c>
      <c r="I13" s="4">
        <v>33210</v>
      </c>
      <c r="J13" s="4">
        <v>32212</v>
      </c>
      <c r="K13" s="4">
        <v>31960</v>
      </c>
      <c r="L13" s="4">
        <v>32900</v>
      </c>
      <c r="M13" s="5">
        <v>33020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13500</v>
      </c>
      <c r="C14" s="12">
        <v>10507</v>
      </c>
      <c r="D14" s="12">
        <v>11896</v>
      </c>
      <c r="E14" s="12">
        <v>12765</v>
      </c>
      <c r="F14" s="12">
        <v>13004</v>
      </c>
      <c r="G14" s="12">
        <v>12987</v>
      </c>
      <c r="H14" s="12">
        <v>12009</v>
      </c>
      <c r="I14" s="12">
        <v>11896</v>
      </c>
      <c r="J14" s="12">
        <v>13000</v>
      </c>
      <c r="K14" s="12">
        <v>12906</v>
      </c>
      <c r="L14" s="12">
        <v>13700</v>
      </c>
      <c r="M14" s="13">
        <v>13065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8" workbookViewId="0">
      <selection activeCell="B28" sqref="B28"/>
    </sheetView>
  </sheetViews>
  <sheetFormatPr baseColWidth="10" defaultColWidth="8.83203125" defaultRowHeight="15" x14ac:dyDescent="0"/>
  <cols>
    <col min="1" max="1" width="7.33203125" style="81" customWidth="1"/>
    <col min="2" max="2" width="85.1640625" bestFit="1" customWidth="1"/>
    <col min="3" max="3" width="13.6640625" style="81" customWidth="1"/>
    <col min="4" max="4" width="45.83203125" style="83" customWidth="1"/>
    <col min="5" max="5" width="10.5" style="81" customWidth="1"/>
  </cols>
  <sheetData>
    <row r="1" spans="1:5" s="80" customFormat="1" ht="32.25" thickBot="1">
      <c r="A1" s="103" t="s">
        <v>38</v>
      </c>
      <c r="B1" s="99" t="s">
        <v>25</v>
      </c>
      <c r="C1" s="97" t="s">
        <v>26</v>
      </c>
      <c r="D1" s="97" t="s">
        <v>27</v>
      </c>
      <c r="E1" s="98" t="s">
        <v>29</v>
      </c>
    </row>
    <row r="2" spans="1:5" s="84" customFormat="1" ht="31.5">
      <c r="A2" s="104">
        <v>1</v>
      </c>
      <c r="B2" s="100" t="s">
        <v>28</v>
      </c>
      <c r="C2" s="94">
        <v>876264</v>
      </c>
      <c r="D2" s="95" t="s">
        <v>30</v>
      </c>
      <c r="E2" s="96">
        <v>0</v>
      </c>
    </row>
    <row r="3" spans="1:5" s="84" customFormat="1" ht="31.5">
      <c r="A3" s="105">
        <v>2</v>
      </c>
      <c r="B3" s="101" t="s">
        <v>31</v>
      </c>
      <c r="C3" s="86">
        <v>3303417</v>
      </c>
      <c r="D3" s="87" t="s">
        <v>32</v>
      </c>
      <c r="E3" s="89">
        <v>2883926</v>
      </c>
    </row>
    <row r="4" spans="1:5" s="84" customFormat="1" ht="31.5">
      <c r="A4" s="105">
        <v>3</v>
      </c>
      <c r="B4" s="101" t="s">
        <v>34</v>
      </c>
      <c r="C4" s="85">
        <v>0</v>
      </c>
      <c r="D4" s="87" t="s">
        <v>40</v>
      </c>
      <c r="E4" s="88" t="s">
        <v>33</v>
      </c>
    </row>
    <row r="5" spans="1:5" s="84" customFormat="1" ht="31.5">
      <c r="A5" s="105">
        <v>4</v>
      </c>
      <c r="B5" s="101" t="s">
        <v>35</v>
      </c>
      <c r="C5" s="85">
        <v>0</v>
      </c>
      <c r="D5" s="87" t="s">
        <v>41</v>
      </c>
      <c r="E5" s="88" t="s">
        <v>33</v>
      </c>
    </row>
    <row r="6" spans="1:5" s="84" customFormat="1" ht="31.5">
      <c r="A6" s="105">
        <v>5</v>
      </c>
      <c r="B6" s="101" t="s">
        <v>36</v>
      </c>
      <c r="C6" s="85">
        <v>0</v>
      </c>
      <c r="D6" s="87" t="s">
        <v>42</v>
      </c>
      <c r="E6" s="88" t="s">
        <v>33</v>
      </c>
    </row>
    <row r="7" spans="1:5" s="84" customFormat="1" ht="31.5">
      <c r="A7" s="105">
        <v>6</v>
      </c>
      <c r="B7" s="101" t="s">
        <v>37</v>
      </c>
      <c r="C7" s="85">
        <v>0</v>
      </c>
      <c r="D7" s="87" t="s">
        <v>43</v>
      </c>
      <c r="E7" s="88" t="s">
        <v>33</v>
      </c>
    </row>
    <row r="8" spans="1:5" s="84" customFormat="1" ht="47.25">
      <c r="A8" s="105">
        <v>7</v>
      </c>
      <c r="B8" s="101" t="s">
        <v>39</v>
      </c>
      <c r="C8" s="85">
        <v>0.59795100000000001</v>
      </c>
      <c r="D8" s="87" t="s">
        <v>44</v>
      </c>
      <c r="E8" s="90" t="s">
        <v>49</v>
      </c>
    </row>
    <row r="9" spans="1:5" s="84" customFormat="1" ht="47.25">
      <c r="A9" s="105">
        <v>8</v>
      </c>
      <c r="B9" s="101" t="s">
        <v>45</v>
      </c>
      <c r="C9" s="85">
        <v>1.5479430000000001</v>
      </c>
      <c r="D9" s="87" t="s">
        <v>47</v>
      </c>
      <c r="E9" s="90" t="s">
        <v>49</v>
      </c>
    </row>
    <row r="10" spans="1:5" s="84" customFormat="1" ht="48" thickBot="1">
      <c r="A10" s="106">
        <v>9</v>
      </c>
      <c r="B10" s="102" t="s">
        <v>46</v>
      </c>
      <c r="C10" s="91">
        <v>0.67617300000000002</v>
      </c>
      <c r="D10" s="92" t="s">
        <v>48</v>
      </c>
      <c r="E10" s="93" t="s">
        <v>49</v>
      </c>
    </row>
    <row r="12" spans="1:5">
      <c r="B12" s="100" t="s">
        <v>57</v>
      </c>
    </row>
    <row r="13" spans="1:5">
      <c r="B13" s="101" t="s">
        <v>57</v>
      </c>
    </row>
    <row r="14" spans="1:5">
      <c r="B14" s="100" t="s">
        <v>50</v>
      </c>
    </row>
    <row r="15" spans="1:5">
      <c r="B15" s="100" t="s">
        <v>51</v>
      </c>
    </row>
    <row r="16" spans="1:5">
      <c r="B16" s="100" t="s">
        <v>52</v>
      </c>
    </row>
    <row r="17" spans="2:2">
      <c r="B17" s="100" t="s">
        <v>53</v>
      </c>
    </row>
    <row r="18" spans="2:2">
      <c r="B18" s="100" t="s">
        <v>54</v>
      </c>
    </row>
    <row r="19" spans="2:2">
      <c r="B19" s="100" t="s">
        <v>55</v>
      </c>
    </row>
    <row r="20" spans="2:2">
      <c r="B20" s="100" t="s">
        <v>56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Сводный</vt:lpstr>
      <vt:lpstr>Продажи</vt:lpstr>
      <vt:lpstr>Производство</vt:lpstr>
      <vt:lpstr>Логистика</vt:lpstr>
      <vt:lpstr>Прочее</vt:lpstr>
      <vt:lpstr>ФОРМУЛЫ ДЛЯ ПРОВЕРКИ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Anton</cp:lastModifiedBy>
  <dcterms:created xsi:type="dcterms:W3CDTF">2012-06-06T07:05:58Z</dcterms:created>
  <dcterms:modified xsi:type="dcterms:W3CDTF">2012-11-01T12:12:02Z</dcterms:modified>
</cp:coreProperties>
</file>