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6240" tabRatio="695"/>
  </bookViews>
  <sheets>
    <sheet name="Consolidated budget" sheetId="1" r:id="rId1"/>
    <sheet name="Sales" sheetId="4" r:id="rId2"/>
    <sheet name="Production" sheetId="2" r:id="rId3"/>
    <sheet name="Logistics" sheetId="3" r:id="rId4"/>
    <sheet name="Misc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E12" i="1"/>
  <c r="F12" i="1"/>
  <c r="G10" i="1"/>
  <c r="J12" i="1"/>
  <c r="K11" i="1"/>
  <c r="E6" i="1"/>
  <c r="F6" i="1"/>
  <c r="G6" i="1"/>
  <c r="E7" i="1"/>
  <c r="F7" i="1"/>
  <c r="G7" i="1"/>
  <c r="H7" i="1"/>
  <c r="I7" i="1"/>
  <c r="J7" i="1"/>
  <c r="K7" i="1"/>
  <c r="D13" i="1"/>
  <c r="F13" i="1"/>
  <c r="H13" i="1"/>
  <c r="I13" i="1"/>
  <c r="B11" i="1"/>
  <c r="C11" i="1"/>
  <c r="D11" i="1"/>
  <c r="G11" i="1"/>
  <c r="H11" i="1"/>
  <c r="I11" i="1"/>
  <c r="J11" i="1"/>
  <c r="L11" i="1"/>
  <c r="M11" i="1"/>
  <c r="B12" i="1"/>
  <c r="C12" i="1"/>
  <c r="D12" i="1"/>
  <c r="G12" i="1"/>
  <c r="H12" i="1"/>
  <c r="I12" i="1"/>
  <c r="K12" i="1"/>
  <c r="L12" i="1"/>
  <c r="M12" i="1"/>
  <c r="B13" i="1"/>
  <c r="C13" i="1"/>
  <c r="E13" i="1"/>
  <c r="G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0" i="1"/>
  <c r="C10" i="1"/>
  <c r="D10" i="1"/>
  <c r="H10" i="1"/>
  <c r="I10" i="1"/>
  <c r="J10" i="1"/>
  <c r="K10" i="1"/>
  <c r="L10" i="1"/>
  <c r="M10" i="1"/>
  <c r="B7" i="1"/>
  <c r="C7" i="1"/>
  <c r="D7" i="1"/>
  <c r="L7" i="1"/>
  <c r="M7" i="1"/>
  <c r="C6" i="1"/>
  <c r="D6" i="1"/>
  <c r="H6" i="1"/>
  <c r="I6" i="1"/>
  <c r="J6" i="1"/>
  <c r="K6" i="1"/>
  <c r="L6" i="1"/>
  <c r="M6" i="1"/>
  <c r="B6" i="1"/>
  <c r="C8" i="1"/>
  <c r="C15" i="1"/>
  <c r="C16" i="1"/>
  <c r="D8" i="1"/>
  <c r="D15" i="1"/>
  <c r="D16" i="1"/>
  <c r="E8" i="1"/>
  <c r="E15" i="1"/>
  <c r="E16" i="1"/>
  <c r="F8" i="1"/>
  <c r="F15" i="1"/>
  <c r="F16" i="1"/>
  <c r="G8" i="1"/>
  <c r="G15" i="1"/>
  <c r="G16" i="1"/>
  <c r="H8" i="1"/>
  <c r="H15" i="1"/>
  <c r="H16" i="1"/>
  <c r="I8" i="1"/>
  <c r="I15" i="1"/>
  <c r="I16" i="1"/>
  <c r="J8" i="1"/>
  <c r="J15" i="1"/>
  <c r="J16" i="1"/>
  <c r="K8" i="1"/>
  <c r="K15" i="1"/>
  <c r="K16" i="1"/>
  <c r="L8" i="1"/>
  <c r="L15" i="1"/>
  <c r="L16" i="1"/>
  <c r="M8" i="1"/>
  <c r="M15" i="1"/>
  <c r="M16" i="1"/>
  <c r="B8" i="1"/>
  <c r="B15" i="1"/>
  <c r="B16" i="1"/>
</calcChain>
</file>

<file path=xl/sharedStrings.xml><?xml version="1.0" encoding="utf-8"?>
<sst xmlns="http://schemas.openxmlformats.org/spreadsheetml/2006/main" count="73" uniqueCount="25">
  <si>
    <t>Год</t>
  </si>
  <si>
    <t>02</t>
  </si>
  <si>
    <t>Доходы</t>
  </si>
  <si>
    <t>Итого доходы</t>
  </si>
  <si>
    <t>Расходы</t>
  </si>
  <si>
    <t>Производственные</t>
  </si>
  <si>
    <t>Административные</t>
  </si>
  <si>
    <t>Продажи и маркетинг</t>
  </si>
  <si>
    <t>ФОТ</t>
  </si>
  <si>
    <t>Итого расходы</t>
  </si>
  <si>
    <t>Операционная прибыль</t>
  </si>
  <si>
    <t>Квартал (кв.)</t>
  </si>
  <si>
    <t>Месяц (мес.)</t>
  </si>
  <si>
    <t>Продукты</t>
  </si>
  <si>
    <t>Услуги</t>
  </si>
  <si>
    <t xml:space="preserve"> </t>
  </si>
  <si>
    <t>СВОДНЫЙ БЮДЖЕТ (все подразделения) 02г., тыс.руб</t>
  </si>
  <si>
    <t>БЮДЖЕТ ПРОДАЖ 02г., тыс.руб</t>
  </si>
  <si>
    <t>БЮДЖЕТ ПРОИЗВОДСТВА 02г., тыс.руб</t>
  </si>
  <si>
    <t>БЮДЖЕТ ЛОГИСТИКИ 02г., тыс.руб</t>
  </si>
  <si>
    <t>ПРОЧИЕ РАСХОДЫ 02г., тыс.руб</t>
  </si>
  <si>
    <t>Хранение и транспортировка</t>
  </si>
  <si>
    <t>Прирост доходов (%), к кв. пред. года</t>
  </si>
  <si>
    <t>Маржинальность (%), кв.</t>
  </si>
  <si>
    <t>Доля расходов в доходах (%),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</si>
</sst>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5" fillId="0" borderId="12" xfId="0" applyFont="1" applyBorder="1"/>
    <xf numFmtId="3" fontId="5" fillId="0" borderId="6" xfId="0" applyNumberFormat="1" applyFont="1" applyBorder="1"/>
    <xf numFmtId="3" fontId="5" fillId="0" borderId="1" xfId="0" applyNumberFormat="1" applyFont="1" applyBorder="1"/>
    <xf numFmtId="3" fontId="5" fillId="0" borderId="7" xfId="0" applyNumberFormat="1" applyFont="1" applyBorder="1"/>
    <xf numFmtId="3" fontId="5" fillId="0" borderId="24" xfId="0" applyNumberFormat="1" applyFont="1" applyBorder="1"/>
    <xf numFmtId="3" fontId="5" fillId="0" borderId="36" xfId="0" applyNumberFormat="1" applyFont="1" applyBorder="1"/>
    <xf numFmtId="0" fontId="5" fillId="0" borderId="0" xfId="0" applyFont="1"/>
    <xf numFmtId="0" fontId="5" fillId="0" borderId="12" xfId="0" applyFont="1" applyFill="1" applyBorder="1"/>
    <xf numFmtId="0" fontId="5" fillId="0" borderId="15" xfId="0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10" xfId="0" applyNumberFormat="1" applyFont="1" applyBorder="1"/>
    <xf numFmtId="3" fontId="5" fillId="0" borderId="30" xfId="0" applyNumberFormat="1" applyFont="1" applyBorder="1"/>
    <xf numFmtId="3" fontId="5" fillId="0" borderId="13" xfId="0" applyNumberFormat="1" applyFont="1" applyBorder="1"/>
    <xf numFmtId="3" fontId="5" fillId="0" borderId="2" xfId="0" applyNumberFormat="1" applyFont="1" applyBorder="1"/>
    <xf numFmtId="3" fontId="5" fillId="0" borderId="29" xfId="0" applyNumberFormat="1" applyFont="1" applyBorder="1"/>
    <xf numFmtId="3" fontId="5" fillId="0" borderId="14" xfId="0" applyNumberFormat="1" applyFont="1" applyBorder="1"/>
    <xf numFmtId="3" fontId="5" fillId="0" borderId="35" xfId="0" applyNumberFormat="1" applyFont="1" applyBorder="1"/>
    <xf numFmtId="0" fontId="6" fillId="2" borderId="16" xfId="0" applyFont="1" applyFill="1" applyBorder="1"/>
    <xf numFmtId="3" fontId="6" fillId="2" borderId="41" xfId="0" applyNumberFormat="1" applyFont="1" applyFill="1" applyBorder="1"/>
    <xf numFmtId="3" fontId="6" fillId="2" borderId="42" xfId="0" applyNumberFormat="1" applyFont="1" applyFill="1" applyBorder="1"/>
    <xf numFmtId="3" fontId="6" fillId="2" borderId="43" xfId="0" applyNumberFormat="1" applyFont="1" applyFill="1" applyBorder="1"/>
    <xf numFmtId="3" fontId="6" fillId="2" borderId="17" xfId="0" applyNumberFormat="1" applyFont="1" applyFill="1" applyBorder="1"/>
    <xf numFmtId="3" fontId="6" fillId="2" borderId="18" xfId="0" applyNumberFormat="1" applyFont="1" applyFill="1" applyBorder="1"/>
    <xf numFmtId="3" fontId="6" fillId="2" borderId="19" xfId="0" applyNumberFormat="1" applyFont="1" applyFill="1" applyBorder="1"/>
    <xf numFmtId="3" fontId="6" fillId="2" borderId="37" xfId="0" applyNumberFormat="1" applyFont="1" applyFill="1" applyBorder="1"/>
    <xf numFmtId="0" fontId="7" fillId="0" borderId="0" xfId="0" applyFont="1"/>
    <xf numFmtId="3" fontId="6" fillId="2" borderId="44" xfId="0" applyNumberFormat="1" applyFont="1" applyFill="1" applyBorder="1"/>
    <xf numFmtId="3" fontId="6" fillId="2" borderId="45" xfId="0" applyNumberFormat="1" applyFont="1" applyFill="1" applyBorder="1"/>
    <xf numFmtId="3" fontId="6" fillId="2" borderId="46" xfId="0" applyNumberFormat="1" applyFont="1" applyFill="1" applyBorder="1"/>
    <xf numFmtId="3" fontId="6" fillId="2" borderId="31" xfId="0" applyNumberFormat="1" applyFont="1" applyFill="1" applyBorder="1"/>
    <xf numFmtId="0" fontId="6" fillId="2" borderId="34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35" xfId="0" quotePrefix="1" applyFont="1" applyBorder="1" applyAlignment="1">
      <alignment horizontal="center"/>
    </xf>
    <xf numFmtId="0" fontId="6" fillId="0" borderId="11" xfId="0" applyFont="1" applyFill="1" applyBorder="1"/>
    <xf numFmtId="3" fontId="6" fillId="0" borderId="3" xfId="0" applyNumberFormat="1" applyFont="1" applyFill="1" applyBorder="1"/>
    <xf numFmtId="3" fontId="6" fillId="0" borderId="4" xfId="0" applyNumberFormat="1" applyFont="1" applyFill="1" applyBorder="1"/>
    <xf numFmtId="3" fontId="6" fillId="0" borderId="28" xfId="0" applyNumberFormat="1" applyFont="1" applyFill="1" applyBorder="1"/>
    <xf numFmtId="3" fontId="6" fillId="0" borderId="5" xfId="0" applyNumberFormat="1" applyFont="1" applyFill="1" applyBorder="1"/>
    <xf numFmtId="3" fontId="6" fillId="0" borderId="34" xfId="0" quotePrefix="1" applyNumberFormat="1" applyFont="1" applyFill="1" applyBorder="1" applyAlignment="1">
      <alignment horizontal="right"/>
    </xf>
    <xf numFmtId="3" fontId="7" fillId="0" borderId="3" xfId="0" applyNumberFormat="1" applyFont="1" applyFill="1" applyBorder="1"/>
    <xf numFmtId="3" fontId="7" fillId="0" borderId="4" xfId="0" applyNumberFormat="1" applyFont="1" applyFill="1" applyBorder="1"/>
    <xf numFmtId="3" fontId="7" fillId="0" borderId="5" xfId="0" applyNumberFormat="1" applyFont="1" applyFill="1" applyBorder="1"/>
    <xf numFmtId="3" fontId="7" fillId="0" borderId="27" xfId="0" applyNumberFormat="1" applyFont="1" applyFill="1" applyBorder="1"/>
    <xf numFmtId="3" fontId="7" fillId="0" borderId="25" xfId="0" applyNumberFormat="1" applyFont="1" applyFill="1" applyBorder="1"/>
    <xf numFmtId="3" fontId="7" fillId="0" borderId="26" xfId="0" applyNumberFormat="1" applyFont="1" applyFill="1" applyBorder="1"/>
    <xf numFmtId="3" fontId="7" fillId="0" borderId="38" xfId="0" applyNumberFormat="1" applyFont="1" applyFill="1" applyBorder="1"/>
    <xf numFmtId="0" fontId="6" fillId="0" borderId="20" xfId="0" applyFont="1" applyFill="1" applyBorder="1"/>
    <xf numFmtId="3" fontId="7" fillId="0" borderId="21" xfId="0" applyNumberFormat="1" applyFont="1" applyFill="1" applyBorder="1"/>
    <xf numFmtId="3" fontId="7" fillId="0" borderId="22" xfId="0" applyNumberFormat="1" applyFont="1" applyFill="1" applyBorder="1"/>
    <xf numFmtId="3" fontId="7" fillId="0" borderId="32" xfId="0" applyNumberFormat="1" applyFont="1" applyFill="1" applyBorder="1"/>
    <xf numFmtId="3" fontId="7" fillId="0" borderId="23" xfId="0" applyNumberFormat="1" applyFont="1" applyFill="1" applyBorder="1"/>
    <xf numFmtId="3" fontId="7" fillId="0" borderId="39" xfId="0" applyNumberFormat="1" applyFont="1" applyFill="1" applyBorder="1"/>
    <xf numFmtId="0" fontId="7" fillId="0" borderId="0" xfId="0" applyFont="1" applyFill="1"/>
    <xf numFmtId="3" fontId="7" fillId="2" borderId="3" xfId="0" applyNumberFormat="1" applyFont="1" applyFill="1" applyBorder="1"/>
    <xf numFmtId="3" fontId="7" fillId="2" borderId="4" xfId="0" applyNumberFormat="1" applyFont="1" applyFill="1" applyBorder="1"/>
    <xf numFmtId="3" fontId="7" fillId="2" borderId="28" xfId="0" applyNumberFormat="1" applyFont="1" applyFill="1" applyBorder="1"/>
    <xf numFmtId="3" fontId="7" fillId="2" borderId="5" xfId="0" applyNumberFormat="1" applyFont="1" applyFill="1" applyBorder="1"/>
    <xf numFmtId="3" fontId="7" fillId="2" borderId="34" xfId="0" applyNumberFormat="1" applyFont="1" applyFill="1" applyBorder="1"/>
    <xf numFmtId="3" fontId="7" fillId="2" borderId="6" xfId="0" applyNumberFormat="1" applyFont="1" applyFill="1" applyBorder="1"/>
    <xf numFmtId="3" fontId="7" fillId="2" borderId="1" xfId="0" applyNumberFormat="1" applyFont="1" applyFill="1" applyBorder="1"/>
    <xf numFmtId="3" fontId="7" fillId="2" borderId="30" xfId="0" applyNumberFormat="1" applyFont="1" applyFill="1" applyBorder="1"/>
    <xf numFmtId="3" fontId="7" fillId="2" borderId="7" xfId="0" applyNumberFormat="1" applyFont="1" applyFill="1" applyBorder="1"/>
    <xf numFmtId="3" fontId="7" fillId="2" borderId="36" xfId="0" applyNumberFormat="1" applyFont="1" applyFill="1" applyBorder="1"/>
    <xf numFmtId="3" fontId="7" fillId="2" borderId="8" xfId="0" applyNumberFormat="1" applyFont="1" applyFill="1" applyBorder="1"/>
    <xf numFmtId="3" fontId="7" fillId="2" borderId="9" xfId="0" applyNumberFormat="1" applyFont="1" applyFill="1" applyBorder="1"/>
    <xf numFmtId="3" fontId="7" fillId="2" borderId="33" xfId="0" applyNumberFormat="1" applyFont="1" applyFill="1" applyBorder="1"/>
    <xf numFmtId="3" fontId="7" fillId="2" borderId="10" xfId="0" applyNumberFormat="1" applyFont="1" applyFill="1" applyBorder="1"/>
    <xf numFmtId="3" fontId="7" fillId="2" borderId="40" xfId="0" applyNumberFormat="1" applyFont="1" applyFill="1" applyBorder="1"/>
    <xf numFmtId="3" fontId="7" fillId="0" borderId="41" xfId="0" applyNumberFormat="1" applyFont="1" applyFill="1" applyBorder="1"/>
    <xf numFmtId="3" fontId="7" fillId="0" borderId="42" xfId="0" applyNumberFormat="1" applyFont="1" applyFill="1" applyBorder="1"/>
    <xf numFmtId="3" fontId="7" fillId="0" borderId="47" xfId="0" applyNumberFormat="1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0" fontId="6" fillId="2" borderId="48" xfId="0" applyFont="1" applyFill="1" applyBorder="1"/>
    <xf numFmtId="0" fontId="6" fillId="2" borderId="49" xfId="0" applyFont="1" applyFill="1" applyBorder="1"/>
    <xf numFmtId="0" fontId="6" fillId="2" borderId="50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20"/>
  <sheetViews>
    <sheetView tabSelected="1" workbookViewId="0">
      <selection activeCell="E10" sqref="E10"/>
    </sheetView>
  </sheetViews>
  <sheetFormatPr baseColWidth="10" defaultColWidth="11" defaultRowHeight="15" x14ac:dyDescent="0"/>
  <cols>
    <col min="1" max="1" width="36.5" style="1" bestFit="1" customWidth="1"/>
    <col min="2" max="13" width="8.6640625" style="1" customWidth="1"/>
    <col min="14" max="18" width="9.6640625" style="1" customWidth="1"/>
    <col min="19" max="16384" width="11" style="1"/>
  </cols>
  <sheetData>
    <row r="1" spans="1:18" ht="15.75">
      <c r="B1" s="87" t="s">
        <v>16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ht="14" thickBot="1"/>
    <row r="3" spans="1:18" s="28" customFormat="1" ht="13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 t="s">
        <v>11</v>
      </c>
      <c r="O3" s="84"/>
      <c r="P3" s="84"/>
      <c r="Q3" s="86"/>
      <c r="R3" s="33" t="s">
        <v>0</v>
      </c>
    </row>
    <row r="4" spans="1:18" s="28" customFormat="1" ht="14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>
        <v>1</v>
      </c>
      <c r="O4" s="35">
        <v>2</v>
      </c>
      <c r="P4" s="35">
        <v>3</v>
      </c>
      <c r="Q4" s="37">
        <v>4</v>
      </c>
      <c r="R4" s="38" t="s">
        <v>1</v>
      </c>
    </row>
    <row r="5" spans="1:18" s="28" customFormat="1" ht="13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>
        <f>Sales!B6+Production!B6+Logistics!B6+Misc!B6</f>
        <v>585000</v>
      </c>
      <c r="C6" s="4">
        <f>Sales!C6+Production!C6+Logistics!C6+Misc!C6</f>
        <v>670000</v>
      </c>
      <c r="D6" s="4">
        <f>Sales!D6+Production!D6+Logistics!D6+Misc!D6</f>
        <v>628900</v>
      </c>
      <c r="E6" s="4">
        <f>Sales!E6+Production!E6+Logistics!E6+Misc!E6</f>
        <v>635732</v>
      </c>
      <c r="F6" s="4">
        <f>Sales!F6+Production!F6+Logistics!F6+Misc!F6</f>
        <v>574300</v>
      </c>
      <c r="G6" s="4">
        <f>Sales!G6+Production!G6+Logistics!G6+Misc!G6</f>
        <v>590543</v>
      </c>
      <c r="H6" s="4">
        <f>Sales!H6+Production!H6+Logistics!H6+Misc!H6</f>
        <v>600786</v>
      </c>
      <c r="I6" s="4">
        <f>Sales!I6+Production!I6+Logistics!I6+Misc!I6</f>
        <v>690434</v>
      </c>
      <c r="J6" s="4">
        <f>Sales!J6+Production!J6+Logistics!J6+Misc!J6</f>
        <v>765434</v>
      </c>
      <c r="K6" s="4">
        <f>Sales!K6+Production!K6+Logistics!K6+Misc!K6</f>
        <v>867532</v>
      </c>
      <c r="L6" s="4">
        <f>Sales!L6+Production!L6+Logistics!L6+Misc!L6</f>
        <v>900076</v>
      </c>
      <c r="M6" s="14">
        <f>Sales!M6+Production!M6+Logistics!M6+Misc!M6</f>
        <v>867534</v>
      </c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>
        <f>Sales!B7+Production!B7+Logistics!B7+Misc!B7</f>
        <v>1344</v>
      </c>
      <c r="C7" s="16">
        <f>Sales!C7+Production!C7+Logistics!C7+Misc!C7</f>
        <v>2144</v>
      </c>
      <c r="D7" s="16">
        <f>Sales!D7+Production!D7+Logistics!D7+Misc!D7</f>
        <v>5343</v>
      </c>
      <c r="E7" s="16">
        <f>Sales!E7+Production!E7+Logistics!E7+Misc!E7</f>
        <v>1298</v>
      </c>
      <c r="F7" s="16">
        <f>Sales!F7+Production!F7+Logistics!F7+Misc!F7</f>
        <v>1432</v>
      </c>
      <c r="G7" s="16">
        <f>Sales!G7+Production!G7+Logistics!G7+Misc!G7</f>
        <v>3786</v>
      </c>
      <c r="H7" s="16">
        <f>Sales!H7+Production!H7+Logistics!H7+Misc!H7</f>
        <v>2343</v>
      </c>
      <c r="I7" s="16">
        <f>Sales!I7+Production!I7+Logistics!I7+Misc!I7</f>
        <v>1243</v>
      </c>
      <c r="J7" s="16">
        <f>Sales!J7+Production!J7+Logistics!J7+Misc!J7</f>
        <v>2333</v>
      </c>
      <c r="K7" s="16">
        <f>Sales!K7+Production!K7+Logistics!K7+Misc!K7</f>
        <v>3005</v>
      </c>
      <c r="L7" s="16">
        <f>Sales!L7+Production!L7+Logistics!L7+Misc!L7</f>
        <v>2556</v>
      </c>
      <c r="M7" s="17">
        <f>Sales!M7+Production!M7+Logistics!M7+Misc!M7</f>
        <v>2765</v>
      </c>
      <c r="N7" s="15"/>
      <c r="O7" s="16"/>
      <c r="P7" s="16"/>
      <c r="Q7" s="18"/>
      <c r="R7" s="19"/>
    </row>
    <row r="8" spans="1:18" s="28" customFormat="1" ht="15.75" thickBot="1">
      <c r="A8" s="20" t="s">
        <v>3</v>
      </c>
      <c r="B8" s="21">
        <f>SUM(B6:B7)</f>
        <v>586344</v>
      </c>
      <c r="C8" s="22">
        <f t="shared" ref="C8:M8" si="0">SUM(C6:C7)</f>
        <v>672144</v>
      </c>
      <c r="D8" s="22">
        <f t="shared" si="0"/>
        <v>634243</v>
      </c>
      <c r="E8" s="22">
        <f t="shared" si="0"/>
        <v>637030</v>
      </c>
      <c r="F8" s="22">
        <f t="shared" si="0"/>
        <v>575732</v>
      </c>
      <c r="G8" s="22">
        <f t="shared" si="0"/>
        <v>594329</v>
      </c>
      <c r="H8" s="22">
        <f t="shared" si="0"/>
        <v>603129</v>
      </c>
      <c r="I8" s="22">
        <f t="shared" si="0"/>
        <v>691677</v>
      </c>
      <c r="J8" s="22">
        <f t="shared" si="0"/>
        <v>767767</v>
      </c>
      <c r="K8" s="22">
        <f t="shared" si="0"/>
        <v>870537</v>
      </c>
      <c r="L8" s="22">
        <f t="shared" si="0"/>
        <v>902632</v>
      </c>
      <c r="M8" s="23">
        <f t="shared" si="0"/>
        <v>870299</v>
      </c>
      <c r="N8" s="24"/>
      <c r="O8" s="25"/>
      <c r="P8" s="25"/>
      <c r="Q8" s="26"/>
      <c r="R8" s="27"/>
    </row>
    <row r="9" spans="1:18" s="28" customFormat="1" ht="13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>
        <f>Sales!B10+Production!B10+Logistics!B10+Misc!B10</f>
        <v>250000</v>
      </c>
      <c r="C10" s="4">
        <f>Sales!C10+Production!C10+Logistics!C10+Misc!C10</f>
        <v>191250</v>
      </c>
      <c r="D10" s="4">
        <f>Sales!D10+Production!D10+Logistics!D10+Misc!D10</f>
        <v>150830.83333333334</v>
      </c>
      <c r="E10" s="4">
        <f>Sales!E10+Production!E10+Logistics!E10+Misc!E10</f>
        <v>185891.66666666669</v>
      </c>
      <c r="F10" s="4">
        <f>Sales!F10+Production!F10+Logistics!F10+Misc!F10</f>
        <v>100441.66666666667</v>
      </c>
      <c r="G10" s="4">
        <f>Sales!G10+Production!G10+Logistics!G10+Misc!G10</f>
        <v>139916.66666666669</v>
      </c>
      <c r="H10" s="4">
        <f>Sales!H10+Production!H10+Logistics!H10+Misc!H10</f>
        <v>187250</v>
      </c>
      <c r="I10" s="4">
        <f>Sales!I10+Production!I10+Logistics!I10+Misc!I10</f>
        <v>292139.16666666669</v>
      </c>
      <c r="J10" s="4">
        <f>Sales!J10+Production!J10+Logistics!J10+Misc!J10</f>
        <v>192239.16666666669</v>
      </c>
      <c r="K10" s="4">
        <f>Sales!K10+Production!K10+Logistics!K10+Misc!K10</f>
        <v>149120.83333333334</v>
      </c>
      <c r="L10" s="4">
        <f>Sales!L10+Production!L10+Logistics!L10+Misc!L10</f>
        <v>155583.33333333334</v>
      </c>
      <c r="M10" s="5">
        <f>Sales!M10+Production!M10+Logistics!M10+Misc!M10</f>
        <v>102791.66666666667</v>
      </c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>
        <f>Sales!B11+Production!B11+Logistics!B11+Misc!B11</f>
        <v>0</v>
      </c>
      <c r="C11" s="4">
        <f>Sales!C11+Production!C11+Logistics!C11+Misc!C11</f>
        <v>0</v>
      </c>
      <c r="D11" s="4">
        <f>Sales!D11+Production!D11+Logistics!D11+Misc!D11</f>
        <v>0</v>
      </c>
      <c r="E11" s="4">
        <f>Sales!E11+Production!E11+Logistics!E11+Misc!E11</f>
        <v>0</v>
      </c>
      <c r="F11" s="4">
        <f>Sales!F11+Production!F11+Logistics!F11+Misc!F11</f>
        <v>0</v>
      </c>
      <c r="G11" s="4">
        <f>Sales!G11+Production!G11+Logistics!G11+Misc!G11</f>
        <v>0</v>
      </c>
      <c r="H11" s="4">
        <f>Sales!H11+Production!H11+Logistics!H11+Misc!H11</f>
        <v>0</v>
      </c>
      <c r="I11" s="4">
        <f>Sales!I11+Production!I11+Logistics!I11+Misc!I11</f>
        <v>0</v>
      </c>
      <c r="J11" s="4">
        <f>Sales!J11+Production!J11+Logistics!J11+Misc!J11</f>
        <v>0</v>
      </c>
      <c r="K11" s="4">
        <f>Sales!K11+Production!K11+Logistics!K11+Misc!K11</f>
        <v>0</v>
      </c>
      <c r="L11" s="4">
        <f>Sales!L11+Production!L11+Logistics!L11+Misc!L11</f>
        <v>0</v>
      </c>
      <c r="M11" s="5">
        <f>Sales!M11+Production!M11+Logistics!M11+Misc!M11</f>
        <v>0</v>
      </c>
      <c r="N11" s="6"/>
      <c r="O11" s="4"/>
      <c r="P11" s="4"/>
      <c r="Q11" s="5"/>
      <c r="R11" s="7"/>
    </row>
    <row r="12" spans="1:18" s="8" customFormat="1" ht="12">
      <c r="A12" s="2" t="s">
        <v>7</v>
      </c>
      <c r="B12" s="3">
        <f>Sales!B12+Production!B12+Logistics!B12+Misc!B12</f>
        <v>22500</v>
      </c>
      <c r="C12" s="4">
        <f>Sales!C12+Production!C12+Logistics!C12+Misc!C12</f>
        <v>22321</v>
      </c>
      <c r="D12" s="4">
        <f>Sales!D12+Production!D12+Logistics!D12+Misc!D12</f>
        <v>19670</v>
      </c>
      <c r="E12" s="4">
        <f>Sales!E12+Production!E12+Logistics!E12+Misc!E12</f>
        <v>18709</v>
      </c>
      <c r="F12" s="4">
        <f>Sales!F12+Production!F12+Logistics!F12+Misc!F12</f>
        <v>24387</v>
      </c>
      <c r="G12" s="4">
        <f>Sales!G12+Production!G12+Logistics!G12+Misc!G12</f>
        <v>15087</v>
      </c>
      <c r="H12" s="4">
        <f>Sales!H12+Production!H12+Logistics!H12+Misc!H12</f>
        <v>23001</v>
      </c>
      <c r="I12" s="4">
        <f>Sales!I12+Production!I12+Logistics!I12+Misc!I12</f>
        <v>15003</v>
      </c>
      <c r="J12" s="4">
        <f>Sales!J12+Production!J12+Logistics!J12+Misc!J12</f>
        <v>16089</v>
      </c>
      <c r="K12" s="4">
        <f>Sales!K12+Production!K12+Logistics!K12+Misc!K12</f>
        <v>19800</v>
      </c>
      <c r="L12" s="4">
        <f>Sales!L12+Production!L12+Logistics!L12+Misc!L12</f>
        <v>23670</v>
      </c>
      <c r="M12" s="5">
        <f>Sales!M12+Production!M12+Logistics!M12+Misc!M12</f>
        <v>24100</v>
      </c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f>Sales!B13+Production!B13+Logistics!B13+Misc!B13</f>
        <v>125640</v>
      </c>
      <c r="C13" s="4">
        <f>Sales!C13+Production!C13+Logistics!C13+Misc!C13</f>
        <v>119220</v>
      </c>
      <c r="D13" s="4">
        <f>Sales!D13+Production!D13+Logistics!D13+Misc!D13</f>
        <v>115585</v>
      </c>
      <c r="E13" s="4">
        <f>Sales!E13+Production!E13+Logistics!E13+Misc!E13</f>
        <v>121830</v>
      </c>
      <c r="F13" s="4">
        <f>Sales!F13+Production!F13+Logistics!F13+Misc!F13</f>
        <v>107443</v>
      </c>
      <c r="G13" s="4">
        <f>Sales!G13+Production!G13+Logistics!G13+Misc!G13</f>
        <v>114646</v>
      </c>
      <c r="H13" s="4">
        <f>Sales!H13+Production!H13+Logistics!H13+Misc!H13</f>
        <v>124900</v>
      </c>
      <c r="I13" s="4">
        <f>Sales!I13+Production!I13+Logistics!I13+Misc!I13</f>
        <v>121379</v>
      </c>
      <c r="J13" s="4">
        <f>Sales!J13+Production!J13+Logistics!J13+Misc!J13</f>
        <v>117180</v>
      </c>
      <c r="K13" s="4">
        <f>Sales!K13+Production!K13+Logistics!K13+Misc!K13</f>
        <v>113627</v>
      </c>
      <c r="L13" s="4">
        <f>Sales!L13+Production!L13+Logistics!L13+Misc!L13</f>
        <v>115254</v>
      </c>
      <c r="M13" s="5">
        <f>Sales!M13+Production!M13+Logistics!M13+Misc!M13</f>
        <v>124461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f>Sales!B14+Production!B14+Logistics!B14+Misc!B14</f>
        <v>21373</v>
      </c>
      <c r="C14" s="12">
        <f>Sales!C14+Production!C14+Logistics!C14+Misc!C14</f>
        <v>18311</v>
      </c>
      <c r="D14" s="12">
        <f>Sales!D14+Production!D14+Logistics!D14+Misc!D14</f>
        <v>19303</v>
      </c>
      <c r="E14" s="12">
        <f>Sales!E14+Production!E14+Logistics!E14+Misc!E14</f>
        <v>20622</v>
      </c>
      <c r="F14" s="12">
        <f>Sales!F14+Production!F14+Logistics!F14+Misc!F14</f>
        <v>20535</v>
      </c>
      <c r="G14" s="12">
        <f>Sales!G14+Production!G14+Logistics!G14+Misc!G14</f>
        <v>20817</v>
      </c>
      <c r="H14" s="12">
        <f>Sales!H14+Production!H14+Logistics!H14+Misc!H14</f>
        <v>19807</v>
      </c>
      <c r="I14" s="12">
        <f>Sales!I14+Production!I14+Logistics!I14+Misc!I14</f>
        <v>19531</v>
      </c>
      <c r="J14" s="12">
        <f>Sales!J14+Production!J14+Logistics!J14+Misc!J14</f>
        <v>20457</v>
      </c>
      <c r="K14" s="12">
        <f>Sales!K14+Production!K14+Logistics!K14+Misc!K14</f>
        <v>20186</v>
      </c>
      <c r="L14" s="12">
        <f>Sales!L14+Production!L14+Logistics!L14+Misc!L14</f>
        <v>21512</v>
      </c>
      <c r="M14" s="13">
        <f>Sales!M14+Production!M14+Logistics!M14+Misc!M14</f>
        <v>20964</v>
      </c>
      <c r="N14" s="6"/>
      <c r="O14" s="4"/>
      <c r="P14" s="4"/>
      <c r="Q14" s="5"/>
      <c r="R14" s="7"/>
    </row>
    <row r="15" spans="1:18" s="28" customFormat="1" ht="15.75" thickBot="1">
      <c r="A15" s="20" t="s">
        <v>9</v>
      </c>
      <c r="B15" s="29">
        <f>SUM(B10:B14)</f>
        <v>419513</v>
      </c>
      <c r="C15" s="30">
        <f t="shared" ref="C15:M15" si="1">SUM(C10:C14)</f>
        <v>351102</v>
      </c>
      <c r="D15" s="30">
        <f t="shared" si="1"/>
        <v>305388.83333333337</v>
      </c>
      <c r="E15" s="30">
        <f t="shared" si="1"/>
        <v>347052.66666666669</v>
      </c>
      <c r="F15" s="30">
        <f t="shared" si="1"/>
        <v>252806.66666666669</v>
      </c>
      <c r="G15" s="30">
        <f t="shared" si="1"/>
        <v>290466.66666666669</v>
      </c>
      <c r="H15" s="30">
        <f t="shared" si="1"/>
        <v>354958</v>
      </c>
      <c r="I15" s="30">
        <f t="shared" si="1"/>
        <v>448052.16666666669</v>
      </c>
      <c r="J15" s="30">
        <f t="shared" si="1"/>
        <v>345965.16666666669</v>
      </c>
      <c r="K15" s="30">
        <f t="shared" si="1"/>
        <v>302733.83333333337</v>
      </c>
      <c r="L15" s="30">
        <f t="shared" si="1"/>
        <v>316019.33333333337</v>
      </c>
      <c r="M15" s="31">
        <f t="shared" si="1"/>
        <v>272316.66666666669</v>
      </c>
      <c r="N15" s="24"/>
      <c r="O15" s="25"/>
      <c r="P15" s="25"/>
      <c r="Q15" s="26"/>
      <c r="R15" s="27"/>
    </row>
    <row r="16" spans="1:18" s="28" customFormat="1" ht="15.75" thickBot="1">
      <c r="A16" s="20" t="s">
        <v>10</v>
      </c>
      <c r="B16" s="24">
        <f>B8-B15</f>
        <v>166831</v>
      </c>
      <c r="C16" s="25">
        <f t="shared" ref="C16:M16" si="2">C8-C15</f>
        <v>321042</v>
      </c>
      <c r="D16" s="25">
        <f t="shared" si="2"/>
        <v>328854.16666666663</v>
      </c>
      <c r="E16" s="25">
        <f t="shared" si="2"/>
        <v>289977.33333333331</v>
      </c>
      <c r="F16" s="25">
        <f t="shared" si="2"/>
        <v>322925.33333333331</v>
      </c>
      <c r="G16" s="25">
        <f t="shared" si="2"/>
        <v>303862.33333333331</v>
      </c>
      <c r="H16" s="25">
        <f t="shared" si="2"/>
        <v>248171</v>
      </c>
      <c r="I16" s="25">
        <f t="shared" si="2"/>
        <v>243624.83333333331</v>
      </c>
      <c r="J16" s="25">
        <f t="shared" si="2"/>
        <v>421801.83333333331</v>
      </c>
      <c r="K16" s="25">
        <f t="shared" si="2"/>
        <v>567803.16666666663</v>
      </c>
      <c r="L16" s="25">
        <f t="shared" si="2"/>
        <v>586612.66666666663</v>
      </c>
      <c r="M16" s="32">
        <f t="shared" si="2"/>
        <v>597982.33333333326</v>
      </c>
      <c r="N16" s="24"/>
      <c r="O16" s="25"/>
      <c r="P16" s="25"/>
      <c r="Q16" s="26"/>
      <c r="R16" s="27"/>
    </row>
    <row r="17" spans="1:18" s="58" customFormat="1" ht="15.75" thickBo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53"/>
      <c r="O17" s="54"/>
      <c r="P17" s="54"/>
      <c r="Q17" s="56"/>
      <c r="R17" s="57"/>
    </row>
    <row r="18" spans="1:18" s="28" customFormat="1" ht="13">
      <c r="A18" s="80" t="s">
        <v>24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  <c r="N18" s="59"/>
      <c r="O18" s="60"/>
      <c r="P18" s="60"/>
      <c r="Q18" s="62"/>
      <c r="R18" s="63"/>
    </row>
    <row r="19" spans="1:18" s="28" customFormat="1" ht="13">
      <c r="A19" s="81" t="s">
        <v>23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6"/>
      <c r="N19" s="64"/>
      <c r="O19" s="65"/>
      <c r="P19" s="65"/>
      <c r="Q19" s="67"/>
      <c r="R19" s="68"/>
    </row>
    <row r="20" spans="1:18" s="28" customFormat="1" ht="15.75" thickBot="1">
      <c r="A20" s="82" t="s">
        <v>22</v>
      </c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1"/>
      <c r="N20" s="69"/>
      <c r="O20" s="70"/>
      <c r="P20" s="70"/>
      <c r="Q20" s="72"/>
      <c r="R20" s="73"/>
    </row>
  </sheetData>
  <mergeCells count="3">
    <mergeCell ref="B3:M3"/>
    <mergeCell ref="N3:Q3"/>
    <mergeCell ref="B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C34" sqref="C34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87" t="s">
        <v>17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thickBot="1"/>
    <row r="3" spans="1:18" s="28" customFormat="1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>
        <v>585000</v>
      </c>
      <c r="C6" s="4">
        <v>670000</v>
      </c>
      <c r="D6" s="4">
        <v>628900</v>
      </c>
      <c r="E6" s="4">
        <v>635732</v>
      </c>
      <c r="F6" s="4">
        <v>574300</v>
      </c>
      <c r="G6" s="4">
        <v>590543</v>
      </c>
      <c r="H6" s="4">
        <v>600786</v>
      </c>
      <c r="I6" s="4">
        <v>690434</v>
      </c>
      <c r="J6" s="4">
        <v>765434</v>
      </c>
      <c r="K6" s="4">
        <v>867532</v>
      </c>
      <c r="L6" s="4">
        <v>900076</v>
      </c>
      <c r="M6" s="14">
        <v>867534</v>
      </c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>
        <v>22500</v>
      </c>
      <c r="C12" s="4">
        <v>22321</v>
      </c>
      <c r="D12" s="4">
        <v>19670</v>
      </c>
      <c r="E12" s="4">
        <v>18709</v>
      </c>
      <c r="F12" s="4">
        <v>24387</v>
      </c>
      <c r="G12" s="4">
        <v>15087</v>
      </c>
      <c r="H12" s="4">
        <v>23001</v>
      </c>
      <c r="I12" s="4">
        <v>15003</v>
      </c>
      <c r="J12" s="4">
        <v>16089</v>
      </c>
      <c r="K12" s="4">
        <v>19800</v>
      </c>
      <c r="L12" s="4">
        <v>23670</v>
      </c>
      <c r="M12" s="5">
        <v>24100</v>
      </c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v>27000</v>
      </c>
      <c r="C13" s="4">
        <v>25600</v>
      </c>
      <c r="D13" s="4">
        <v>23467</v>
      </c>
      <c r="E13" s="4">
        <v>28300</v>
      </c>
      <c r="F13" s="4">
        <v>22467</v>
      </c>
      <c r="G13" s="4">
        <v>23455</v>
      </c>
      <c r="H13" s="4">
        <v>27600</v>
      </c>
      <c r="I13" s="4">
        <v>22400</v>
      </c>
      <c r="J13" s="4">
        <v>23098</v>
      </c>
      <c r="K13" s="4">
        <v>24300</v>
      </c>
      <c r="L13" s="4">
        <v>23007</v>
      </c>
      <c r="M13" s="5">
        <v>22867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v>3373</v>
      </c>
      <c r="C14" s="12">
        <v>3267</v>
      </c>
      <c r="D14" s="12">
        <v>3009</v>
      </c>
      <c r="E14" s="12">
        <v>3290</v>
      </c>
      <c r="F14" s="12">
        <v>3211</v>
      </c>
      <c r="G14" s="12">
        <v>3223</v>
      </c>
      <c r="H14" s="12">
        <v>3234</v>
      </c>
      <c r="I14" s="12">
        <v>3246</v>
      </c>
      <c r="J14" s="12">
        <v>3257</v>
      </c>
      <c r="K14" s="12">
        <v>3269</v>
      </c>
      <c r="L14" s="12">
        <v>3280</v>
      </c>
      <c r="M14" s="13">
        <v>3292</v>
      </c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E34" sqref="E34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87" t="s">
        <v>18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thickBot="1"/>
    <row r="3" spans="1:18" s="28" customFormat="1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 ht="14" thickBot="1">
      <c r="A9" s="39" t="s">
        <v>4</v>
      </c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  <c r="N9" s="48"/>
      <c r="O9" s="49"/>
      <c r="P9" s="49"/>
      <c r="Q9" s="50"/>
      <c r="R9" s="51"/>
    </row>
    <row r="10" spans="1:18" s="8" customFormat="1" ht="12">
      <c r="A10" s="2" t="s">
        <v>5</v>
      </c>
      <c r="B10" s="77">
        <v>250000</v>
      </c>
      <c r="C10" s="78">
        <v>191250</v>
      </c>
      <c r="D10" s="78">
        <v>150830.83333333334</v>
      </c>
      <c r="E10" s="78">
        <v>185891.66666666669</v>
      </c>
      <c r="F10" s="78">
        <v>100441.66666666667</v>
      </c>
      <c r="G10" s="78">
        <v>139916.66666666669</v>
      </c>
      <c r="H10" s="78">
        <v>187250</v>
      </c>
      <c r="I10" s="78">
        <v>292139.16666666669</v>
      </c>
      <c r="J10" s="78">
        <v>192239.16666666669</v>
      </c>
      <c r="K10" s="78">
        <v>149120.83333333334</v>
      </c>
      <c r="L10" s="78">
        <v>155583.33333333334</v>
      </c>
      <c r="M10" s="79">
        <v>102791.66666666667</v>
      </c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v>64890</v>
      </c>
      <c r="C13" s="4">
        <v>60750</v>
      </c>
      <c r="D13" s="4">
        <v>58688</v>
      </c>
      <c r="E13" s="4">
        <v>61730</v>
      </c>
      <c r="F13" s="4">
        <v>53430</v>
      </c>
      <c r="G13" s="4">
        <v>58324</v>
      </c>
      <c r="H13" s="4">
        <v>62500</v>
      </c>
      <c r="I13" s="4">
        <v>65769</v>
      </c>
      <c r="J13" s="4">
        <v>61870</v>
      </c>
      <c r="K13" s="4">
        <v>57367</v>
      </c>
      <c r="L13" s="4">
        <v>59347</v>
      </c>
      <c r="M13" s="5">
        <v>68574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v>4500</v>
      </c>
      <c r="C14" s="12">
        <v>4537</v>
      </c>
      <c r="D14" s="12">
        <v>4398</v>
      </c>
      <c r="E14" s="12">
        <v>4567</v>
      </c>
      <c r="F14" s="12">
        <v>4320</v>
      </c>
      <c r="G14" s="12">
        <v>4607</v>
      </c>
      <c r="H14" s="12">
        <v>4564</v>
      </c>
      <c r="I14" s="12">
        <v>4389</v>
      </c>
      <c r="J14" s="12">
        <v>4200</v>
      </c>
      <c r="K14" s="12">
        <v>4011</v>
      </c>
      <c r="L14" s="12">
        <v>4532</v>
      </c>
      <c r="M14" s="13">
        <v>4607</v>
      </c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R23"/>
  <sheetViews>
    <sheetView workbookViewId="0">
      <selection activeCell="F33" sqref="F33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87" t="s">
        <v>19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thickBot="1"/>
    <row r="3" spans="1:18" s="28" customFormat="1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>
      <c r="A13" s="2" t="s">
        <v>8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  <row r="23" spans="5:5">
      <c r="E23" t="s">
        <v>15</v>
      </c>
    </row>
  </sheetData>
  <mergeCells count="3">
    <mergeCell ref="B3:M3"/>
    <mergeCell ref="B1:R1"/>
    <mergeCell ref="N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R15"/>
  <sheetViews>
    <sheetView workbookViewId="0">
      <selection activeCell="H34" sqref="H34"/>
    </sheetView>
  </sheetViews>
  <sheetFormatPr baseColWidth="10" defaultColWidth="11" defaultRowHeight="15" x14ac:dyDescent="0"/>
  <cols>
    <col min="1" max="1" width="33.6640625" customWidth="1"/>
    <col min="2" max="13" width="8.6640625" customWidth="1"/>
    <col min="14" max="18" width="9.6640625" customWidth="1"/>
  </cols>
  <sheetData>
    <row r="1" spans="1:18" s="1" customFormat="1">
      <c r="B1" s="87" t="s">
        <v>20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s="28" customFormat="1" thickBot="1"/>
    <row r="3" spans="1:18" s="28" customFormat="1">
      <c r="B3" s="83" t="s">
        <v>12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3"/>
      <c r="O3" s="84"/>
      <c r="P3" s="84"/>
      <c r="Q3" s="86"/>
      <c r="R3" s="33"/>
    </row>
    <row r="4" spans="1:18" s="28" customFormat="1" thickBot="1">
      <c r="B4" s="34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6">
        <v>12</v>
      </c>
      <c r="N4" s="34"/>
      <c r="O4" s="35"/>
      <c r="P4" s="35"/>
      <c r="Q4" s="37"/>
      <c r="R4" s="38"/>
    </row>
    <row r="5" spans="1:18" s="28" customFormat="1">
      <c r="A5" s="39" t="s">
        <v>2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2"/>
      <c r="N5" s="40"/>
      <c r="O5" s="41"/>
      <c r="P5" s="41"/>
      <c r="Q5" s="43"/>
      <c r="R5" s="44"/>
    </row>
    <row r="6" spans="1:18" s="8" customFormat="1" ht="12">
      <c r="A6" s="2" t="s">
        <v>13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14"/>
      <c r="N6" s="3"/>
      <c r="O6" s="4"/>
      <c r="P6" s="4"/>
      <c r="Q6" s="5"/>
      <c r="R6" s="7"/>
    </row>
    <row r="7" spans="1:18" s="8" customFormat="1" ht="12.75" thickBot="1">
      <c r="A7" s="10" t="s">
        <v>14</v>
      </c>
      <c r="B7" s="15">
        <v>1344</v>
      </c>
      <c r="C7" s="16">
        <v>2144</v>
      </c>
      <c r="D7" s="16">
        <v>5343</v>
      </c>
      <c r="E7" s="16">
        <v>1298</v>
      </c>
      <c r="F7" s="16">
        <v>1432</v>
      </c>
      <c r="G7" s="16">
        <v>3786</v>
      </c>
      <c r="H7" s="16">
        <v>2343</v>
      </c>
      <c r="I7" s="16">
        <v>1243</v>
      </c>
      <c r="J7" s="16">
        <v>2333</v>
      </c>
      <c r="K7" s="16">
        <v>3005</v>
      </c>
      <c r="L7" s="16">
        <v>2556</v>
      </c>
      <c r="M7" s="17">
        <v>2765</v>
      </c>
      <c r="N7" s="15"/>
      <c r="O7" s="16"/>
      <c r="P7" s="16"/>
      <c r="Q7" s="18"/>
      <c r="R7" s="19"/>
    </row>
    <row r="8" spans="1:18" s="28" customFormat="1" ht="14" thickBot="1">
      <c r="A8" s="20" t="s">
        <v>3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4"/>
      <c r="O8" s="25"/>
      <c r="P8" s="25"/>
      <c r="Q8" s="26"/>
      <c r="R8" s="27"/>
    </row>
    <row r="9" spans="1:18" s="28" customFormat="1">
      <c r="A9" s="39" t="s">
        <v>4</v>
      </c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  <c r="N9" s="48"/>
      <c r="O9" s="49"/>
      <c r="P9" s="49"/>
      <c r="Q9" s="50"/>
      <c r="R9" s="51"/>
    </row>
    <row r="10" spans="1:18" s="8" customFormat="1" ht="12">
      <c r="A10" s="2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4"/>
      <c r="P10" s="4"/>
      <c r="Q10" s="5"/>
      <c r="R10" s="7"/>
    </row>
    <row r="11" spans="1:18" s="8" customFormat="1" ht="12">
      <c r="A11" s="9" t="s">
        <v>21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4"/>
      <c r="P11" s="4"/>
      <c r="Q11" s="5"/>
      <c r="R11" s="7"/>
    </row>
    <row r="12" spans="1:18" s="8" customFormat="1" ht="12">
      <c r="A12" s="2" t="s">
        <v>7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4"/>
      <c r="P12" s="4"/>
      <c r="Q12" s="5"/>
      <c r="R12" s="7"/>
    </row>
    <row r="13" spans="1:18" s="8" customFormat="1" ht="12">
      <c r="A13" s="2" t="s">
        <v>8</v>
      </c>
      <c r="B13" s="3">
        <v>33750</v>
      </c>
      <c r="C13" s="4">
        <v>32870</v>
      </c>
      <c r="D13" s="4">
        <v>33430</v>
      </c>
      <c r="E13" s="4">
        <v>31800</v>
      </c>
      <c r="F13" s="4">
        <v>31546</v>
      </c>
      <c r="G13" s="4">
        <v>32867</v>
      </c>
      <c r="H13" s="4">
        <v>34800</v>
      </c>
      <c r="I13" s="4">
        <v>33210</v>
      </c>
      <c r="J13" s="4">
        <v>32212</v>
      </c>
      <c r="K13" s="4">
        <v>31960</v>
      </c>
      <c r="L13" s="4">
        <v>32900</v>
      </c>
      <c r="M13" s="5">
        <v>33020</v>
      </c>
      <c r="N13" s="6"/>
      <c r="O13" s="4"/>
      <c r="P13" s="4"/>
      <c r="Q13" s="5"/>
      <c r="R13" s="7"/>
    </row>
    <row r="14" spans="1:18" s="8" customFormat="1" ht="12.75" thickBot="1">
      <c r="A14" s="10" t="s">
        <v>6</v>
      </c>
      <c r="B14" s="11">
        <v>13500</v>
      </c>
      <c r="C14" s="12">
        <v>10507</v>
      </c>
      <c r="D14" s="12">
        <v>11896</v>
      </c>
      <c r="E14" s="12">
        <v>12765</v>
      </c>
      <c r="F14" s="12">
        <v>13004</v>
      </c>
      <c r="G14" s="12">
        <v>12987</v>
      </c>
      <c r="H14" s="12">
        <v>12009</v>
      </c>
      <c r="I14" s="12">
        <v>11896</v>
      </c>
      <c r="J14" s="12">
        <v>13000</v>
      </c>
      <c r="K14" s="12">
        <v>12906</v>
      </c>
      <c r="L14" s="12">
        <v>13700</v>
      </c>
      <c r="M14" s="13">
        <v>13065</v>
      </c>
      <c r="N14" s="6"/>
      <c r="O14" s="4"/>
      <c r="P14" s="4"/>
      <c r="Q14" s="5"/>
      <c r="R14" s="7"/>
    </row>
    <row r="15" spans="1:18" s="28" customFormat="1" ht="14" thickBot="1">
      <c r="A15" s="20" t="s">
        <v>9</v>
      </c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24"/>
      <c r="O15" s="25"/>
      <c r="P15" s="25"/>
      <c r="Q15" s="26"/>
      <c r="R15" s="27"/>
    </row>
  </sheetData>
  <mergeCells count="3">
    <mergeCell ref="B3:M3"/>
    <mergeCell ref="B1:R1"/>
    <mergeCell ref="N3:Q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 budget</vt:lpstr>
      <vt:lpstr>Sales</vt:lpstr>
      <vt:lpstr>Production</vt:lpstr>
      <vt:lpstr>Logistics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Anton</cp:lastModifiedBy>
  <dcterms:created xsi:type="dcterms:W3CDTF">2012-06-06T07:05:58Z</dcterms:created>
  <dcterms:modified xsi:type="dcterms:W3CDTF">2013-01-17T16:26:39Z</dcterms:modified>
</cp:coreProperties>
</file>