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ocuments\2. ΔΙΔΑΚΤΟΡΙΚΟ\1. ΔΙΔΑΚΤΟΡΙΚΟ ΝΕΟ\5. ΔΗΜΟΣΙΕΥΣΕΙΣ\6. APPRAISAL-PROMOTION SYSTEM\ENTROPY\"/>
    </mc:Choice>
  </mc:AlternateContent>
  <xr:revisionPtr revIDLastSave="0" documentId="8_{381BBD0C-96AE-4FF3-8F11-7473103703E8}" xr6:coauthVersionLast="47" xr6:coauthVersionMax="47" xr10:uidLastSave="{00000000-0000-0000-0000-000000000000}"/>
  <bookViews>
    <workbookView xWindow="-120" yWindow="-120" windowWidth="29040" windowHeight="15840" xr2:uid="{97669537-0FE9-4ECC-86C0-620B032687EE}"/>
  </bookViews>
  <sheets>
    <sheet name="PER.APP (ES-MADM II)" sheetId="3" r:id="rId1"/>
    <sheet name="PER.APP (ES-MADM II) (SA)" sheetId="11" r:id="rId2"/>
    <sheet name="PER.APP (ES-MADM II) (OBJ)" sheetId="7" r:id="rId3"/>
    <sheet name="PER.APP (ES-MADM II) (MAX NMGI)" sheetId="9" r:id="rId4"/>
  </sheets>
  <definedNames>
    <definedName name="solver_adj" localSheetId="0" hidden="1">'PER.APP (ES-MADM II)'!$E$7</definedName>
    <definedName name="solver_adj" localSheetId="3" hidden="1">'PER.APP (ES-MADM II) (MAX NMGI)'!$E$7</definedName>
    <definedName name="solver_adj" localSheetId="2" hidden="1">'PER.APP (ES-MADM II) (OBJ)'!$E$7</definedName>
    <definedName name="solver_adj" localSheetId="1" hidden="1">'PER.APP (ES-MADM II) (SA)'!$E$7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lhs1" localSheetId="0" hidden="1">'PER.APP (ES-MADM II)'!$E$7:$AH$40</definedName>
    <definedName name="solver_lhs1" localSheetId="3" hidden="1">'PER.APP (ES-MADM II) (MAX NMGI)'!$E$7:$AH$40</definedName>
    <definedName name="solver_lhs1" localSheetId="2" hidden="1">'PER.APP (ES-MADM II) (OBJ)'!$E$7:$AH$40</definedName>
    <definedName name="solver_lhs1" localSheetId="1" hidden="1">'PER.APP (ES-MADM II) (SA)'!$E$7:$AH$40</definedName>
    <definedName name="solver_lhs2" localSheetId="0" hidden="1">'PER.APP (ES-MADM II)'!$T$47</definedName>
    <definedName name="solver_lhs2" localSheetId="3" hidden="1">'PER.APP (ES-MADM II) (MAX NMGI)'!$T$47</definedName>
    <definedName name="solver_lhs2" localSheetId="2" hidden="1">'PER.APP (ES-MADM II) (OBJ)'!$T$47</definedName>
    <definedName name="solver_lhs2" localSheetId="1" hidden="1">'PER.APP (ES-MADM II) (SA)'!$T$47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0" hidden="1">1</definedName>
    <definedName name="solver_num" localSheetId="3" hidden="1">1</definedName>
    <definedName name="solver_num" localSheetId="2" hidden="1">1</definedName>
    <definedName name="solver_num" localSheetId="1" hidden="1">1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0" hidden="1">'PER.APP (ES-MADM II)'!$BZ$45</definedName>
    <definedName name="solver_opt" localSheetId="3" hidden="1">'PER.APP (ES-MADM II) (MAX NMGI)'!$BZ$45</definedName>
    <definedName name="solver_opt" localSheetId="2" hidden="1">'PER.APP (ES-MADM II) (OBJ)'!$BZ$45</definedName>
    <definedName name="solver_opt" localSheetId="1" hidden="1">'PER.APP (ES-MADM II) (SA)'!$BZ$45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el1" localSheetId="0" hidden="1">1</definedName>
    <definedName name="solver_rel1" localSheetId="3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hs1" localSheetId="0" hidden="1">10</definedName>
    <definedName name="solver_rhs1" localSheetId="3" hidden="1">10</definedName>
    <definedName name="solver_rhs1" localSheetId="2" hidden="1">10</definedName>
    <definedName name="solver_rhs1" localSheetId="1" hidden="1">10</definedName>
    <definedName name="solver_rhs2" localSheetId="0" hidden="1">'PER.APP (ES-MADM II)'!$Y$47</definedName>
    <definedName name="solver_rhs2" localSheetId="3" hidden="1">'PER.APP (ES-MADM II) (MAX NMGI)'!$Y$47</definedName>
    <definedName name="solver_rhs2" localSheetId="2" hidden="1">'PER.APP (ES-MADM II) (OBJ)'!$Y$47</definedName>
    <definedName name="solver_rhs2" localSheetId="1" hidden="1">'PER.APP (ES-MADM II) (SA)'!$Y$47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3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1" hidden="1">1</definedName>
    <definedName name="solver_val" localSheetId="0" hidden="1">1</definedName>
    <definedName name="solver_val" localSheetId="3" hidden="1">1</definedName>
    <definedName name="solver_val" localSheetId="2" hidden="1">1</definedName>
    <definedName name="solver_val" localSheetId="1" hidden="1">1</definedName>
    <definedName name="solver_ver" localSheetId="0" hidden="1">3</definedName>
    <definedName name="solver_ver" localSheetId="3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48" i="9" l="1"/>
  <c r="BJ48" i="9"/>
  <c r="BK48" i="9"/>
  <c r="BL48" i="9"/>
  <c r="BM48" i="9"/>
  <c r="BH48" i="9"/>
  <c r="BI49" i="9"/>
  <c r="BJ49" i="9"/>
  <c r="BK49" i="9"/>
  <c r="BL49" i="9"/>
  <c r="BM49" i="9"/>
  <c r="BH49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BM17" i="11" s="1" a="1"/>
  <c r="BM17" i="11" s="1"/>
  <c r="BN17" i="11" s="1"/>
  <c r="AN17" i="11"/>
  <c r="AM17" i="11"/>
  <c r="AL17" i="11"/>
  <c r="AK17" i="11"/>
  <c r="AJ17" i="11"/>
  <c r="AI17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7" i="7"/>
  <c r="BQ37" i="9" l="1" a="1"/>
  <c r="BQ37" i="9" s="1"/>
  <c r="BR37" i="9" s="1"/>
  <c r="BM40" i="9" a="1"/>
  <c r="BM40" i="9" s="1"/>
  <c r="BN40" i="9" s="1"/>
  <c r="BQ38" i="9" a="1"/>
  <c r="BQ38" i="9" s="1"/>
  <c r="BR38" i="9" s="1"/>
  <c r="BQ39" i="9" a="1"/>
  <c r="BQ39" i="9" s="1"/>
  <c r="BM37" i="9" a="1"/>
  <c r="BM37" i="9" s="1"/>
  <c r="BN37" i="9" s="1"/>
  <c r="BQ40" i="9" a="1"/>
  <c r="BQ40" i="9" s="1"/>
  <c r="BM38" i="9" a="1"/>
  <c r="BM38" i="9" s="1"/>
  <c r="BN38" i="9" s="1"/>
  <c r="BM39" i="9" a="1"/>
  <c r="BM39" i="9" s="1"/>
  <c r="BN39" i="9" s="1"/>
  <c r="BQ10" i="11" a="1"/>
  <c r="BQ10" i="11" s="1"/>
  <c r="BM14" i="11" a="1"/>
  <c r="BM14" i="11" s="1"/>
  <c r="BN14" i="11" s="1"/>
  <c r="BQ21" i="11" a="1"/>
  <c r="BQ21" i="11" s="1"/>
  <c r="BQ26" i="11" a="1"/>
  <c r="BQ26" i="11" s="1"/>
  <c r="BQ11" i="11" a="1"/>
  <c r="BQ11" i="11" s="1"/>
  <c r="BM39" i="11" a="1"/>
  <c r="BM39" i="11" s="1"/>
  <c r="BN39" i="11" s="1"/>
  <c r="BQ14" i="11" a="1"/>
  <c r="BQ14" i="11" s="1"/>
  <c r="BM15" i="11" a="1"/>
  <c r="BM15" i="11" s="1"/>
  <c r="BN15" i="11" s="1"/>
  <c r="BM8" i="11" a="1"/>
  <c r="BM8" i="11" s="1"/>
  <c r="BN8" i="11" s="1"/>
  <c r="BQ9" i="11" a="1"/>
  <c r="BQ9" i="11" s="1"/>
  <c r="BQ13" i="11" a="1"/>
  <c r="BQ13" i="11" s="1"/>
  <c r="BM31" i="11" a="1"/>
  <c r="BM31" i="11" s="1"/>
  <c r="BN31" i="11" s="1"/>
  <c r="BQ23" i="11" a="1"/>
  <c r="BQ23" i="11" s="1"/>
  <c r="BM27" i="11" a="1"/>
  <c r="BM27" i="11" s="1"/>
  <c r="BN27" i="11" s="1"/>
  <c r="BM29" i="11" a="1"/>
  <c r="BM29" i="11" s="1"/>
  <c r="BN29" i="11" s="1"/>
  <c r="BQ36" i="11" a="1"/>
  <c r="BQ36" i="11" s="1"/>
  <c r="BR36" i="11" s="1"/>
  <c r="BM35" i="11" a="1"/>
  <c r="BM35" i="11" s="1"/>
  <c r="BN35" i="11" s="1"/>
  <c r="BQ38" i="11" a="1"/>
  <c r="BQ38" i="11" s="1"/>
  <c r="BM25" i="11" a="1"/>
  <c r="BM25" i="11" s="1"/>
  <c r="BN25" i="11" s="1"/>
  <c r="BR10" i="11"/>
  <c r="BR11" i="11"/>
  <c r="BR9" i="11"/>
  <c r="BR13" i="11"/>
  <c r="BR14" i="11"/>
  <c r="BM9" i="11" a="1"/>
  <c r="BM9" i="11" s="1"/>
  <c r="BN9" i="11" s="1"/>
  <c r="BM13" i="11" a="1"/>
  <c r="BM13" i="11" s="1"/>
  <c r="BN13" i="11" s="1"/>
  <c r="BM24" i="11" a="1"/>
  <c r="BM24" i="11" s="1"/>
  <c r="BN24" i="11" s="1"/>
  <c r="BQ16" i="11" a="1"/>
  <c r="BQ16" i="11" s="1"/>
  <c r="BR21" i="11"/>
  <c r="BM18" i="11" a="1"/>
  <c r="BM18" i="11" s="1"/>
  <c r="BN18" i="11" s="1"/>
  <c r="BM11" i="11" a="1"/>
  <c r="BM11" i="11" s="1"/>
  <c r="BN11" i="11" s="1"/>
  <c r="AI41" i="11"/>
  <c r="BM7" i="11" a="1"/>
  <c r="BM7" i="11" s="1"/>
  <c r="BQ7" i="11" a="1"/>
  <c r="BQ7" i="11" s="1"/>
  <c r="BQ12" i="11" a="1"/>
  <c r="BQ12" i="11" s="1"/>
  <c r="BQ8" i="11" a="1"/>
  <c r="BQ8" i="11" s="1"/>
  <c r="BM16" i="11" a="1"/>
  <c r="BM16" i="11" s="1"/>
  <c r="BN16" i="11" s="1"/>
  <c r="BR23" i="11"/>
  <c r="BR26" i="11"/>
  <c r="BM10" i="11" a="1"/>
  <c r="BM10" i="11" s="1"/>
  <c r="BN10" i="11" s="1"/>
  <c r="BM20" i="11" a="1"/>
  <c r="BM20" i="11" s="1"/>
  <c r="BN20" i="11" s="1"/>
  <c r="BM22" i="11" a="1"/>
  <c r="BM22" i="11" s="1"/>
  <c r="BN22" i="11" s="1"/>
  <c r="BQ24" i="11" a="1"/>
  <c r="BQ24" i="11" s="1"/>
  <c r="BM12" i="11" a="1"/>
  <c r="BM12" i="11" s="1"/>
  <c r="BN12" i="11" s="1"/>
  <c r="BQ15" i="11" a="1"/>
  <c r="BQ15" i="11" s="1"/>
  <c r="BQ18" i="11" a="1"/>
  <c r="BQ18" i="11" s="1"/>
  <c r="BQ17" i="11" a="1"/>
  <c r="BQ17" i="11" s="1"/>
  <c r="BM21" i="11" a="1"/>
  <c r="BM21" i="11" s="1"/>
  <c r="BN21" i="11" s="1"/>
  <c r="BQ25" i="11" a="1"/>
  <c r="BQ25" i="11" s="1"/>
  <c r="BM26" i="11" a="1"/>
  <c r="BM26" i="11" s="1"/>
  <c r="BN26" i="11" s="1"/>
  <c r="BM23" i="11" a="1"/>
  <c r="BM23" i="11" s="1"/>
  <c r="BN23" i="11" s="1"/>
  <c r="BQ19" i="11" a="1"/>
  <c r="BQ19" i="11" s="1"/>
  <c r="BQ20" i="11" a="1"/>
  <c r="BQ20" i="11" s="1"/>
  <c r="BQ27" i="11" a="1"/>
  <c r="BQ27" i="11" s="1"/>
  <c r="BQ29" i="11" a="1"/>
  <c r="BQ29" i="11" s="1"/>
  <c r="BQ22" i="11" a="1"/>
  <c r="BQ22" i="11" s="1"/>
  <c r="BR38" i="11"/>
  <c r="BM19" i="11" a="1"/>
  <c r="BM19" i="11" s="1"/>
  <c r="BN19" i="11" s="1"/>
  <c r="BM28" i="11" a="1"/>
  <c r="BM28" i="11" s="1"/>
  <c r="BN28" i="11" s="1"/>
  <c r="BQ28" i="11" a="1"/>
  <c r="BQ28" i="11" s="1"/>
  <c r="BQ30" i="11" a="1"/>
  <c r="BQ30" i="11" s="1"/>
  <c r="BM30" i="11" a="1"/>
  <c r="BM30" i="11" s="1"/>
  <c r="BN30" i="11" s="1"/>
  <c r="BQ34" i="11" a="1"/>
  <c r="BQ34" i="11" s="1"/>
  <c r="BM36" i="11" a="1"/>
  <c r="BM36" i="11" s="1"/>
  <c r="BN36" i="11" s="1"/>
  <c r="BQ33" i="11" a="1"/>
  <c r="BQ33" i="11" s="1"/>
  <c r="BQ40" i="11" a="1"/>
  <c r="BQ40" i="11" s="1"/>
  <c r="BM40" i="11" a="1"/>
  <c r="BM40" i="11" s="1"/>
  <c r="BN40" i="11" s="1"/>
  <c r="BQ32" i="11" a="1"/>
  <c r="BQ32" i="11" s="1"/>
  <c r="BM34" i="11" a="1"/>
  <c r="BM34" i="11" s="1"/>
  <c r="BN34" i="11" s="1"/>
  <c r="BQ31" i="11" a="1"/>
  <c r="BQ31" i="11" s="1"/>
  <c r="BM33" i="11" a="1"/>
  <c r="BM33" i="11" s="1"/>
  <c r="BN33" i="11" s="1"/>
  <c r="BQ39" i="11" a="1"/>
  <c r="BQ39" i="11" s="1"/>
  <c r="BM32" i="11" a="1"/>
  <c r="BM32" i="11" s="1"/>
  <c r="BN32" i="11" s="1"/>
  <c r="BQ35" i="11" a="1"/>
  <c r="BQ35" i="11" s="1"/>
  <c r="BM38" i="11" a="1"/>
  <c r="BM38" i="11" s="1"/>
  <c r="BN38" i="11" s="1"/>
  <c r="BM37" i="11" a="1"/>
  <c r="BM37" i="11" s="1"/>
  <c r="BN37" i="11" s="1"/>
  <c r="BQ37" i="11" a="1"/>
  <c r="BQ37" i="11" s="1"/>
  <c r="BR39" i="9" l="1"/>
  <c r="BR40" i="9"/>
  <c r="BR39" i="11"/>
  <c r="BR22" i="11"/>
  <c r="BR32" i="11"/>
  <c r="BR27" i="11"/>
  <c r="BR18" i="11"/>
  <c r="BR37" i="11"/>
  <c r="BR31" i="11"/>
  <c r="BR17" i="11"/>
  <c r="BR12" i="11"/>
  <c r="BR15" i="11"/>
  <c r="BR16" i="11"/>
  <c r="BR24" i="11"/>
  <c r="BR8" i="11"/>
  <c r="BR35" i="11"/>
  <c r="BR33" i="11"/>
  <c r="BR29" i="11"/>
  <c r="BR28" i="11"/>
  <c r="BR20" i="11"/>
  <c r="BO13" i="11"/>
  <c r="BR30" i="11"/>
  <c r="BR7" i="11"/>
  <c r="BR19" i="11"/>
  <c r="BR25" i="11"/>
  <c r="BM41" i="11"/>
  <c r="BN7" i="11"/>
  <c r="BO33" i="11" s="1"/>
  <c r="BR34" i="11"/>
  <c r="BR40" i="11"/>
  <c r="BO16" i="11" l="1"/>
  <c r="BO36" i="11"/>
  <c r="BO19" i="11"/>
  <c r="BO11" i="11"/>
  <c r="BO23" i="11"/>
  <c r="BO32" i="11"/>
  <c r="BO40" i="11"/>
  <c r="BO26" i="11"/>
  <c r="BO30" i="11"/>
  <c r="BN41" i="11"/>
  <c r="BO7" i="11"/>
  <c r="BO14" i="11"/>
  <c r="BO8" i="11"/>
  <c r="BO27" i="11"/>
  <c r="BO31" i="11"/>
  <c r="BO17" i="11"/>
  <c r="BO29" i="11"/>
  <c r="BO25" i="11"/>
  <c r="BO15" i="11"/>
  <c r="BO39" i="11"/>
  <c r="BO35" i="11"/>
  <c r="BO28" i="11"/>
  <c r="BO38" i="11"/>
  <c r="BO10" i="11"/>
  <c r="BO34" i="11"/>
  <c r="BO21" i="11"/>
  <c r="BO37" i="11"/>
  <c r="BO18" i="11"/>
  <c r="BO12" i="11"/>
  <c r="BO20" i="11"/>
  <c r="BO24" i="11"/>
  <c r="BO9" i="11"/>
  <c r="BO22" i="11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W41" i="7"/>
  <c r="R41" i="7"/>
  <c r="J41" i="7"/>
  <c r="Z41" i="7"/>
  <c r="D41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BQ38" i="7" s="1" a="1"/>
  <c r="BQ38" i="7" s="1"/>
  <c r="AJ38" i="7"/>
  <c r="AI38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BM35" i="7" s="1" a="1"/>
  <c r="BM35" i="7" s="1"/>
  <c r="BN35" i="7" s="1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BQ29" i="7" a="1"/>
  <c r="BQ29" i="7" s="1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BM20" i="7"/>
  <c r="BN20" i="7" s="1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BM20" i="7" s="1" a="1"/>
  <c r="AI20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BM18" i="7" s="1" a="1"/>
  <c r="BM18" i="7" s="1"/>
  <c r="BN18" i="7" s="1"/>
  <c r="AI18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BQ12" i="7" a="1"/>
  <c r="BQ12" i="7" s="1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BQ10" i="7" s="1" a="1"/>
  <c r="BQ10" i="7" s="1"/>
  <c r="AN10" i="7"/>
  <c r="AM10" i="7"/>
  <c r="AL10" i="7"/>
  <c r="AK10" i="7"/>
  <c r="AJ10" i="7"/>
  <c r="AI10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BM8" i="7" s="1" a="1"/>
  <c r="BM8" i="7" s="1"/>
  <c r="BN8" i="7" s="1"/>
  <c r="AN8" i="7"/>
  <c r="AM8" i="7"/>
  <c r="AL8" i="7"/>
  <c r="AK8" i="7"/>
  <c r="AJ8" i="7"/>
  <c r="AI8" i="7"/>
  <c r="BQ8" i="7" s="1" a="1"/>
  <c r="BQ8" i="7" s="1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BM7" i="7" s="1" a="1"/>
  <c r="BM7" i="7" s="1"/>
  <c r="BP23" i="11" l="1"/>
  <c r="CI23" i="11" s="1"/>
  <c r="BP18" i="11"/>
  <c r="CV18" i="11" s="1"/>
  <c r="BP22" i="11"/>
  <c r="CJ22" i="11" s="1"/>
  <c r="BP9" i="11"/>
  <c r="BT9" i="11" s="1"/>
  <c r="BP24" i="11"/>
  <c r="CG24" i="11" s="1"/>
  <c r="CV23" i="11"/>
  <c r="CS23" i="11"/>
  <c r="CF23" i="11"/>
  <c r="BU23" i="11"/>
  <c r="CM23" i="11"/>
  <c r="CP23" i="11"/>
  <c r="CW23" i="11"/>
  <c r="CU23" i="11"/>
  <c r="CD23" i="11"/>
  <c r="BY23" i="11"/>
  <c r="CL23" i="11"/>
  <c r="BP20" i="11"/>
  <c r="BP28" i="11"/>
  <c r="BP27" i="11"/>
  <c r="BP13" i="11"/>
  <c r="BP12" i="11"/>
  <c r="BP35" i="11"/>
  <c r="BP8" i="11"/>
  <c r="BP32" i="11"/>
  <c r="CR18" i="11"/>
  <c r="CG18" i="11"/>
  <c r="CW18" i="11"/>
  <c r="CB18" i="11"/>
  <c r="CJ18" i="11"/>
  <c r="BY18" i="11"/>
  <c r="BX18" i="11"/>
  <c r="BV18" i="11"/>
  <c r="CT18" i="11"/>
  <c r="BT18" i="11"/>
  <c r="CQ18" i="11"/>
  <c r="CI18" i="11"/>
  <c r="CF18" i="11"/>
  <c r="CE18" i="11"/>
  <c r="CM18" i="11"/>
  <c r="CU18" i="11"/>
  <c r="CD18" i="11"/>
  <c r="CC18" i="11"/>
  <c r="CK18" i="11"/>
  <c r="CS18" i="11"/>
  <c r="CN18" i="11"/>
  <c r="BZ18" i="11"/>
  <c r="CA18" i="11"/>
  <c r="CH18" i="11"/>
  <c r="BW18" i="11"/>
  <c r="BU18" i="11"/>
  <c r="CX18" i="11"/>
  <c r="BP39" i="11"/>
  <c r="BP14" i="11"/>
  <c r="BP37" i="11"/>
  <c r="BP15" i="11"/>
  <c r="BO41" i="11"/>
  <c r="BP7" i="11"/>
  <c r="BP36" i="11"/>
  <c r="BP21" i="11"/>
  <c r="BP25" i="11"/>
  <c r="BP19" i="11"/>
  <c r="CW22" i="11"/>
  <c r="CB22" i="11"/>
  <c r="CU22" i="11"/>
  <c r="BY22" i="11"/>
  <c r="CR22" i="11"/>
  <c r="CG22" i="11"/>
  <c r="CO22" i="11"/>
  <c r="BT22" i="11"/>
  <c r="CD22" i="11"/>
  <c r="CL22" i="11"/>
  <c r="CM22" i="11"/>
  <c r="BZ22" i="11"/>
  <c r="CC22" i="11"/>
  <c r="CK22" i="11"/>
  <c r="CA22" i="11"/>
  <c r="BU22" i="11"/>
  <c r="CI22" i="11"/>
  <c r="CN22" i="11"/>
  <c r="BX22" i="11"/>
  <c r="CQ22" i="11"/>
  <c r="CF22" i="11"/>
  <c r="CS22" i="11"/>
  <c r="BV22" i="11"/>
  <c r="CE22" i="11"/>
  <c r="CX22" i="11"/>
  <c r="BP34" i="11"/>
  <c r="BP29" i="11"/>
  <c r="BP30" i="11"/>
  <c r="BP11" i="11"/>
  <c r="CS9" i="11"/>
  <c r="CA9" i="11"/>
  <c r="CR9" i="11"/>
  <c r="BX9" i="11"/>
  <c r="CU9" i="11"/>
  <c r="CC9" i="11"/>
  <c r="CJ9" i="11"/>
  <c r="CT9" i="11"/>
  <c r="CP9" i="11"/>
  <c r="CO9" i="11"/>
  <c r="CN9" i="11"/>
  <c r="CD9" i="11"/>
  <c r="BP10" i="11"/>
  <c r="BP17" i="11"/>
  <c r="BP26" i="11"/>
  <c r="BP16" i="11"/>
  <c r="CR24" i="11"/>
  <c r="BT24" i="11"/>
  <c r="CB24" i="11"/>
  <c r="CV24" i="11"/>
  <c r="BU24" i="11"/>
  <c r="BZ24" i="11"/>
  <c r="CM24" i="11"/>
  <c r="BP38" i="11"/>
  <c r="BP31" i="11"/>
  <c r="BP40" i="11"/>
  <c r="BP33" i="11"/>
  <c r="BQ36" i="9" a="1"/>
  <c r="BQ36" i="9" s="1"/>
  <c r="BR36" i="9" s="1"/>
  <c r="BM36" i="9" a="1"/>
  <c r="BM36" i="9" s="1"/>
  <c r="BN36" i="9" s="1"/>
  <c r="BQ25" i="9" a="1"/>
  <c r="BQ25" i="9" s="1"/>
  <c r="BR25" i="9" s="1"/>
  <c r="BQ33" i="9" a="1"/>
  <c r="BQ33" i="9" s="1"/>
  <c r="BR33" i="9" s="1"/>
  <c r="BM7" i="9" a="1"/>
  <c r="BM7" i="9" s="1"/>
  <c r="BN7" i="9" s="1"/>
  <c r="BM28" i="9" a="1"/>
  <c r="BM28" i="9" s="1"/>
  <c r="BN28" i="9" s="1"/>
  <c r="BQ16" i="9" a="1"/>
  <c r="BQ16" i="9" s="1"/>
  <c r="BR16" i="9" s="1"/>
  <c r="BQ14" i="9" a="1"/>
  <c r="BQ14" i="9" s="1"/>
  <c r="BR14" i="9" s="1"/>
  <c r="BQ22" i="9" a="1"/>
  <c r="BQ22" i="9" s="1"/>
  <c r="BR22" i="9" s="1"/>
  <c r="BM11" i="9" a="1"/>
  <c r="BM11" i="9" s="1"/>
  <c r="BN11" i="9" s="1"/>
  <c r="BQ26" i="9" a="1"/>
  <c r="BQ26" i="9" s="1"/>
  <c r="BR26" i="9" s="1"/>
  <c r="BQ28" i="9" a="1"/>
  <c r="BQ28" i="9" s="1"/>
  <c r="BR28" i="9" s="1"/>
  <c r="BM18" i="9" a="1"/>
  <c r="BM18" i="9" s="1"/>
  <c r="BN18" i="9" s="1"/>
  <c r="BQ18" i="9" a="1"/>
  <c r="BQ18" i="9" s="1"/>
  <c r="BQ10" i="9" a="1"/>
  <c r="BQ10" i="9" s="1"/>
  <c r="BQ7" i="9" a="1"/>
  <c r="BQ7" i="9" s="1"/>
  <c r="BQ8" i="9" a="1"/>
  <c r="BQ8" i="9" s="1"/>
  <c r="BM8" i="9" a="1"/>
  <c r="BM8" i="9" s="1"/>
  <c r="BN8" i="9" s="1"/>
  <c r="BM9" i="9" a="1"/>
  <c r="BM9" i="9" s="1"/>
  <c r="BN9" i="9" s="1"/>
  <c r="BM10" i="9" a="1"/>
  <c r="BM10" i="9" s="1"/>
  <c r="BN10" i="9" s="1"/>
  <c r="BQ11" i="9" a="1"/>
  <c r="BQ11" i="9" s="1"/>
  <c r="BQ12" i="9" a="1"/>
  <c r="BQ12" i="9" s="1"/>
  <c r="BM12" i="9" a="1"/>
  <c r="BM12" i="9" s="1"/>
  <c r="BN12" i="9" s="1"/>
  <c r="BQ13" i="9" a="1"/>
  <c r="BQ13" i="9" s="1"/>
  <c r="BM16" i="9" a="1"/>
  <c r="BM16" i="9" s="1"/>
  <c r="BN16" i="9" s="1"/>
  <c r="BM19" i="9" a="1"/>
  <c r="BM19" i="9" s="1"/>
  <c r="BN19" i="9" s="1"/>
  <c r="BM14" i="9" a="1"/>
  <c r="BM14" i="9" s="1"/>
  <c r="BN14" i="9" s="1"/>
  <c r="BQ9" i="9" a="1"/>
  <c r="BQ9" i="9" s="1"/>
  <c r="BM15" i="9" a="1"/>
  <c r="BM15" i="9" s="1"/>
  <c r="BN15" i="9" s="1"/>
  <c r="BQ15" i="9" a="1"/>
  <c r="BQ15" i="9" s="1"/>
  <c r="AI41" i="9"/>
  <c r="BM17" i="9" a="1"/>
  <c r="BM17" i="9" s="1"/>
  <c r="BN17" i="9" s="1"/>
  <c r="BQ17" i="9" a="1"/>
  <c r="BQ17" i="9" s="1"/>
  <c r="BQ20" i="9" a="1"/>
  <c r="BQ20" i="9" s="1"/>
  <c r="BQ23" i="9" a="1"/>
  <c r="BQ23" i="9" s="1"/>
  <c r="BM13" i="9" a="1"/>
  <c r="BM13" i="9" s="1"/>
  <c r="BN13" i="9" s="1"/>
  <c r="BM25" i="9" a="1"/>
  <c r="BM25" i="9" s="1"/>
  <c r="BN25" i="9" s="1"/>
  <c r="BQ21" i="9" a="1"/>
  <c r="BQ21" i="9" s="1"/>
  <c r="BM23" i="9" a="1"/>
  <c r="BM23" i="9" s="1"/>
  <c r="BN23" i="9" s="1"/>
  <c r="BM20" i="9" a="1"/>
  <c r="BM20" i="9" s="1"/>
  <c r="BN20" i="9" s="1"/>
  <c r="BM21" i="9" a="1"/>
  <c r="BM21" i="9" s="1"/>
  <c r="BN21" i="9" s="1"/>
  <c r="BQ19" i="9" a="1"/>
  <c r="BQ19" i="9" s="1"/>
  <c r="BQ27" i="9" a="1"/>
  <c r="BQ27" i="9" s="1"/>
  <c r="BM27" i="9" a="1"/>
  <c r="BM27" i="9" s="1"/>
  <c r="BN27" i="9" s="1"/>
  <c r="BM22" i="9" a="1"/>
  <c r="BM22" i="9" s="1"/>
  <c r="BN22" i="9" s="1"/>
  <c r="BM24" i="9" a="1"/>
  <c r="BM24" i="9" s="1"/>
  <c r="BN24" i="9" s="1"/>
  <c r="BQ24" i="9" a="1"/>
  <c r="BQ24" i="9" s="1"/>
  <c r="BQ29" i="9" a="1"/>
  <c r="BQ29" i="9" s="1"/>
  <c r="BM29" i="9" a="1"/>
  <c r="BM29" i="9" s="1"/>
  <c r="BN29" i="9" s="1"/>
  <c r="BM32" i="9" a="1"/>
  <c r="BM32" i="9" s="1"/>
  <c r="BN32" i="9" s="1"/>
  <c r="BM30" i="9" a="1"/>
  <c r="BM30" i="9" s="1"/>
  <c r="BN30" i="9" s="1"/>
  <c r="BQ31" i="9" a="1"/>
  <c r="BQ31" i="9" s="1"/>
  <c r="BM33" i="9" a="1"/>
  <c r="BM33" i="9" s="1"/>
  <c r="BN33" i="9" s="1"/>
  <c r="BM34" i="9" a="1"/>
  <c r="BM34" i="9" s="1"/>
  <c r="BN34" i="9" s="1"/>
  <c r="BQ35" i="9" a="1"/>
  <c r="BQ35" i="9" s="1"/>
  <c r="BM31" i="9" a="1"/>
  <c r="BM31" i="9" s="1"/>
  <c r="BN31" i="9" s="1"/>
  <c r="BM35" i="9" a="1"/>
  <c r="BM35" i="9" s="1"/>
  <c r="BN35" i="9" s="1"/>
  <c r="BM26" i="9" a="1"/>
  <c r="BM26" i="9" s="1"/>
  <c r="BN26" i="9" s="1"/>
  <c r="BQ30" i="9" a="1"/>
  <c r="BQ30" i="9" s="1"/>
  <c r="BQ34" i="9" a="1"/>
  <c r="BQ34" i="9" s="1"/>
  <c r="BQ32" i="9" a="1"/>
  <c r="BQ32" i="9" s="1"/>
  <c r="H41" i="7"/>
  <c r="P41" i="7"/>
  <c r="X41" i="7"/>
  <c r="I41" i="7"/>
  <c r="Q41" i="7"/>
  <c r="Y41" i="7"/>
  <c r="K41" i="7"/>
  <c r="S41" i="7"/>
  <c r="AA41" i="7"/>
  <c r="L41" i="7"/>
  <c r="T41" i="7"/>
  <c r="AB41" i="7"/>
  <c r="E41" i="7"/>
  <c r="M41" i="7"/>
  <c r="U41" i="7"/>
  <c r="AD41" i="7"/>
  <c r="F41" i="7"/>
  <c r="N41" i="7"/>
  <c r="V41" i="7"/>
  <c r="AH41" i="7"/>
  <c r="G41" i="7"/>
  <c r="O41" i="7"/>
  <c r="AC41" i="7"/>
  <c r="AE41" i="7"/>
  <c r="AF41" i="7"/>
  <c r="AG41" i="7"/>
  <c r="BN7" i="7"/>
  <c r="BR10" i="7"/>
  <c r="BR8" i="7"/>
  <c r="BQ17" i="7" a="1"/>
  <c r="BQ17" i="7" s="1"/>
  <c r="BM32" i="7" a="1"/>
  <c r="BM32" i="7" s="1"/>
  <c r="BN32" i="7" s="1"/>
  <c r="BM13" i="7" a="1"/>
  <c r="BM13" i="7" s="1"/>
  <c r="BN13" i="7" s="1"/>
  <c r="BQ13" i="7" a="1"/>
  <c r="BQ13" i="7" s="1"/>
  <c r="BM22" i="7" a="1"/>
  <c r="BM22" i="7" s="1"/>
  <c r="BN22" i="7" s="1"/>
  <c r="BQ22" i="7" a="1"/>
  <c r="BQ22" i="7" s="1"/>
  <c r="BM26" i="7" a="1"/>
  <c r="BM26" i="7" s="1"/>
  <c r="BN26" i="7" s="1"/>
  <c r="BQ26" i="7" a="1"/>
  <c r="BQ26" i="7" s="1"/>
  <c r="BR38" i="7"/>
  <c r="BM10" i="7" a="1"/>
  <c r="BM10" i="7" s="1"/>
  <c r="BN10" i="7" s="1"/>
  <c r="BQ33" i="7" a="1"/>
  <c r="BQ33" i="7" s="1"/>
  <c r="BQ14" i="7" a="1"/>
  <c r="BQ14" i="7" s="1"/>
  <c r="BM14" i="7" a="1"/>
  <c r="BM14" i="7" s="1"/>
  <c r="BN14" i="7" s="1"/>
  <c r="BM17" i="7" a="1"/>
  <c r="BM17" i="7" s="1"/>
  <c r="BN17" i="7" s="1"/>
  <c r="AI41" i="7"/>
  <c r="BQ7" i="7" a="1"/>
  <c r="BQ7" i="7" s="1"/>
  <c r="BQ11" i="7" a="1"/>
  <c r="BQ11" i="7" s="1"/>
  <c r="BM11" i="7" a="1"/>
  <c r="BM11" i="7" s="1"/>
  <c r="BN11" i="7" s="1"/>
  <c r="BM12" i="7" a="1"/>
  <c r="BM12" i="7" s="1"/>
  <c r="BN12" i="7" s="1"/>
  <c r="BM16" i="7" a="1"/>
  <c r="BM16" i="7" s="1"/>
  <c r="BN16" i="7" s="1"/>
  <c r="BM9" i="7" a="1"/>
  <c r="BM9" i="7" s="1"/>
  <c r="BN9" i="7" s="1"/>
  <c r="BO8" i="7" s="1"/>
  <c r="BQ9" i="7" a="1"/>
  <c r="BQ9" i="7" s="1"/>
  <c r="BM21" i="7" a="1"/>
  <c r="BM21" i="7" s="1"/>
  <c r="BN21" i="7" s="1"/>
  <c r="BR12" i="7"/>
  <c r="BM25" i="7" a="1"/>
  <c r="BM25" i="7" s="1"/>
  <c r="BN25" i="7" s="1"/>
  <c r="BM15" i="7" a="1"/>
  <c r="BM15" i="7" s="1"/>
  <c r="BN15" i="7" s="1"/>
  <c r="BQ15" i="7" a="1"/>
  <c r="BQ15" i="7" s="1"/>
  <c r="BM19" i="7" a="1"/>
  <c r="BM19" i="7" s="1"/>
  <c r="BN19" i="7" s="1"/>
  <c r="BQ19" i="7" a="1"/>
  <c r="BQ19" i="7" s="1"/>
  <c r="BM27" i="7" a="1"/>
  <c r="BM27" i="7" s="1"/>
  <c r="BN27" i="7" s="1"/>
  <c r="BM30" i="7" a="1"/>
  <c r="BM30" i="7" s="1"/>
  <c r="BN30" i="7" s="1"/>
  <c r="BO30" i="7" s="1"/>
  <c r="BM39" i="7" a="1"/>
  <c r="BM39" i="7" s="1"/>
  <c r="BN39" i="7" s="1"/>
  <c r="BQ16" i="7" a="1"/>
  <c r="BQ16" i="7" s="1"/>
  <c r="BQ18" i="7" a="1"/>
  <c r="BQ18" i="7" s="1"/>
  <c r="BQ23" i="7" a="1"/>
  <c r="BQ23" i="7" s="1"/>
  <c r="BM23" i="7" a="1"/>
  <c r="BM23" i="7" s="1"/>
  <c r="BN23" i="7" s="1"/>
  <c r="BM31" i="7" a="1"/>
  <c r="BM31" i="7" s="1"/>
  <c r="BN31" i="7" s="1"/>
  <c r="BM34" i="7" a="1"/>
  <c r="BM34" i="7" s="1"/>
  <c r="BN34" i="7" s="1"/>
  <c r="BM33" i="7" a="1"/>
  <c r="BM33" i="7" s="1"/>
  <c r="BN33" i="7" s="1"/>
  <c r="BM38" i="7" a="1"/>
  <c r="BM38" i="7" s="1"/>
  <c r="BN38" i="7" s="1"/>
  <c r="BQ21" i="7" a="1"/>
  <c r="BQ21" i="7" s="1"/>
  <c r="BM24" i="7" a="1"/>
  <c r="BM24" i="7" s="1"/>
  <c r="BN24" i="7" s="1"/>
  <c r="BQ24" i="7" a="1"/>
  <c r="BQ24" i="7" s="1"/>
  <c r="BM28" i="7" a="1"/>
  <c r="BM28" i="7" s="1"/>
  <c r="BN28" i="7" s="1"/>
  <c r="BR29" i="7"/>
  <c r="BM36" i="7" a="1"/>
  <c r="BM36" i="7" s="1"/>
  <c r="BN36" i="7" s="1"/>
  <c r="BQ20" i="7" a="1"/>
  <c r="BQ20" i="7" s="1"/>
  <c r="BM29" i="7" a="1"/>
  <c r="BM29" i="7" s="1"/>
  <c r="BN29" i="7" s="1"/>
  <c r="BQ25" i="7" a="1"/>
  <c r="BQ25" i="7" s="1"/>
  <c r="BQ37" i="7" a="1"/>
  <c r="BQ37" i="7" s="1"/>
  <c r="BQ27" i="7" a="1"/>
  <c r="BQ27" i="7" s="1"/>
  <c r="BQ28" i="7" a="1"/>
  <c r="BQ28" i="7" s="1"/>
  <c r="BQ32" i="7" a="1"/>
  <c r="BQ32" i="7" s="1"/>
  <c r="BQ39" i="7" a="1"/>
  <c r="BQ39" i="7" s="1"/>
  <c r="BQ30" i="7" a="1"/>
  <c r="BQ30" i="7" s="1"/>
  <c r="BQ34" i="7" a="1"/>
  <c r="BQ34" i="7" s="1"/>
  <c r="BM37" i="7" a="1"/>
  <c r="BM37" i="7" s="1"/>
  <c r="BN37" i="7" s="1"/>
  <c r="BM40" i="7" a="1"/>
  <c r="BM40" i="7" s="1"/>
  <c r="BN40" i="7" s="1"/>
  <c r="BQ40" i="7" a="1"/>
  <c r="BQ40" i="7" s="1"/>
  <c r="BQ36" i="7" a="1"/>
  <c r="BQ36" i="7" s="1"/>
  <c r="BQ31" i="7" a="1"/>
  <c r="BQ31" i="7" s="1"/>
  <c r="BQ35" i="7" a="1"/>
  <c r="BQ35" i="7" s="1"/>
  <c r="BO40" i="9" l="1"/>
  <c r="BO38" i="9"/>
  <c r="BO37" i="9"/>
  <c r="BO39" i="9"/>
  <c r="CN24" i="11"/>
  <c r="CE24" i="11"/>
  <c r="CP22" i="11"/>
  <c r="CT22" i="11"/>
  <c r="BW22" i="11"/>
  <c r="CF24" i="11"/>
  <c r="CJ24" i="11"/>
  <c r="CT24" i="11"/>
  <c r="CU24" i="11"/>
  <c r="CH22" i="11"/>
  <c r="CV22" i="11"/>
  <c r="BX24" i="11"/>
  <c r="CG23" i="11"/>
  <c r="BT23" i="11"/>
  <c r="CC23" i="11"/>
  <c r="CA23" i="11"/>
  <c r="BV24" i="11"/>
  <c r="CC24" i="11"/>
  <c r="CH24" i="11"/>
  <c r="CI24" i="11"/>
  <c r="CW24" i="11"/>
  <c r="BY24" i="11"/>
  <c r="BZ23" i="11"/>
  <c r="CE23" i="11"/>
  <c r="CN23" i="11"/>
  <c r="CK23" i="11"/>
  <c r="CS24" i="11"/>
  <c r="CL24" i="11"/>
  <c r="CO24" i="11"/>
  <c r="CT23" i="11"/>
  <c r="BV23" i="11"/>
  <c r="BW23" i="11"/>
  <c r="CQ23" i="11"/>
  <c r="CX24" i="11"/>
  <c r="CK24" i="11"/>
  <c r="CD24" i="11"/>
  <c r="BW24" i="11"/>
  <c r="CO23" i="11"/>
  <c r="CR23" i="11"/>
  <c r="CX23" i="11"/>
  <c r="BX23" i="11"/>
  <c r="CP24" i="11"/>
  <c r="CQ24" i="11"/>
  <c r="CA24" i="11"/>
  <c r="CH23" i="11"/>
  <c r="CJ23" i="11"/>
  <c r="CB23" i="11"/>
  <c r="BZ9" i="11"/>
  <c r="BW9" i="11"/>
  <c r="CI9" i="11"/>
  <c r="BU9" i="11"/>
  <c r="CL9" i="11"/>
  <c r="CX9" i="11"/>
  <c r="CM9" i="11"/>
  <c r="CF9" i="11"/>
  <c r="BV9" i="11"/>
  <c r="CE9" i="11"/>
  <c r="CB9" i="11"/>
  <c r="CQ9" i="11"/>
  <c r="CG9" i="11"/>
  <c r="CK9" i="11"/>
  <c r="CV9" i="11"/>
  <c r="BY9" i="11"/>
  <c r="CW9" i="11"/>
  <c r="CH9" i="11"/>
  <c r="CP18" i="11"/>
  <c r="CL18" i="11"/>
  <c r="CO18" i="11"/>
  <c r="CW40" i="11"/>
  <c r="CO40" i="11"/>
  <c r="CG40" i="11"/>
  <c r="BY40" i="11"/>
  <c r="CP40" i="11"/>
  <c r="CH40" i="11"/>
  <c r="BZ40" i="11"/>
  <c r="CC40" i="11"/>
  <c r="BW40" i="11"/>
  <c r="CU40" i="11"/>
  <c r="BU40" i="11"/>
  <c r="CS40" i="11"/>
  <c r="CM40" i="11"/>
  <c r="CK40" i="11"/>
  <c r="CE40" i="11"/>
  <c r="CQ40" i="11"/>
  <c r="CR40" i="11"/>
  <c r="CL40" i="11"/>
  <c r="CT40" i="11"/>
  <c r="CV40" i="11"/>
  <c r="CI40" i="11"/>
  <c r="CJ40" i="11"/>
  <c r="BT40" i="11"/>
  <c r="CA40" i="11"/>
  <c r="BV40" i="11"/>
  <c r="BX40" i="11"/>
  <c r="CB40" i="11"/>
  <c r="CF40" i="11"/>
  <c r="CN40" i="11"/>
  <c r="CD40" i="11"/>
  <c r="CX40" i="11"/>
  <c r="CQ34" i="11"/>
  <c r="CH34" i="11"/>
  <c r="BX34" i="11"/>
  <c r="CF34" i="11"/>
  <c r="CN34" i="11"/>
  <c r="CV34" i="11"/>
  <c r="CK34" i="11"/>
  <c r="CA34" i="11"/>
  <c r="CI34" i="11"/>
  <c r="CU34" i="11"/>
  <c r="BU34" i="11"/>
  <c r="BV34" i="11"/>
  <c r="CC34" i="11"/>
  <c r="CD34" i="11"/>
  <c r="BT34" i="11"/>
  <c r="CS34" i="11"/>
  <c r="CL34" i="11"/>
  <c r="CB34" i="11"/>
  <c r="BZ34" i="11"/>
  <c r="BY34" i="11"/>
  <c r="CP34" i="11"/>
  <c r="CR34" i="11"/>
  <c r="CG34" i="11"/>
  <c r="CO34" i="11"/>
  <c r="CT34" i="11"/>
  <c r="CJ34" i="11"/>
  <c r="BW34" i="11"/>
  <c r="CE34" i="11"/>
  <c r="CM34" i="11"/>
  <c r="CW34" i="11"/>
  <c r="CX34" i="11"/>
  <c r="CF19" i="11"/>
  <c r="BU19" i="11"/>
  <c r="CP19" i="11"/>
  <c r="CE19" i="11"/>
  <c r="BT19" i="11"/>
  <c r="CV19" i="11"/>
  <c r="CK19" i="11"/>
  <c r="CU19" i="11"/>
  <c r="CJ19" i="11"/>
  <c r="CS19" i="11"/>
  <c r="BX19" i="11"/>
  <c r="CR19" i="11"/>
  <c r="CN19" i="11"/>
  <c r="CH19" i="11"/>
  <c r="CC19" i="11"/>
  <c r="BW19" i="11"/>
  <c r="CW19" i="11"/>
  <c r="CA19" i="11"/>
  <c r="CD19" i="11"/>
  <c r="CI19" i="11"/>
  <c r="BZ19" i="11"/>
  <c r="CL19" i="11"/>
  <c r="BY19" i="11"/>
  <c r="CT19" i="11"/>
  <c r="CQ19" i="11"/>
  <c r="CG19" i="11"/>
  <c r="CB19" i="11"/>
  <c r="CM19" i="11"/>
  <c r="CO19" i="11"/>
  <c r="BV19" i="11"/>
  <c r="CX19" i="11"/>
  <c r="CR14" i="11"/>
  <c r="CG14" i="11"/>
  <c r="CO14" i="11"/>
  <c r="BT14" i="11"/>
  <c r="BV14" i="11"/>
  <c r="CJ14" i="11"/>
  <c r="CW14" i="11"/>
  <c r="CB14" i="11"/>
  <c r="CQ14" i="11"/>
  <c r="CA14" i="11"/>
  <c r="BY14" i="11"/>
  <c r="BU14" i="11"/>
  <c r="CD14" i="11"/>
  <c r="BZ14" i="11"/>
  <c r="CC14" i="11"/>
  <c r="CT14" i="11"/>
  <c r="CL14" i="11"/>
  <c r="CF14" i="11"/>
  <c r="CH14" i="11"/>
  <c r="CK14" i="11"/>
  <c r="BW14" i="11"/>
  <c r="CS14" i="11"/>
  <c r="CE14" i="11"/>
  <c r="CN14" i="11"/>
  <c r="BX14" i="11"/>
  <c r="CV14" i="11"/>
  <c r="CP14" i="11"/>
  <c r="CM14" i="11"/>
  <c r="CX14" i="11"/>
  <c r="CI14" i="11"/>
  <c r="CU14" i="11"/>
  <c r="CO20" i="11"/>
  <c r="BT20" i="11"/>
  <c r="CD20" i="11"/>
  <c r="CW20" i="11"/>
  <c r="CB20" i="11"/>
  <c r="CJ20" i="11"/>
  <c r="BY20" i="11"/>
  <c r="CT20" i="11"/>
  <c r="CI20" i="11"/>
  <c r="CR20" i="11"/>
  <c r="CG20" i="11"/>
  <c r="CF20" i="11"/>
  <c r="BV20" i="11"/>
  <c r="CQ20" i="11"/>
  <c r="CE20" i="11"/>
  <c r="CM20" i="11"/>
  <c r="BX20" i="11"/>
  <c r="CP20" i="11"/>
  <c r="CU20" i="11"/>
  <c r="CN20" i="11"/>
  <c r="BU20" i="11"/>
  <c r="CV20" i="11"/>
  <c r="CC20" i="11"/>
  <c r="CS20" i="11"/>
  <c r="CK20" i="11"/>
  <c r="CL20" i="11"/>
  <c r="BW20" i="11"/>
  <c r="BZ20" i="11"/>
  <c r="CA20" i="11"/>
  <c r="CH20" i="11"/>
  <c r="CX20" i="11"/>
  <c r="CL31" i="11"/>
  <c r="CB31" i="11"/>
  <c r="CT31" i="11"/>
  <c r="CJ31" i="11"/>
  <c r="CA31" i="11"/>
  <c r="CR31" i="11"/>
  <c r="CI31" i="11"/>
  <c r="CP31" i="11"/>
  <c r="CG31" i="11"/>
  <c r="BX31" i="11"/>
  <c r="BV31" i="11"/>
  <c r="CV31" i="11"/>
  <c r="CD31" i="11"/>
  <c r="BT31" i="11"/>
  <c r="CO31" i="11"/>
  <c r="BZ31" i="11"/>
  <c r="CW31" i="11"/>
  <c r="CH31" i="11"/>
  <c r="CQ31" i="11"/>
  <c r="BU31" i="11"/>
  <c r="CC31" i="11"/>
  <c r="CK31" i="11"/>
  <c r="BW31" i="11"/>
  <c r="CE31" i="11"/>
  <c r="CF31" i="11"/>
  <c r="CM31" i="11"/>
  <c r="CN31" i="11"/>
  <c r="CU31" i="11"/>
  <c r="CS31" i="11"/>
  <c r="BY31" i="11"/>
  <c r="CX31" i="11"/>
  <c r="CS25" i="11"/>
  <c r="BX25" i="11"/>
  <c r="CR25" i="11"/>
  <c r="CH25" i="11"/>
  <c r="BW25" i="11"/>
  <c r="CF25" i="11"/>
  <c r="BU25" i="11"/>
  <c r="CN25" i="11"/>
  <c r="CC25" i="11"/>
  <c r="CB25" i="11"/>
  <c r="CV25" i="11"/>
  <c r="CK25" i="11"/>
  <c r="CU25" i="11"/>
  <c r="CJ25" i="11"/>
  <c r="BZ25" i="11"/>
  <c r="CE25" i="11"/>
  <c r="BT25" i="11"/>
  <c r="CM25" i="11"/>
  <c r="CG25" i="11"/>
  <c r="CO25" i="11"/>
  <c r="CW25" i="11"/>
  <c r="CA25" i="11"/>
  <c r="CI25" i="11"/>
  <c r="BV25" i="11"/>
  <c r="CQ25" i="11"/>
  <c r="CD25" i="11"/>
  <c r="CP25" i="11"/>
  <c r="CL25" i="11"/>
  <c r="CT25" i="11"/>
  <c r="BY25" i="11"/>
  <c r="CX25" i="11"/>
  <c r="CT39" i="11"/>
  <c r="CL39" i="11"/>
  <c r="CD39" i="11"/>
  <c r="BV39" i="11"/>
  <c r="CV39" i="11"/>
  <c r="CN39" i="11"/>
  <c r="CF39" i="11"/>
  <c r="BX39" i="11"/>
  <c r="CQ39" i="11"/>
  <c r="BU39" i="11"/>
  <c r="CK39" i="11"/>
  <c r="CI39" i="11"/>
  <c r="CC39" i="11"/>
  <c r="CA39" i="11"/>
  <c r="CS39" i="11"/>
  <c r="CB39" i="11"/>
  <c r="BW39" i="11"/>
  <c r="BY39" i="11"/>
  <c r="CJ39" i="11"/>
  <c r="CE39" i="11"/>
  <c r="CR39" i="11"/>
  <c r="CM39" i="11"/>
  <c r="BZ39" i="11"/>
  <c r="BT39" i="11"/>
  <c r="CH39" i="11"/>
  <c r="CG39" i="11"/>
  <c r="CP39" i="11"/>
  <c r="CO39" i="11"/>
  <c r="CU39" i="11"/>
  <c r="CW39" i="11"/>
  <c r="CX39" i="11"/>
  <c r="CV32" i="11"/>
  <c r="CD32" i="11"/>
  <c r="BU32" i="11"/>
  <c r="CC32" i="11"/>
  <c r="CT32" i="11"/>
  <c r="CK32" i="11"/>
  <c r="CI32" i="11"/>
  <c r="BZ32" i="11"/>
  <c r="BX32" i="11"/>
  <c r="CF32" i="11"/>
  <c r="CN32" i="11"/>
  <c r="BV32" i="11"/>
  <c r="CA32" i="11"/>
  <c r="BT32" i="11"/>
  <c r="CS32" i="11"/>
  <c r="BW32" i="11"/>
  <c r="CE32" i="11"/>
  <c r="CM32" i="11"/>
  <c r="BY32" i="11"/>
  <c r="CR32" i="11"/>
  <c r="CU32" i="11"/>
  <c r="CG32" i="11"/>
  <c r="CQ32" i="11"/>
  <c r="CB32" i="11"/>
  <c r="CJ32" i="11"/>
  <c r="CH32" i="11"/>
  <c r="CL32" i="11"/>
  <c r="CO32" i="11"/>
  <c r="CP32" i="11"/>
  <c r="CW32" i="11"/>
  <c r="CX32" i="11"/>
  <c r="CR38" i="11"/>
  <c r="CJ38" i="11"/>
  <c r="CB38" i="11"/>
  <c r="BT38" i="11"/>
  <c r="CT38" i="11"/>
  <c r="CL38" i="11"/>
  <c r="CD38" i="11"/>
  <c r="BV38" i="11"/>
  <c r="CG38" i="11"/>
  <c r="CW38" i="11"/>
  <c r="CV38" i="11"/>
  <c r="BY38" i="11"/>
  <c r="CQ38" i="11"/>
  <c r="BX38" i="11"/>
  <c r="CO38" i="11"/>
  <c r="CI38" i="11"/>
  <c r="CF38" i="11"/>
  <c r="CN38" i="11"/>
  <c r="CE38" i="11"/>
  <c r="CH38" i="11"/>
  <c r="CM38" i="11"/>
  <c r="CP38" i="11"/>
  <c r="BU38" i="11"/>
  <c r="CU38" i="11"/>
  <c r="CC38" i="11"/>
  <c r="BW38" i="11"/>
  <c r="BZ38" i="11"/>
  <c r="CX38" i="11"/>
  <c r="CK38" i="11"/>
  <c r="CS38" i="11"/>
  <c r="CA38" i="11"/>
  <c r="CU16" i="11"/>
  <c r="CJ16" i="11"/>
  <c r="BY16" i="11"/>
  <c r="CO16" i="11"/>
  <c r="CE16" i="11"/>
  <c r="BT16" i="11"/>
  <c r="CW16" i="11"/>
  <c r="CB16" i="11"/>
  <c r="CD16" i="11"/>
  <c r="CA16" i="11"/>
  <c r="CT16" i="11"/>
  <c r="CR16" i="11"/>
  <c r="BW16" i="11"/>
  <c r="CL16" i="11"/>
  <c r="CG16" i="11"/>
  <c r="CI16" i="11"/>
  <c r="BV16" i="11"/>
  <c r="BX16" i="11"/>
  <c r="CQ16" i="11"/>
  <c r="CK16" i="11"/>
  <c r="CN16" i="11"/>
  <c r="CF16" i="11"/>
  <c r="CS16" i="11"/>
  <c r="BZ16" i="11"/>
  <c r="CV16" i="11"/>
  <c r="CC16" i="11"/>
  <c r="CH16" i="11"/>
  <c r="CM16" i="11"/>
  <c r="BU16" i="11"/>
  <c r="CP16" i="11"/>
  <c r="CX16" i="11"/>
  <c r="CN21" i="11"/>
  <c r="CC21" i="11"/>
  <c r="CB21" i="11"/>
  <c r="CV21" i="11"/>
  <c r="CK21" i="11"/>
  <c r="CA21" i="11"/>
  <c r="CS21" i="11"/>
  <c r="CI21" i="11"/>
  <c r="BX21" i="11"/>
  <c r="CH21" i="11"/>
  <c r="CF21" i="11"/>
  <c r="BU21" i="11"/>
  <c r="CP21" i="11"/>
  <c r="CE21" i="11"/>
  <c r="BT21" i="11"/>
  <c r="CQ21" i="11"/>
  <c r="CD21" i="11"/>
  <c r="CL21" i="11"/>
  <c r="CX21" i="11"/>
  <c r="BW21" i="11"/>
  <c r="CT21" i="11"/>
  <c r="CM21" i="11"/>
  <c r="BY21" i="11"/>
  <c r="BZ21" i="11"/>
  <c r="CJ21" i="11"/>
  <c r="CU21" i="11"/>
  <c r="CG21" i="11"/>
  <c r="CR21" i="11"/>
  <c r="CO21" i="11"/>
  <c r="CW21" i="11"/>
  <c r="BV21" i="11"/>
  <c r="BU8" i="11"/>
  <c r="CC8" i="11"/>
  <c r="CD8" i="11"/>
  <c r="CL8" i="11"/>
  <c r="CA8" i="11"/>
  <c r="CT8" i="11"/>
  <c r="CI8" i="11"/>
  <c r="CQ8" i="11"/>
  <c r="BV8" i="11"/>
  <c r="CP8" i="11"/>
  <c r="CO8" i="11"/>
  <c r="CH8" i="11"/>
  <c r="CV8" i="11"/>
  <c r="CK8" i="11"/>
  <c r="BW8" i="11"/>
  <c r="BX8" i="11"/>
  <c r="CS8" i="11"/>
  <c r="BY8" i="11"/>
  <c r="CE8" i="11"/>
  <c r="CF8" i="11"/>
  <c r="CG8" i="11"/>
  <c r="BT8" i="11"/>
  <c r="CM8" i="11"/>
  <c r="CB8" i="11"/>
  <c r="CU8" i="11"/>
  <c r="CN8" i="11"/>
  <c r="CW8" i="11"/>
  <c r="CR8" i="11"/>
  <c r="CJ8" i="11"/>
  <c r="BZ8" i="11"/>
  <c r="CX8" i="11"/>
  <c r="CR26" i="11"/>
  <c r="CB26" i="11"/>
  <c r="CO26" i="11"/>
  <c r="BY26" i="11"/>
  <c r="CJ26" i="11"/>
  <c r="BT26" i="11"/>
  <c r="CW26" i="11"/>
  <c r="CG26" i="11"/>
  <c r="CV26" i="11"/>
  <c r="CF26" i="11"/>
  <c r="CU26" i="11"/>
  <c r="BU26" i="11"/>
  <c r="BZ26" i="11"/>
  <c r="BX26" i="11"/>
  <c r="BV26" i="11"/>
  <c r="CH26" i="11"/>
  <c r="CP26" i="11"/>
  <c r="CI26" i="11"/>
  <c r="CN26" i="11"/>
  <c r="CC26" i="11"/>
  <c r="CD26" i="11"/>
  <c r="BW26" i="11"/>
  <c r="CX26" i="11"/>
  <c r="CK26" i="11"/>
  <c r="CL26" i="11"/>
  <c r="CA26" i="11"/>
  <c r="CE26" i="11"/>
  <c r="CS26" i="11"/>
  <c r="CT26" i="11"/>
  <c r="CM26" i="11"/>
  <c r="CQ26" i="11"/>
  <c r="CV36" i="11"/>
  <c r="CN36" i="11"/>
  <c r="CU36" i="11"/>
  <c r="CK36" i="11"/>
  <c r="CB36" i="11"/>
  <c r="CT36" i="11"/>
  <c r="CA36" i="11"/>
  <c r="CI36" i="11"/>
  <c r="BX36" i="11"/>
  <c r="CQ36" i="11"/>
  <c r="CF36" i="11"/>
  <c r="BW36" i="11"/>
  <c r="BV36" i="11"/>
  <c r="CL36" i="11"/>
  <c r="CH36" i="11"/>
  <c r="CE36" i="11"/>
  <c r="CP36" i="11"/>
  <c r="CC36" i="11"/>
  <c r="CM36" i="11"/>
  <c r="CX36" i="11"/>
  <c r="CS36" i="11"/>
  <c r="BT36" i="11"/>
  <c r="CG36" i="11"/>
  <c r="CJ36" i="11"/>
  <c r="CO36" i="11"/>
  <c r="CD36" i="11"/>
  <c r="CR36" i="11"/>
  <c r="CW36" i="11"/>
  <c r="BY36" i="11"/>
  <c r="BZ36" i="11"/>
  <c r="BU36" i="11"/>
  <c r="CR35" i="11"/>
  <c r="CI35" i="11"/>
  <c r="BZ35" i="11"/>
  <c r="BY35" i="11"/>
  <c r="CG35" i="11"/>
  <c r="CW35" i="11"/>
  <c r="CN35" i="11"/>
  <c r="BV35" i="11"/>
  <c r="BT35" i="11"/>
  <c r="CB35" i="11"/>
  <c r="CJ35" i="11"/>
  <c r="CT35" i="11"/>
  <c r="CO35" i="11"/>
  <c r="CP35" i="11"/>
  <c r="CC35" i="11"/>
  <c r="BW35" i="11"/>
  <c r="CK35" i="11"/>
  <c r="CS35" i="11"/>
  <c r="CD35" i="11"/>
  <c r="BU35" i="11"/>
  <c r="CE35" i="11"/>
  <c r="BX35" i="11"/>
  <c r="CM35" i="11"/>
  <c r="CF35" i="11"/>
  <c r="CU35" i="11"/>
  <c r="CV35" i="11"/>
  <c r="CA35" i="11"/>
  <c r="CL35" i="11"/>
  <c r="CH35" i="11"/>
  <c r="CQ35" i="11"/>
  <c r="CX35" i="11"/>
  <c r="CS17" i="11"/>
  <c r="BX17" i="11"/>
  <c r="CN17" i="11"/>
  <c r="CC17" i="11"/>
  <c r="CV17" i="11"/>
  <c r="CK17" i="11"/>
  <c r="CJ17" i="11"/>
  <c r="CH17" i="11"/>
  <c r="CF17" i="11"/>
  <c r="BW17" i="11"/>
  <c r="CU17" i="11"/>
  <c r="BU17" i="11"/>
  <c r="CR17" i="11"/>
  <c r="CE17" i="11"/>
  <c r="CO17" i="11"/>
  <c r="CQ17" i="11"/>
  <c r="BT17" i="11"/>
  <c r="CM17" i="11"/>
  <c r="BV17" i="11"/>
  <c r="CW17" i="11"/>
  <c r="BZ17" i="11"/>
  <c r="CD17" i="11"/>
  <c r="CB17" i="11"/>
  <c r="CA17" i="11"/>
  <c r="CL17" i="11"/>
  <c r="CI17" i="11"/>
  <c r="CT17" i="11"/>
  <c r="CP17" i="11"/>
  <c r="BY17" i="11"/>
  <c r="CG17" i="11"/>
  <c r="CX17" i="11"/>
  <c r="BS45" i="11" a="1"/>
  <c r="BS45" i="11" s="1"/>
  <c r="BP41" i="11"/>
  <c r="CO7" i="11"/>
  <c r="CM7" i="11"/>
  <c r="CC7" i="11"/>
  <c r="BT7" i="11"/>
  <c r="BZ7" i="11"/>
  <c r="CT7" i="11"/>
  <c r="BV7" i="11"/>
  <c r="CP7" i="11"/>
  <c r="BU7" i="11"/>
  <c r="CD7" i="11"/>
  <c r="CU7" i="11"/>
  <c r="CE7" i="11"/>
  <c r="CH7" i="11"/>
  <c r="BW7" i="11"/>
  <c r="CR7" i="11"/>
  <c r="CK7" i="11"/>
  <c r="BY7" i="11"/>
  <c r="CN7" i="11"/>
  <c r="CG7" i="11"/>
  <c r="CV7" i="11"/>
  <c r="CW7" i="11"/>
  <c r="CB7" i="11"/>
  <c r="CA7" i="11"/>
  <c r="CJ7" i="11"/>
  <c r="CS7" i="11"/>
  <c r="CI7" i="11"/>
  <c r="CL7" i="11"/>
  <c r="CQ7" i="11"/>
  <c r="CF7" i="11"/>
  <c r="BX7" i="11"/>
  <c r="CX7" i="11"/>
  <c r="CR12" i="11"/>
  <c r="CG12" i="11"/>
  <c r="CN12" i="11"/>
  <c r="BY12" i="11"/>
  <c r="CM12" i="11"/>
  <c r="BX12" i="11"/>
  <c r="CJ12" i="11"/>
  <c r="BV12" i="11"/>
  <c r="CW12" i="11"/>
  <c r="CI12" i="11"/>
  <c r="BT12" i="11"/>
  <c r="CU12" i="11"/>
  <c r="CT12" i="11"/>
  <c r="CE12" i="11"/>
  <c r="CB12" i="11"/>
  <c r="CQ12" i="11"/>
  <c r="CD12" i="11"/>
  <c r="CO12" i="11"/>
  <c r="CF12" i="11"/>
  <c r="CA12" i="11"/>
  <c r="CK12" i="11"/>
  <c r="BZ12" i="11"/>
  <c r="CL12" i="11"/>
  <c r="BW12" i="11"/>
  <c r="CS12" i="11"/>
  <c r="CH12" i="11"/>
  <c r="CP12" i="11"/>
  <c r="BU12" i="11"/>
  <c r="CC12" i="11"/>
  <c r="CV12" i="11"/>
  <c r="CX12" i="11"/>
  <c r="CO10" i="11"/>
  <c r="CN10" i="11"/>
  <c r="CB10" i="11"/>
  <c r="CA10" i="11"/>
  <c r="CW10" i="11"/>
  <c r="CK10" i="11"/>
  <c r="BY10" i="11"/>
  <c r="CV10" i="11"/>
  <c r="BX10" i="11"/>
  <c r="CI10" i="11"/>
  <c r="CQ10" i="11"/>
  <c r="CS10" i="11"/>
  <c r="CG10" i="11"/>
  <c r="BU10" i="11"/>
  <c r="CR10" i="11"/>
  <c r="CX10" i="11"/>
  <c r="CU10" i="11"/>
  <c r="CD10" i="11"/>
  <c r="CF10" i="11"/>
  <c r="CC10" i="11"/>
  <c r="CH10" i="11"/>
  <c r="CT10" i="11"/>
  <c r="CP10" i="11"/>
  <c r="BV10" i="11"/>
  <c r="CJ10" i="11"/>
  <c r="CE10" i="11"/>
  <c r="BW10" i="11"/>
  <c r="BT10" i="11"/>
  <c r="CM10" i="11"/>
  <c r="CL10" i="11"/>
  <c r="BZ10" i="11"/>
  <c r="CS11" i="11"/>
  <c r="BX11" i="11"/>
  <c r="CK11" i="11"/>
  <c r="BW11" i="11"/>
  <c r="CJ11" i="11"/>
  <c r="BU11" i="11"/>
  <c r="CV11" i="11"/>
  <c r="BT11" i="11"/>
  <c r="CU11" i="11"/>
  <c r="CE11" i="11"/>
  <c r="CN11" i="11"/>
  <c r="CF11" i="11"/>
  <c r="CR11" i="11"/>
  <c r="CC11" i="11"/>
  <c r="CQ11" i="11"/>
  <c r="CP11" i="11"/>
  <c r="BV11" i="11"/>
  <c r="CL11" i="11"/>
  <c r="CD11" i="11"/>
  <c r="CH11" i="11"/>
  <c r="CB11" i="11"/>
  <c r="CT11" i="11"/>
  <c r="CM11" i="11"/>
  <c r="BY11" i="11"/>
  <c r="CA11" i="11"/>
  <c r="CG11" i="11"/>
  <c r="CO11" i="11"/>
  <c r="CX11" i="11"/>
  <c r="CW11" i="11"/>
  <c r="BZ11" i="11"/>
  <c r="CI11" i="11"/>
  <c r="CS13" i="11"/>
  <c r="BX13" i="11"/>
  <c r="CF13" i="11"/>
  <c r="BU13" i="11"/>
  <c r="CV13" i="11"/>
  <c r="CC13" i="11"/>
  <c r="CR13" i="11"/>
  <c r="CB13" i="11"/>
  <c r="CP13" i="11"/>
  <c r="CN13" i="11"/>
  <c r="CK13" i="11"/>
  <c r="CM13" i="11"/>
  <c r="BT13" i="11"/>
  <c r="CH13" i="11"/>
  <c r="CE13" i="11"/>
  <c r="CW13" i="11"/>
  <c r="CI13" i="11"/>
  <c r="BV13" i="11"/>
  <c r="BZ13" i="11"/>
  <c r="CQ13" i="11"/>
  <c r="CT13" i="11"/>
  <c r="CD13" i="11"/>
  <c r="CU13" i="11"/>
  <c r="BW13" i="11"/>
  <c r="CJ13" i="11"/>
  <c r="CA13" i="11"/>
  <c r="CL13" i="11"/>
  <c r="BY13" i="11"/>
  <c r="CX13" i="11"/>
  <c r="CG13" i="11"/>
  <c r="CO13" i="11"/>
  <c r="CS30" i="11"/>
  <c r="CA30" i="11"/>
  <c r="CI30" i="11"/>
  <c r="BZ30" i="11"/>
  <c r="CQ30" i="11"/>
  <c r="CH30" i="11"/>
  <c r="BX30" i="11"/>
  <c r="CF30" i="11"/>
  <c r="CN30" i="11"/>
  <c r="CE30" i="11"/>
  <c r="BV30" i="11"/>
  <c r="CV30" i="11"/>
  <c r="BU30" i="11"/>
  <c r="CC30" i="11"/>
  <c r="CT30" i="11"/>
  <c r="CK30" i="11"/>
  <c r="BY30" i="11"/>
  <c r="CG30" i="11"/>
  <c r="CD30" i="11"/>
  <c r="BT30" i="11"/>
  <c r="CO30" i="11"/>
  <c r="CB30" i="11"/>
  <c r="CP30" i="11"/>
  <c r="CL30" i="11"/>
  <c r="CW30" i="11"/>
  <c r="BW30" i="11"/>
  <c r="CJ30" i="11"/>
  <c r="CM30" i="11"/>
  <c r="CU30" i="11"/>
  <c r="CR30" i="11"/>
  <c r="CX30" i="11"/>
  <c r="CQ15" i="11"/>
  <c r="CF15" i="11"/>
  <c r="BU15" i="11"/>
  <c r="CN15" i="11"/>
  <c r="CC15" i="11"/>
  <c r="CI15" i="11"/>
  <c r="CV15" i="11"/>
  <c r="CS15" i="11"/>
  <c r="CA15" i="11"/>
  <c r="CP15" i="11"/>
  <c r="BZ15" i="11"/>
  <c r="BX15" i="11"/>
  <c r="CK15" i="11"/>
  <c r="CJ15" i="11"/>
  <c r="CB15" i="11"/>
  <c r="CE15" i="11"/>
  <c r="CT15" i="11"/>
  <c r="CM15" i="11"/>
  <c r="BT15" i="11"/>
  <c r="CU15" i="11"/>
  <c r="BW15" i="11"/>
  <c r="BV15" i="11"/>
  <c r="BY15" i="11"/>
  <c r="CH15" i="11"/>
  <c r="CR15" i="11"/>
  <c r="CD15" i="11"/>
  <c r="CG15" i="11"/>
  <c r="CL15" i="11"/>
  <c r="CO15" i="11"/>
  <c r="CW15" i="11"/>
  <c r="CX15" i="11"/>
  <c r="CL27" i="11"/>
  <c r="BX27" i="11"/>
  <c r="CI27" i="11"/>
  <c r="CF27" i="11"/>
  <c r="CW27" i="11"/>
  <c r="CV27" i="11"/>
  <c r="CD27" i="11"/>
  <c r="CO27" i="11"/>
  <c r="CN27" i="11"/>
  <c r="BV27" i="11"/>
  <c r="BT27" i="11"/>
  <c r="CC27" i="11"/>
  <c r="BZ27" i="11"/>
  <c r="CJ27" i="11"/>
  <c r="CE27" i="11"/>
  <c r="CS27" i="11"/>
  <c r="CK27" i="11"/>
  <c r="CM27" i="11"/>
  <c r="CA27" i="11"/>
  <c r="CQ27" i="11"/>
  <c r="CR27" i="11"/>
  <c r="CU27" i="11"/>
  <c r="BW27" i="11"/>
  <c r="BY27" i="11"/>
  <c r="CH27" i="11"/>
  <c r="CG27" i="11"/>
  <c r="CP27" i="11"/>
  <c r="CT27" i="11"/>
  <c r="BU27" i="11"/>
  <c r="CB27" i="11"/>
  <c r="CX27" i="11"/>
  <c r="CO33" i="11"/>
  <c r="BW33" i="11"/>
  <c r="CW33" i="11"/>
  <c r="BV33" i="11"/>
  <c r="CD33" i="11"/>
  <c r="BT33" i="11"/>
  <c r="CB33" i="11"/>
  <c r="CT33" i="11"/>
  <c r="CJ33" i="11"/>
  <c r="CA33" i="11"/>
  <c r="CR33" i="11"/>
  <c r="CI33" i="11"/>
  <c r="CP33" i="11"/>
  <c r="CG33" i="11"/>
  <c r="BX33" i="11"/>
  <c r="CF33" i="11"/>
  <c r="CH33" i="11"/>
  <c r="CN33" i="11"/>
  <c r="CV33" i="11"/>
  <c r="CM33" i="11"/>
  <c r="BU33" i="11"/>
  <c r="CU33" i="11"/>
  <c r="CE33" i="11"/>
  <c r="CC33" i="11"/>
  <c r="CL33" i="11"/>
  <c r="BY33" i="11"/>
  <c r="CK33" i="11"/>
  <c r="CQ33" i="11"/>
  <c r="BZ33" i="11"/>
  <c r="CS33" i="11"/>
  <c r="CX33" i="11"/>
  <c r="CQ29" i="11"/>
  <c r="BY29" i="11"/>
  <c r="CG29" i="11"/>
  <c r="BX29" i="11"/>
  <c r="CO29" i="11"/>
  <c r="CF29" i="11"/>
  <c r="CB29" i="11"/>
  <c r="CJ29" i="11"/>
  <c r="CA29" i="11"/>
  <c r="CR29" i="11"/>
  <c r="CI29" i="11"/>
  <c r="CV29" i="11"/>
  <c r="CM29" i="11"/>
  <c r="CD29" i="11"/>
  <c r="BT29" i="11"/>
  <c r="CL29" i="11"/>
  <c r="CT29" i="11"/>
  <c r="CU29" i="11"/>
  <c r="CW29" i="11"/>
  <c r="BZ29" i="11"/>
  <c r="CN29" i="11"/>
  <c r="CH29" i="11"/>
  <c r="BU29" i="11"/>
  <c r="CK29" i="11"/>
  <c r="CP29" i="11"/>
  <c r="CC29" i="11"/>
  <c r="BV29" i="11"/>
  <c r="BW29" i="11"/>
  <c r="CS29" i="11"/>
  <c r="CE29" i="11"/>
  <c r="CX29" i="11"/>
  <c r="CR37" i="11"/>
  <c r="CJ37" i="11"/>
  <c r="CB37" i="11"/>
  <c r="BT37" i="11"/>
  <c r="CH37" i="11"/>
  <c r="CP37" i="11"/>
  <c r="BZ37" i="11"/>
  <c r="CT37" i="11"/>
  <c r="BY37" i="11"/>
  <c r="CV37" i="11"/>
  <c r="CS37" i="11"/>
  <c r="CG37" i="11"/>
  <c r="CE37" i="11"/>
  <c r="CO37" i="11"/>
  <c r="CW37" i="11"/>
  <c r="CA37" i="11"/>
  <c r="CC37" i="11"/>
  <c r="CN37" i="11"/>
  <c r="CK37" i="11"/>
  <c r="BW37" i="11"/>
  <c r="BV37" i="11"/>
  <c r="CM37" i="11"/>
  <c r="CF37" i="11"/>
  <c r="CD37" i="11"/>
  <c r="CU37" i="11"/>
  <c r="CI37" i="11"/>
  <c r="CL37" i="11"/>
  <c r="BX37" i="11"/>
  <c r="CQ37" i="11"/>
  <c r="BU37" i="11"/>
  <c r="CX37" i="11"/>
  <c r="CP28" i="11"/>
  <c r="CF28" i="11"/>
  <c r="BW28" i="11"/>
  <c r="CV28" i="11"/>
  <c r="CM28" i="11"/>
  <c r="BZ28" i="11"/>
  <c r="CQ28" i="11"/>
  <c r="CN28" i="11"/>
  <c r="CH28" i="11"/>
  <c r="CE28" i="11"/>
  <c r="CB28" i="11"/>
  <c r="BX28" i="11"/>
  <c r="CT28" i="11"/>
  <c r="BV28" i="11"/>
  <c r="CC28" i="11"/>
  <c r="CL28" i="11"/>
  <c r="CU28" i="11"/>
  <c r="CS28" i="11"/>
  <c r="BT28" i="11"/>
  <c r="CA28" i="11"/>
  <c r="CJ28" i="11"/>
  <c r="CR28" i="11"/>
  <c r="BY28" i="11"/>
  <c r="CI28" i="11"/>
  <c r="CK28" i="11"/>
  <c r="CG28" i="11"/>
  <c r="BU28" i="11"/>
  <c r="CD28" i="11"/>
  <c r="CO28" i="11"/>
  <c r="CW28" i="11"/>
  <c r="CX28" i="11"/>
  <c r="BO36" i="9"/>
  <c r="BR31" i="9"/>
  <c r="BO20" i="9"/>
  <c r="BR32" i="9"/>
  <c r="BR34" i="9"/>
  <c r="BR13" i="9"/>
  <c r="BR21" i="9"/>
  <c r="BR29" i="9"/>
  <c r="BR27" i="9"/>
  <c r="BO21" i="9"/>
  <c r="BO11" i="9"/>
  <c r="BR18" i="9"/>
  <c r="BO26" i="9"/>
  <c r="BO35" i="9"/>
  <c r="BR35" i="9"/>
  <c r="BO24" i="9"/>
  <c r="BO27" i="9"/>
  <c r="BO10" i="9"/>
  <c r="BR7" i="9"/>
  <c r="BO34" i="9"/>
  <c r="BO23" i="9"/>
  <c r="BO13" i="9"/>
  <c r="BR20" i="9"/>
  <c r="BR10" i="9"/>
  <c r="BR17" i="9"/>
  <c r="BR9" i="9"/>
  <c r="BO31" i="9"/>
  <c r="BO30" i="9"/>
  <c r="BO28" i="9"/>
  <c r="BO17" i="9"/>
  <c r="BO9" i="9"/>
  <c r="BO18" i="9"/>
  <c r="BO33" i="9"/>
  <c r="BO32" i="9"/>
  <c r="BO22" i="9"/>
  <c r="BO14" i="9"/>
  <c r="BO12" i="9"/>
  <c r="BR19" i="9"/>
  <c r="BO25" i="9"/>
  <c r="BR15" i="9"/>
  <c r="BO19" i="9"/>
  <c r="BO16" i="9"/>
  <c r="BR12" i="9"/>
  <c r="BO8" i="9"/>
  <c r="BN41" i="9"/>
  <c r="BO7" i="9"/>
  <c r="BR30" i="9"/>
  <c r="BO29" i="9"/>
  <c r="BR24" i="9"/>
  <c r="BR23" i="9"/>
  <c r="BO15" i="9"/>
  <c r="BR11" i="9"/>
  <c r="BR8" i="9"/>
  <c r="BM41" i="9"/>
  <c r="BR34" i="7"/>
  <c r="BR30" i="7"/>
  <c r="BO23" i="7"/>
  <c r="BO25" i="7"/>
  <c r="BR32" i="7"/>
  <c r="BR23" i="7"/>
  <c r="BO26" i="7"/>
  <c r="BR17" i="7"/>
  <c r="BR15" i="7"/>
  <c r="BR25" i="7"/>
  <c r="BR11" i="7"/>
  <c r="BR28" i="7"/>
  <c r="BO36" i="7"/>
  <c r="BO28" i="7"/>
  <c r="BP28" i="7" s="1"/>
  <c r="CX28" i="7" s="1"/>
  <c r="BR19" i="7"/>
  <c r="BO20" i="7"/>
  <c r="BO10" i="7"/>
  <c r="BO12" i="7"/>
  <c r="BR27" i="7"/>
  <c r="BO29" i="7"/>
  <c r="BP29" i="7" s="1"/>
  <c r="BR26" i="7"/>
  <c r="BR36" i="7"/>
  <c r="BO19" i="7"/>
  <c r="BO15" i="7"/>
  <c r="BR33" i="7"/>
  <c r="BR35" i="7"/>
  <c r="BR40" i="7"/>
  <c r="BR37" i="7"/>
  <c r="BR20" i="7"/>
  <c r="BO35" i="7"/>
  <c r="BR24" i="7"/>
  <c r="BO31" i="7"/>
  <c r="BR18" i="7"/>
  <c r="BO27" i="7"/>
  <c r="BP27" i="7" s="1"/>
  <c r="CX27" i="7" s="1"/>
  <c r="BR9" i="7"/>
  <c r="BO14" i="7"/>
  <c r="BR13" i="7"/>
  <c r="BO32" i="7"/>
  <c r="BR31" i="7"/>
  <c r="BO40" i="7"/>
  <c r="BO37" i="7"/>
  <c r="BR39" i="7"/>
  <c r="BO24" i="7"/>
  <c r="BO33" i="7"/>
  <c r="BR16" i="7"/>
  <c r="BO21" i="7"/>
  <c r="BO9" i="7"/>
  <c r="BR7" i="7"/>
  <c r="BO17" i="7"/>
  <c r="BR22" i="7"/>
  <c r="BO13" i="7"/>
  <c r="BP13" i="7" s="1"/>
  <c r="CX13" i="7" s="1"/>
  <c r="BN41" i="7"/>
  <c r="BO7" i="7"/>
  <c r="BR21" i="7"/>
  <c r="BO38" i="7"/>
  <c r="BO34" i="7"/>
  <c r="BO39" i="7"/>
  <c r="BO16" i="7"/>
  <c r="BP16" i="7" s="1"/>
  <c r="CX16" i="7" s="1"/>
  <c r="BO11" i="7"/>
  <c r="BR14" i="7"/>
  <c r="BO22" i="7"/>
  <c r="BO18" i="7"/>
  <c r="BM41" i="7"/>
  <c r="BP39" i="9" l="1"/>
  <c r="BP37" i="9"/>
  <c r="BP38" i="9"/>
  <c r="BP40" i="9"/>
  <c r="BV45" i="11"/>
  <c r="CA41" i="11"/>
  <c r="CR41" i="11"/>
  <c r="BV41" i="11"/>
  <c r="BX41" i="11"/>
  <c r="CB41" i="11"/>
  <c r="BW41" i="11"/>
  <c r="CT41" i="11"/>
  <c r="CF41" i="11"/>
  <c r="CW41" i="11"/>
  <c r="CH41" i="11"/>
  <c r="BZ41" i="11"/>
  <c r="CQ41" i="11"/>
  <c r="CV41" i="11"/>
  <c r="CE41" i="11"/>
  <c r="BT41" i="11"/>
  <c r="BR45" i="11" a="1"/>
  <c r="BR45" i="11" s="1"/>
  <c r="CL41" i="11"/>
  <c r="CG41" i="11"/>
  <c r="CU41" i="11"/>
  <c r="CC41" i="11"/>
  <c r="CI41" i="11"/>
  <c r="CN41" i="11"/>
  <c r="CD41" i="11"/>
  <c r="CM41" i="11"/>
  <c r="CS41" i="11"/>
  <c r="BY41" i="11"/>
  <c r="BU41" i="11"/>
  <c r="CO41" i="11"/>
  <c r="CJ41" i="11"/>
  <c r="CK41" i="11"/>
  <c r="CP41" i="11"/>
  <c r="BP36" i="9"/>
  <c r="BP33" i="9"/>
  <c r="CC33" i="9" s="1"/>
  <c r="BP34" i="9"/>
  <c r="CX34" i="9" s="1"/>
  <c r="BP35" i="9"/>
  <c r="BP15" i="9"/>
  <c r="BP8" i="9"/>
  <c r="BP17" i="9"/>
  <c r="BP13" i="9"/>
  <c r="BP21" i="9"/>
  <c r="BP16" i="9"/>
  <c r="BP25" i="9"/>
  <c r="BP28" i="9"/>
  <c r="BP23" i="9"/>
  <c r="BP12" i="9"/>
  <c r="BP26" i="9"/>
  <c r="BP19" i="9"/>
  <c r="BP14" i="9"/>
  <c r="BP30" i="9"/>
  <c r="BP31" i="9"/>
  <c r="BP10" i="9"/>
  <c r="BP20" i="9"/>
  <c r="BP22" i="9"/>
  <c r="BP18" i="9"/>
  <c r="BP27" i="9"/>
  <c r="BP29" i="9"/>
  <c r="BO41" i="9"/>
  <c r="BP7" i="9"/>
  <c r="BP32" i="9"/>
  <c r="BP9" i="9"/>
  <c r="BP24" i="9"/>
  <c r="BP11" i="9"/>
  <c r="BP39" i="7"/>
  <c r="BP34" i="7"/>
  <c r="BP33" i="7"/>
  <c r="BP32" i="7"/>
  <c r="BP15" i="7"/>
  <c r="BP23" i="7"/>
  <c r="CI29" i="7"/>
  <c r="CQ29" i="7"/>
  <c r="CO29" i="7"/>
  <c r="CW29" i="7"/>
  <c r="CG29" i="7"/>
  <c r="CA29" i="7"/>
  <c r="BY29" i="7"/>
  <c r="BW29" i="7"/>
  <c r="CU29" i="7"/>
  <c r="CS29" i="7"/>
  <c r="CV29" i="7"/>
  <c r="CL29" i="7"/>
  <c r="CK29" i="7"/>
  <c r="CC29" i="7"/>
  <c r="CD29" i="7"/>
  <c r="BX29" i="7"/>
  <c r="CR29" i="7"/>
  <c r="CT29" i="7"/>
  <c r="CE29" i="7"/>
  <c r="CF29" i="7"/>
  <c r="CM29" i="7"/>
  <c r="CN29" i="7"/>
  <c r="BZ29" i="7"/>
  <c r="CH29" i="7"/>
  <c r="BU29" i="7"/>
  <c r="CJ29" i="7"/>
  <c r="CP29" i="7"/>
  <c r="CB29" i="7"/>
  <c r="CX29" i="7"/>
  <c r="BT29" i="7"/>
  <c r="BV29" i="7"/>
  <c r="BP38" i="7"/>
  <c r="BP31" i="7"/>
  <c r="BP19" i="7"/>
  <c r="BP12" i="7"/>
  <c r="CT27" i="7"/>
  <c r="CU27" i="7"/>
  <c r="CD27" i="7"/>
  <c r="CO27" i="7"/>
  <c r="BV27" i="7"/>
  <c r="CW27" i="7"/>
  <c r="BU27" i="7"/>
  <c r="CJ27" i="7"/>
  <c r="CG27" i="7"/>
  <c r="CL27" i="7"/>
  <c r="CE27" i="7"/>
  <c r="CM27" i="7"/>
  <c r="BW27" i="7"/>
  <c r="BT27" i="7"/>
  <c r="CS27" i="7"/>
  <c r="CR27" i="7"/>
  <c r="BX27" i="7"/>
  <c r="CC27" i="7"/>
  <c r="BZ27" i="7"/>
  <c r="CI27" i="7"/>
  <c r="CF27" i="7"/>
  <c r="CH27" i="7"/>
  <c r="CQ27" i="7"/>
  <c r="CB27" i="7"/>
  <c r="CA27" i="7"/>
  <c r="CN27" i="7"/>
  <c r="BY27" i="7"/>
  <c r="CP27" i="7"/>
  <c r="CV27" i="7"/>
  <c r="CK27" i="7"/>
  <c r="BP24" i="7"/>
  <c r="BP10" i="7"/>
  <c r="BP26" i="7"/>
  <c r="CC28" i="7"/>
  <c r="CK28" i="7"/>
  <c r="BY28" i="7"/>
  <c r="CS28" i="7"/>
  <c r="CR28" i="7"/>
  <c r="CG28" i="7"/>
  <c r="BV28" i="7"/>
  <c r="CL28" i="7"/>
  <c r="CD28" i="7"/>
  <c r="CO28" i="7"/>
  <c r="CB28" i="7"/>
  <c r="BT28" i="7"/>
  <c r="CW28" i="7"/>
  <c r="CQ28" i="7"/>
  <c r="BU28" i="7"/>
  <c r="BZ28" i="7"/>
  <c r="BX28" i="7"/>
  <c r="CH28" i="7"/>
  <c r="CF28" i="7"/>
  <c r="CP28" i="7"/>
  <c r="CN28" i="7"/>
  <c r="CJ28" i="7"/>
  <c r="CA28" i="7"/>
  <c r="BW28" i="7"/>
  <c r="CV28" i="7"/>
  <c r="CT28" i="7"/>
  <c r="CE28" i="7"/>
  <c r="CI28" i="7"/>
  <c r="CM28" i="7"/>
  <c r="CU28" i="7"/>
  <c r="BP36" i="7"/>
  <c r="BP17" i="7"/>
  <c r="BP22" i="7"/>
  <c r="BP14" i="7"/>
  <c r="BP20" i="7"/>
  <c r="CI13" i="7"/>
  <c r="CA13" i="7"/>
  <c r="CE13" i="7"/>
  <c r="BW13" i="7"/>
  <c r="CH13" i="7"/>
  <c r="CP13" i="7"/>
  <c r="CC13" i="7"/>
  <c r="BZ13" i="7"/>
  <c r="CQ13" i="7"/>
  <c r="CL13" i="7"/>
  <c r="CU13" i="7"/>
  <c r="BT13" i="7"/>
  <c r="BX13" i="7"/>
  <c r="BU13" i="7"/>
  <c r="CF13" i="7"/>
  <c r="BY13" i="7"/>
  <c r="CN13" i="7"/>
  <c r="CG13" i="7"/>
  <c r="CR13" i="7"/>
  <c r="CV13" i="7"/>
  <c r="CJ13" i="7"/>
  <c r="CT13" i="7"/>
  <c r="CB13" i="7"/>
  <c r="CM13" i="7"/>
  <c r="CK13" i="7"/>
  <c r="BV13" i="7"/>
  <c r="CO13" i="7"/>
  <c r="CS13" i="7"/>
  <c r="CD13" i="7"/>
  <c r="CW13" i="7"/>
  <c r="BP18" i="7"/>
  <c r="BO41" i="7"/>
  <c r="BP7" i="7"/>
  <c r="BP9" i="7"/>
  <c r="BP37" i="7"/>
  <c r="BP35" i="7"/>
  <c r="CR16" i="7"/>
  <c r="CJ16" i="7"/>
  <c r="BW16" i="7"/>
  <c r="CU16" i="7"/>
  <c r="CI16" i="7"/>
  <c r="BV16" i="7"/>
  <c r="CT16" i="7"/>
  <c r="CN16" i="7"/>
  <c r="CM16" i="7"/>
  <c r="CF16" i="7"/>
  <c r="BT16" i="7"/>
  <c r="CB16" i="7"/>
  <c r="CA16" i="7"/>
  <c r="BZ16" i="7"/>
  <c r="CD16" i="7"/>
  <c r="CV16" i="7"/>
  <c r="CL16" i="7"/>
  <c r="CO16" i="7"/>
  <c r="CG16" i="7"/>
  <c r="CW16" i="7"/>
  <c r="CH16" i="7"/>
  <c r="BU16" i="7"/>
  <c r="BY16" i="7"/>
  <c r="CS16" i="7"/>
  <c r="CE16" i="7"/>
  <c r="CP16" i="7"/>
  <c r="CQ16" i="7"/>
  <c r="CC16" i="7"/>
  <c r="BX16" i="7"/>
  <c r="CK16" i="7"/>
  <c r="BP25" i="7"/>
  <c r="BP11" i="7"/>
  <c r="BP21" i="7"/>
  <c r="BP40" i="7"/>
  <c r="BP30" i="7"/>
  <c r="BP8" i="7"/>
  <c r="CA40" i="9" l="1"/>
  <c r="CI40" i="9"/>
  <c r="CQ40" i="9"/>
  <c r="BW40" i="9"/>
  <c r="BX40" i="9"/>
  <c r="CF40" i="9"/>
  <c r="CN40" i="9"/>
  <c r="CV40" i="9"/>
  <c r="CM40" i="9"/>
  <c r="BZ40" i="9"/>
  <c r="CH40" i="9"/>
  <c r="CP40" i="9"/>
  <c r="CE40" i="9"/>
  <c r="CU40" i="9"/>
  <c r="BT40" i="9"/>
  <c r="BV40" i="9"/>
  <c r="CJ40" i="9"/>
  <c r="CK40" i="9"/>
  <c r="CO40" i="9"/>
  <c r="CT40" i="9"/>
  <c r="CR40" i="9"/>
  <c r="BU40" i="9"/>
  <c r="BY40" i="9"/>
  <c r="CL40" i="9"/>
  <c r="CB40" i="9"/>
  <c r="CG40" i="9"/>
  <c r="CD40" i="9"/>
  <c r="CS40" i="9"/>
  <c r="CW40" i="9"/>
  <c r="CC40" i="9"/>
  <c r="CX40" i="9"/>
  <c r="BW38" i="9"/>
  <c r="CE38" i="9"/>
  <c r="CM38" i="9"/>
  <c r="CU38" i="9"/>
  <c r="BZ38" i="9"/>
  <c r="BX38" i="9"/>
  <c r="CF38" i="9"/>
  <c r="CN38" i="9"/>
  <c r="CV38" i="9"/>
  <c r="CP38" i="9"/>
  <c r="CH38" i="9"/>
  <c r="CA38" i="9"/>
  <c r="CI38" i="9"/>
  <c r="BT38" i="9"/>
  <c r="CB38" i="9"/>
  <c r="CJ38" i="9"/>
  <c r="CR38" i="9"/>
  <c r="BV38" i="9"/>
  <c r="CD38" i="9"/>
  <c r="CL38" i="9"/>
  <c r="CT38" i="9"/>
  <c r="CQ38" i="9"/>
  <c r="CX38" i="9"/>
  <c r="CC38" i="9"/>
  <c r="CG38" i="9"/>
  <c r="CK38" i="9"/>
  <c r="CW38" i="9"/>
  <c r="BU38" i="9"/>
  <c r="CS38" i="9"/>
  <c r="CO38" i="9"/>
  <c r="BY38" i="9"/>
  <c r="BU37" i="9"/>
  <c r="CC37" i="9"/>
  <c r="CK37" i="9"/>
  <c r="CS37" i="9"/>
  <c r="BX37" i="9"/>
  <c r="BV37" i="9"/>
  <c r="CD37" i="9"/>
  <c r="CL37" i="9"/>
  <c r="CT37" i="9"/>
  <c r="CN37" i="9"/>
  <c r="BW37" i="9"/>
  <c r="CE37" i="9"/>
  <c r="CM37" i="9"/>
  <c r="CU37" i="9"/>
  <c r="CF37" i="9"/>
  <c r="BY37" i="9"/>
  <c r="CG37" i="9"/>
  <c r="CO37" i="9"/>
  <c r="CW37" i="9"/>
  <c r="BZ37" i="9"/>
  <c r="CH37" i="9"/>
  <c r="CP37" i="9"/>
  <c r="CA37" i="9"/>
  <c r="CI37" i="9"/>
  <c r="CQ37" i="9"/>
  <c r="BT37" i="9"/>
  <c r="CB37" i="9"/>
  <c r="CJ37" i="9"/>
  <c r="CR37" i="9"/>
  <c r="CV37" i="9"/>
  <c r="CX37" i="9"/>
  <c r="BZ39" i="9"/>
  <c r="CH39" i="9"/>
  <c r="CP39" i="9"/>
  <c r="CC39" i="9"/>
  <c r="BU39" i="9"/>
  <c r="CK39" i="9"/>
  <c r="BV39" i="9"/>
  <c r="CD39" i="9"/>
  <c r="CL39" i="9"/>
  <c r="CT39" i="9"/>
  <c r="BX39" i="9"/>
  <c r="CF39" i="9"/>
  <c r="CN39" i="9"/>
  <c r="CV39" i="9"/>
  <c r="CS39" i="9"/>
  <c r="CU39" i="9"/>
  <c r="CB39" i="9"/>
  <c r="CQ39" i="9"/>
  <c r="CJ39" i="9"/>
  <c r="BY39" i="9"/>
  <c r="CE39" i="9"/>
  <c r="BT39" i="9"/>
  <c r="CI39" i="9"/>
  <c r="CA39" i="9"/>
  <c r="CW39" i="9"/>
  <c r="BW39" i="9"/>
  <c r="CO39" i="9"/>
  <c r="CM39" i="9"/>
  <c r="CR39" i="9"/>
  <c r="CG39" i="9"/>
  <c r="CX39" i="9"/>
  <c r="BT45" i="11" a="1"/>
  <c r="BT45" i="11" s="1"/>
  <c r="BW45" i="11" s="1"/>
  <c r="BZ45" i="11"/>
  <c r="CW34" i="9"/>
  <c r="CU34" i="9"/>
  <c r="CL33" i="9"/>
  <c r="CV33" i="9"/>
  <c r="CQ33" i="9"/>
  <c r="CX33" i="9"/>
  <c r="CT33" i="9"/>
  <c r="CN33" i="9"/>
  <c r="CN34" i="9"/>
  <c r="CE34" i="9"/>
  <c r="CJ33" i="9"/>
  <c r="CS33" i="9"/>
  <c r="CD34" i="9"/>
  <c r="BZ34" i="9"/>
  <c r="CG34" i="9"/>
  <c r="CB33" i="9"/>
  <c r="BU33" i="9"/>
  <c r="BU34" i="9"/>
  <c r="BX34" i="9"/>
  <c r="CW33" i="9"/>
  <c r="BZ33" i="9"/>
  <c r="BU36" i="9"/>
  <c r="CC36" i="9"/>
  <c r="CK36" i="9"/>
  <c r="CS36" i="9"/>
  <c r="CB36" i="9"/>
  <c r="BV36" i="9"/>
  <c r="CD36" i="9"/>
  <c r="CL36" i="9"/>
  <c r="CT36" i="9"/>
  <c r="BT36" i="9"/>
  <c r="BW36" i="9"/>
  <c r="CE36" i="9"/>
  <c r="CM36" i="9"/>
  <c r="CU36" i="9"/>
  <c r="CJ36" i="9"/>
  <c r="BX36" i="9"/>
  <c r="CF36" i="9"/>
  <c r="CN36" i="9"/>
  <c r="CV36" i="9"/>
  <c r="BY36" i="9"/>
  <c r="CG36" i="9"/>
  <c r="CO36" i="9"/>
  <c r="CW36" i="9"/>
  <c r="BZ36" i="9"/>
  <c r="CH36" i="9"/>
  <c r="CP36" i="9"/>
  <c r="CR36" i="9"/>
  <c r="CX36" i="9"/>
  <c r="CQ36" i="9"/>
  <c r="CA36" i="9"/>
  <c r="CI36" i="9"/>
  <c r="BW34" i="9"/>
  <c r="CL34" i="9"/>
  <c r="CI34" i="9"/>
  <c r="CM33" i="9"/>
  <c r="CH33" i="9"/>
  <c r="CK34" i="9"/>
  <c r="BY34" i="9"/>
  <c r="BV33" i="9"/>
  <c r="CG33" i="9"/>
  <c r="CC34" i="9"/>
  <c r="CO34" i="9"/>
  <c r="CA34" i="9"/>
  <c r="BT34" i="9"/>
  <c r="CT34" i="9"/>
  <c r="BV34" i="9"/>
  <c r="CP34" i="9"/>
  <c r="CB34" i="9"/>
  <c r="CS34" i="9"/>
  <c r="CF34" i="9"/>
  <c r="CH34" i="9"/>
  <c r="CJ34" i="9"/>
  <c r="CV34" i="9"/>
  <c r="CQ34" i="9"/>
  <c r="CM34" i="9"/>
  <c r="CR34" i="9"/>
  <c r="CD33" i="9"/>
  <c r="CO33" i="9"/>
  <c r="CF33" i="9"/>
  <c r="CP33" i="9"/>
  <c r="CI33" i="9"/>
  <c r="CE33" i="9"/>
  <c r="CK33" i="9"/>
  <c r="CR33" i="9"/>
  <c r="CU33" i="9"/>
  <c r="BW33" i="9"/>
  <c r="BX33" i="9"/>
  <c r="BT33" i="9"/>
  <c r="CA33" i="9"/>
  <c r="BY33" i="9"/>
  <c r="CV25" i="9"/>
  <c r="CR25" i="9"/>
  <c r="CN25" i="9"/>
  <c r="BX25" i="9"/>
  <c r="CL25" i="9"/>
  <c r="BV25" i="9"/>
  <c r="CJ25" i="9"/>
  <c r="BT25" i="9"/>
  <c r="CU25" i="9"/>
  <c r="CD25" i="9"/>
  <c r="CB25" i="9"/>
  <c r="CF25" i="9"/>
  <c r="BU25" i="9"/>
  <c r="BY25" i="9"/>
  <c r="CA25" i="9"/>
  <c r="CX25" i="9"/>
  <c r="CG25" i="9"/>
  <c r="BZ25" i="9"/>
  <c r="CI25" i="9"/>
  <c r="CC25" i="9"/>
  <c r="BW25" i="9"/>
  <c r="CH25" i="9"/>
  <c r="CO25" i="9"/>
  <c r="CK25" i="9"/>
  <c r="CE25" i="9"/>
  <c r="CP25" i="9"/>
  <c r="CW25" i="9"/>
  <c r="CS25" i="9"/>
  <c r="CM25" i="9"/>
  <c r="CQ25" i="9"/>
  <c r="CT25" i="9"/>
  <c r="CU11" i="9"/>
  <c r="CM11" i="9"/>
  <c r="CE11" i="9"/>
  <c r="BW11" i="9"/>
  <c r="CT11" i="9"/>
  <c r="CL11" i="9"/>
  <c r="CD11" i="9"/>
  <c r="BV11" i="9"/>
  <c r="CR11" i="9"/>
  <c r="CJ11" i="9"/>
  <c r="CB11" i="9"/>
  <c r="BT11" i="9"/>
  <c r="CQ11" i="9"/>
  <c r="CH11" i="9"/>
  <c r="CA11" i="9"/>
  <c r="CI11" i="9"/>
  <c r="CN11" i="9"/>
  <c r="CG11" i="9"/>
  <c r="CV11" i="9"/>
  <c r="CO11" i="9"/>
  <c r="BU11" i="9"/>
  <c r="CW11" i="9"/>
  <c r="CP11" i="9"/>
  <c r="CC11" i="9"/>
  <c r="CK11" i="9"/>
  <c r="BZ11" i="9"/>
  <c r="BX11" i="9"/>
  <c r="CF11" i="9"/>
  <c r="BY11" i="9"/>
  <c r="CS11" i="9"/>
  <c r="CX11" i="9"/>
  <c r="CW12" i="9"/>
  <c r="CO12" i="9"/>
  <c r="CG12" i="9"/>
  <c r="BY12" i="9"/>
  <c r="CV12" i="9"/>
  <c r="CN12" i="9"/>
  <c r="CF12" i="9"/>
  <c r="BX12" i="9"/>
  <c r="CT12" i="9"/>
  <c r="CL12" i="9"/>
  <c r="CD12" i="9"/>
  <c r="BV12" i="9"/>
  <c r="CS12" i="9"/>
  <c r="CR12" i="9"/>
  <c r="CK12" i="9"/>
  <c r="CB12" i="9"/>
  <c r="CJ12" i="9"/>
  <c r="CC12" i="9"/>
  <c r="BU12" i="9"/>
  <c r="CH12" i="9"/>
  <c r="CI12" i="9"/>
  <c r="CP12" i="9"/>
  <c r="CQ12" i="9"/>
  <c r="BT12" i="9"/>
  <c r="BW12" i="9"/>
  <c r="CE12" i="9"/>
  <c r="CU12" i="9"/>
  <c r="BZ12" i="9"/>
  <c r="CA12" i="9"/>
  <c r="CM12" i="9"/>
  <c r="CX12" i="9"/>
  <c r="CO23" i="9"/>
  <c r="CB23" i="9"/>
  <c r="CW23" i="9"/>
  <c r="CM23" i="9"/>
  <c r="CJ23" i="9"/>
  <c r="CG23" i="9"/>
  <c r="BT23" i="9"/>
  <c r="CR23" i="9"/>
  <c r="CH23" i="9"/>
  <c r="BX23" i="9"/>
  <c r="CK23" i="9"/>
  <c r="CS23" i="9"/>
  <c r="BZ23" i="9"/>
  <c r="CA23" i="9"/>
  <c r="CP23" i="9"/>
  <c r="CQ23" i="9"/>
  <c r="CF23" i="9"/>
  <c r="BY23" i="9"/>
  <c r="BV23" i="9"/>
  <c r="CI23" i="9"/>
  <c r="CV23" i="9"/>
  <c r="CE23" i="9"/>
  <c r="BU23" i="9"/>
  <c r="CL23" i="9"/>
  <c r="CU23" i="9"/>
  <c r="CC23" i="9"/>
  <c r="CT23" i="9"/>
  <c r="CD23" i="9"/>
  <c r="CN23" i="9"/>
  <c r="BW23" i="9"/>
  <c r="CX23" i="9"/>
  <c r="CT35" i="9"/>
  <c r="CL35" i="9"/>
  <c r="CD35" i="9"/>
  <c r="BV35" i="9"/>
  <c r="CB35" i="9"/>
  <c r="BY35" i="9"/>
  <c r="BT35" i="9"/>
  <c r="CR35" i="9"/>
  <c r="CJ35" i="9"/>
  <c r="CG35" i="9"/>
  <c r="CW35" i="9"/>
  <c r="CO35" i="9"/>
  <c r="CV35" i="9"/>
  <c r="CC35" i="9"/>
  <c r="CK35" i="9"/>
  <c r="CS35" i="9"/>
  <c r="CA35" i="9"/>
  <c r="BZ35" i="9"/>
  <c r="CI35" i="9"/>
  <c r="BW35" i="9"/>
  <c r="CH35" i="9"/>
  <c r="CM35" i="9"/>
  <c r="CF35" i="9"/>
  <c r="CU35" i="9"/>
  <c r="CN35" i="9"/>
  <c r="BU35" i="9"/>
  <c r="CP35" i="9"/>
  <c r="BX35" i="9"/>
  <c r="CQ35" i="9"/>
  <c r="CE35" i="9"/>
  <c r="CX35" i="9"/>
  <c r="CS10" i="9"/>
  <c r="CK10" i="9"/>
  <c r="CC10" i="9"/>
  <c r="BU10" i="9"/>
  <c r="CR10" i="9"/>
  <c r="CJ10" i="9"/>
  <c r="CB10" i="9"/>
  <c r="BT10" i="9"/>
  <c r="CW10" i="9"/>
  <c r="CV10" i="9"/>
  <c r="CO10" i="9"/>
  <c r="CG10" i="9"/>
  <c r="CF10" i="9"/>
  <c r="BY10" i="9"/>
  <c r="BX10" i="9"/>
  <c r="CN10" i="9"/>
  <c r="BW10" i="9"/>
  <c r="CU10" i="9"/>
  <c r="BZ10" i="9"/>
  <c r="BV10" i="9"/>
  <c r="CE10" i="9"/>
  <c r="CH10" i="9"/>
  <c r="CA10" i="9"/>
  <c r="CT10" i="9"/>
  <c r="CL10" i="9"/>
  <c r="CQ10" i="9"/>
  <c r="CP10" i="9"/>
  <c r="CD10" i="9"/>
  <c r="CM10" i="9"/>
  <c r="CI10" i="9"/>
  <c r="CX10" i="9"/>
  <c r="CW24" i="9"/>
  <c r="CG24" i="9"/>
  <c r="CT24" i="9"/>
  <c r="CD24" i="9"/>
  <c r="CR24" i="9"/>
  <c r="CB24" i="9"/>
  <c r="CJ24" i="9"/>
  <c r="BT24" i="9"/>
  <c r="CL24" i="9"/>
  <c r="BV24" i="9"/>
  <c r="CU24" i="9"/>
  <c r="BU24" i="9"/>
  <c r="BX24" i="9"/>
  <c r="CO24" i="9"/>
  <c r="BZ24" i="9"/>
  <c r="CC24" i="9"/>
  <c r="CF24" i="9"/>
  <c r="CE24" i="9"/>
  <c r="CP24" i="9"/>
  <c r="CS24" i="9"/>
  <c r="CV24" i="9"/>
  <c r="CI24" i="9"/>
  <c r="BY24" i="9"/>
  <c r="CM24" i="9"/>
  <c r="CQ24" i="9"/>
  <c r="CN24" i="9"/>
  <c r="CH24" i="9"/>
  <c r="BW24" i="9"/>
  <c r="CK24" i="9"/>
  <c r="CA24" i="9"/>
  <c r="CX24" i="9"/>
  <c r="CQ20" i="9"/>
  <c r="CH20" i="9"/>
  <c r="CP20" i="9"/>
  <c r="BV20" i="9"/>
  <c r="CD20" i="9"/>
  <c r="CL20" i="9"/>
  <c r="CS20" i="9"/>
  <c r="CJ20" i="9"/>
  <c r="CA20" i="9"/>
  <c r="CI20" i="9"/>
  <c r="BZ20" i="9"/>
  <c r="CT20" i="9"/>
  <c r="CK20" i="9"/>
  <c r="CB20" i="9"/>
  <c r="CV20" i="9"/>
  <c r="BU20" i="9"/>
  <c r="CE20" i="9"/>
  <c r="BY20" i="9"/>
  <c r="CC20" i="9"/>
  <c r="CM20" i="9"/>
  <c r="CW20" i="9"/>
  <c r="CU20" i="9"/>
  <c r="CG20" i="9"/>
  <c r="CF20" i="9"/>
  <c r="BT20" i="9"/>
  <c r="CN20" i="9"/>
  <c r="CO20" i="9"/>
  <c r="CR20" i="9"/>
  <c r="BW20" i="9"/>
  <c r="BX20" i="9"/>
  <c r="CX20" i="9"/>
  <c r="CW28" i="9"/>
  <c r="CO28" i="9"/>
  <c r="CV28" i="9"/>
  <c r="CN28" i="9"/>
  <c r="CF28" i="9"/>
  <c r="CL28" i="9"/>
  <c r="BX28" i="9"/>
  <c r="BV28" i="9"/>
  <c r="CI28" i="9"/>
  <c r="BT28" i="9"/>
  <c r="CR28" i="9"/>
  <c r="CB28" i="9"/>
  <c r="CT28" i="9"/>
  <c r="CJ28" i="9"/>
  <c r="CD28" i="9"/>
  <c r="BU28" i="9"/>
  <c r="CM28" i="9"/>
  <c r="BZ28" i="9"/>
  <c r="CA28" i="9"/>
  <c r="CU28" i="9"/>
  <c r="CQ28" i="9"/>
  <c r="CP28" i="9"/>
  <c r="BY28" i="9"/>
  <c r="CX28" i="9"/>
  <c r="CG28" i="9"/>
  <c r="CC28" i="9"/>
  <c r="CS28" i="9"/>
  <c r="BW28" i="9"/>
  <c r="CE28" i="9"/>
  <c r="CH28" i="9"/>
  <c r="CK28" i="9"/>
  <c r="CV32" i="9"/>
  <c r="CN32" i="9"/>
  <c r="CF32" i="9"/>
  <c r="BX32" i="9"/>
  <c r="CA32" i="9"/>
  <c r="BV32" i="9"/>
  <c r="CQ32" i="9"/>
  <c r="CI32" i="9"/>
  <c r="CD32" i="9"/>
  <c r="CT32" i="9"/>
  <c r="CL32" i="9"/>
  <c r="CH32" i="9"/>
  <c r="CR32" i="9"/>
  <c r="CC32" i="9"/>
  <c r="BY32" i="9"/>
  <c r="CP32" i="9"/>
  <c r="CK32" i="9"/>
  <c r="CG32" i="9"/>
  <c r="CS32" i="9"/>
  <c r="CO32" i="9"/>
  <c r="BW32" i="9"/>
  <c r="CW32" i="9"/>
  <c r="CM32" i="9"/>
  <c r="CB32" i="9"/>
  <c r="CU32" i="9"/>
  <c r="BZ32" i="9"/>
  <c r="CJ32" i="9"/>
  <c r="BU32" i="9"/>
  <c r="BT32" i="9"/>
  <c r="CE32" i="9"/>
  <c r="CX32" i="9"/>
  <c r="CT31" i="9"/>
  <c r="CL31" i="9"/>
  <c r="CD31" i="9"/>
  <c r="BV31" i="9"/>
  <c r="CB31" i="9"/>
  <c r="BY31" i="9"/>
  <c r="BT31" i="9"/>
  <c r="CR31" i="9"/>
  <c r="CJ31" i="9"/>
  <c r="CG31" i="9"/>
  <c r="CW31" i="9"/>
  <c r="CO31" i="9"/>
  <c r="BW31" i="9"/>
  <c r="CV31" i="9"/>
  <c r="CE31" i="9"/>
  <c r="CM31" i="9"/>
  <c r="CU31" i="9"/>
  <c r="BZ31" i="9"/>
  <c r="CI31" i="9"/>
  <c r="CF31" i="9"/>
  <c r="CP31" i="9"/>
  <c r="CS31" i="9"/>
  <c r="BU31" i="9"/>
  <c r="CQ31" i="9"/>
  <c r="CN31" i="9"/>
  <c r="BX31" i="9"/>
  <c r="CC31" i="9"/>
  <c r="CK31" i="9"/>
  <c r="CA31" i="9"/>
  <c r="CH31" i="9"/>
  <c r="CX31" i="9"/>
  <c r="CW16" i="9"/>
  <c r="CO16" i="9"/>
  <c r="CG16" i="9"/>
  <c r="BY16" i="9"/>
  <c r="CJ16" i="9"/>
  <c r="BT16" i="9"/>
  <c r="CV16" i="9"/>
  <c r="CR16" i="9"/>
  <c r="CN16" i="9"/>
  <c r="BX16" i="9"/>
  <c r="CB16" i="9"/>
  <c r="CQ16" i="9"/>
  <c r="CE16" i="9"/>
  <c r="CP16" i="9"/>
  <c r="CS16" i="9"/>
  <c r="CM16" i="9"/>
  <c r="CU16" i="9"/>
  <c r="CF16" i="9"/>
  <c r="BV16" i="9"/>
  <c r="CD16" i="9"/>
  <c r="CX16" i="9"/>
  <c r="BZ16" i="9"/>
  <c r="CC16" i="9"/>
  <c r="CT16" i="9"/>
  <c r="CI16" i="9"/>
  <c r="CH16" i="9"/>
  <c r="CK16" i="9"/>
  <c r="BU16" i="9"/>
  <c r="CA16" i="9"/>
  <c r="BW16" i="9"/>
  <c r="CL16" i="9"/>
  <c r="CP21" i="9"/>
  <c r="CF21" i="9"/>
  <c r="CN21" i="9"/>
  <c r="BV21" i="9"/>
  <c r="CV21" i="9"/>
  <c r="CD21" i="9"/>
  <c r="BU21" i="9"/>
  <c r="CR21" i="9"/>
  <c r="BZ21" i="9"/>
  <c r="CH21" i="9"/>
  <c r="BX21" i="9"/>
  <c r="CA21" i="9"/>
  <c r="CS21" i="9"/>
  <c r="CJ21" i="9"/>
  <c r="CT21" i="9"/>
  <c r="BW21" i="9"/>
  <c r="CG21" i="9"/>
  <c r="CM21" i="9"/>
  <c r="CO21" i="9"/>
  <c r="BT21" i="9"/>
  <c r="CC21" i="9"/>
  <c r="CI21" i="9"/>
  <c r="CW21" i="9"/>
  <c r="CE21" i="9"/>
  <c r="CB21" i="9"/>
  <c r="CK21" i="9"/>
  <c r="CQ21" i="9"/>
  <c r="CU21" i="9"/>
  <c r="CL21" i="9"/>
  <c r="BY21" i="9"/>
  <c r="CX21" i="9"/>
  <c r="BS45" i="9" a="1"/>
  <c r="BS45" i="9" s="1"/>
  <c r="BP41" i="9"/>
  <c r="CU7" i="9"/>
  <c r="CM7" i="9"/>
  <c r="CE7" i="9"/>
  <c r="BW7" i="9"/>
  <c r="CT7" i="9"/>
  <c r="CL7" i="9"/>
  <c r="CD7" i="9"/>
  <c r="BV7" i="9"/>
  <c r="CR7" i="9"/>
  <c r="CJ7" i="9"/>
  <c r="CB7" i="9"/>
  <c r="BT7" i="9"/>
  <c r="CQ7" i="9"/>
  <c r="CH7" i="9"/>
  <c r="CI7" i="9"/>
  <c r="CA7" i="9"/>
  <c r="CN7" i="9"/>
  <c r="CG7" i="9"/>
  <c r="BU7" i="9"/>
  <c r="CV7" i="9"/>
  <c r="CO7" i="9"/>
  <c r="CP7" i="9"/>
  <c r="CC7" i="9"/>
  <c r="CW7" i="9"/>
  <c r="CK7" i="9"/>
  <c r="CS7" i="9"/>
  <c r="BX7" i="9"/>
  <c r="CF7" i="9"/>
  <c r="BY7" i="9"/>
  <c r="BZ7" i="9"/>
  <c r="CX7" i="9"/>
  <c r="CR30" i="9"/>
  <c r="CJ30" i="9"/>
  <c r="CB30" i="9"/>
  <c r="BT30" i="9"/>
  <c r="BZ30" i="9"/>
  <c r="CU30" i="9"/>
  <c r="CM30" i="9"/>
  <c r="CH30" i="9"/>
  <c r="CP30" i="9"/>
  <c r="CQ30" i="9"/>
  <c r="CC30" i="9"/>
  <c r="BY30" i="9"/>
  <c r="BX30" i="9"/>
  <c r="CK30" i="9"/>
  <c r="BV30" i="9"/>
  <c r="CG30" i="9"/>
  <c r="CF30" i="9"/>
  <c r="CS30" i="9"/>
  <c r="CD30" i="9"/>
  <c r="CO30" i="9"/>
  <c r="CN30" i="9"/>
  <c r="CL30" i="9"/>
  <c r="CW30" i="9"/>
  <c r="CV30" i="9"/>
  <c r="CA30" i="9"/>
  <c r="BW30" i="9"/>
  <c r="CI30" i="9"/>
  <c r="CE30" i="9"/>
  <c r="BU30" i="9"/>
  <c r="CT30" i="9"/>
  <c r="CX30" i="9"/>
  <c r="CU13" i="9"/>
  <c r="CM13" i="9"/>
  <c r="CQ13" i="9"/>
  <c r="CP13" i="9"/>
  <c r="BT13" i="9"/>
  <c r="CB13" i="9"/>
  <c r="CI13" i="9"/>
  <c r="CW13" i="9"/>
  <c r="CA13" i="9"/>
  <c r="BZ13" i="9"/>
  <c r="CJ13" i="9"/>
  <c r="CC13" i="9"/>
  <c r="CL13" i="9"/>
  <c r="CF13" i="9"/>
  <c r="CK13" i="9"/>
  <c r="CN13" i="9"/>
  <c r="CS13" i="9"/>
  <c r="CH13" i="9"/>
  <c r="CV13" i="9"/>
  <c r="BY13" i="9"/>
  <c r="CT13" i="9"/>
  <c r="CG13" i="9"/>
  <c r="CR13" i="9"/>
  <c r="BV13" i="9"/>
  <c r="CE13" i="9"/>
  <c r="BU13" i="9"/>
  <c r="CD13" i="9"/>
  <c r="BX13" i="9"/>
  <c r="CO13" i="9"/>
  <c r="BW13" i="9"/>
  <c r="CX13" i="9"/>
  <c r="CL27" i="9"/>
  <c r="CJ27" i="9"/>
  <c r="CI27" i="9"/>
  <c r="BV27" i="9"/>
  <c r="CR27" i="9"/>
  <c r="CA27" i="9"/>
  <c r="CD27" i="9"/>
  <c r="CB27" i="9"/>
  <c r="BT27" i="9"/>
  <c r="CT27" i="9"/>
  <c r="CP27" i="9"/>
  <c r="CH27" i="9"/>
  <c r="CQ27" i="9"/>
  <c r="BY27" i="9"/>
  <c r="CF27" i="9"/>
  <c r="BZ27" i="9"/>
  <c r="CC27" i="9"/>
  <c r="CG27" i="9"/>
  <c r="CN27" i="9"/>
  <c r="CK27" i="9"/>
  <c r="CO27" i="9"/>
  <c r="CV27" i="9"/>
  <c r="CS27" i="9"/>
  <c r="CW27" i="9"/>
  <c r="BW27" i="9"/>
  <c r="CE27" i="9"/>
  <c r="BU27" i="9"/>
  <c r="CU27" i="9"/>
  <c r="BX27" i="9"/>
  <c r="CM27" i="9"/>
  <c r="CX27" i="9"/>
  <c r="CW14" i="9"/>
  <c r="CO14" i="9"/>
  <c r="CG14" i="9"/>
  <c r="BY14" i="9"/>
  <c r="CC14" i="9"/>
  <c r="CN14" i="9"/>
  <c r="CB14" i="9"/>
  <c r="CM14" i="9"/>
  <c r="CK14" i="9"/>
  <c r="BX14" i="9"/>
  <c r="CS14" i="9"/>
  <c r="CF14" i="9"/>
  <c r="BT14" i="9"/>
  <c r="CJ14" i="9"/>
  <c r="CV14" i="9"/>
  <c r="BW14" i="9"/>
  <c r="CU14" i="9"/>
  <c r="CI14" i="9"/>
  <c r="BU14" i="9"/>
  <c r="CX14" i="9"/>
  <c r="CD14" i="9"/>
  <c r="CA14" i="9"/>
  <c r="CL14" i="9"/>
  <c r="CQ14" i="9"/>
  <c r="CR14" i="9"/>
  <c r="BZ14" i="9"/>
  <c r="CT14" i="9"/>
  <c r="CE14" i="9"/>
  <c r="CP14" i="9"/>
  <c r="CH14" i="9"/>
  <c r="BV14" i="9"/>
  <c r="CQ17" i="9"/>
  <c r="CI17" i="9"/>
  <c r="CA17" i="9"/>
  <c r="CH17" i="9"/>
  <c r="CT17" i="9"/>
  <c r="CD17" i="9"/>
  <c r="CS17" i="9"/>
  <c r="CC17" i="9"/>
  <c r="CL17" i="9"/>
  <c r="BV17" i="9"/>
  <c r="CP17" i="9"/>
  <c r="CK17" i="9"/>
  <c r="BU17" i="9"/>
  <c r="BZ17" i="9"/>
  <c r="CO17" i="9"/>
  <c r="BY17" i="9"/>
  <c r="CR17" i="9"/>
  <c r="CG17" i="9"/>
  <c r="BW17" i="9"/>
  <c r="CW17" i="9"/>
  <c r="BX17" i="9"/>
  <c r="CE17" i="9"/>
  <c r="CF17" i="9"/>
  <c r="CM17" i="9"/>
  <c r="CV17" i="9"/>
  <c r="CB17" i="9"/>
  <c r="CJ17" i="9"/>
  <c r="CN17" i="9"/>
  <c r="CU17" i="9"/>
  <c r="BT17" i="9"/>
  <c r="CX17" i="9"/>
  <c r="CQ9" i="9"/>
  <c r="CI9" i="9"/>
  <c r="CA9" i="9"/>
  <c r="CP9" i="9"/>
  <c r="CH9" i="9"/>
  <c r="BZ9" i="9"/>
  <c r="CU9" i="9"/>
  <c r="CM9" i="9"/>
  <c r="CE9" i="9"/>
  <c r="BW9" i="9"/>
  <c r="CK9" i="9"/>
  <c r="BT9" i="9"/>
  <c r="CS9" i="9"/>
  <c r="BX9" i="9"/>
  <c r="CF9" i="9"/>
  <c r="BY9" i="9"/>
  <c r="BV9" i="9"/>
  <c r="CN9" i="9"/>
  <c r="CG9" i="9"/>
  <c r="CB9" i="9"/>
  <c r="CL9" i="9"/>
  <c r="BU9" i="9"/>
  <c r="CW9" i="9"/>
  <c r="CR9" i="9"/>
  <c r="CT9" i="9"/>
  <c r="CC9" i="9"/>
  <c r="CD9" i="9"/>
  <c r="CO9" i="9"/>
  <c r="CV9" i="9"/>
  <c r="CJ9" i="9"/>
  <c r="CX9" i="9"/>
  <c r="CP29" i="9"/>
  <c r="CH29" i="9"/>
  <c r="BZ29" i="9"/>
  <c r="CU29" i="9"/>
  <c r="CN29" i="9"/>
  <c r="BX29" i="9"/>
  <c r="CV29" i="9"/>
  <c r="CF29" i="9"/>
  <c r="CD29" i="9"/>
  <c r="CT29" i="9"/>
  <c r="CS29" i="9"/>
  <c r="CB29" i="9"/>
  <c r="CA29" i="9"/>
  <c r="CJ29" i="9"/>
  <c r="BW29" i="9"/>
  <c r="CI29" i="9"/>
  <c r="CR29" i="9"/>
  <c r="CE29" i="9"/>
  <c r="CQ29" i="9"/>
  <c r="BY29" i="9"/>
  <c r="CL29" i="9"/>
  <c r="CC29" i="9"/>
  <c r="CO29" i="9"/>
  <c r="CK29" i="9"/>
  <c r="CW29" i="9"/>
  <c r="BT29" i="9"/>
  <c r="BV29" i="9"/>
  <c r="CM29" i="9"/>
  <c r="CG29" i="9"/>
  <c r="BU29" i="9"/>
  <c r="CX29" i="9"/>
  <c r="CK18" i="9"/>
  <c r="CC18" i="9"/>
  <c r="BU18" i="9"/>
  <c r="CR18" i="9"/>
  <c r="CV18" i="9"/>
  <c r="CJ18" i="9"/>
  <c r="CF18" i="9"/>
  <c r="CB18" i="9"/>
  <c r="CS18" i="9"/>
  <c r="BT18" i="9"/>
  <c r="BX18" i="9"/>
  <c r="CN18" i="9"/>
  <c r="CW18" i="9"/>
  <c r="BW18" i="9"/>
  <c r="CT18" i="9"/>
  <c r="CM18" i="9"/>
  <c r="CG18" i="9"/>
  <c r="CO18" i="9"/>
  <c r="BZ18" i="9"/>
  <c r="CH18" i="9"/>
  <c r="CP18" i="9"/>
  <c r="CA18" i="9"/>
  <c r="BV18" i="9"/>
  <c r="CE18" i="9"/>
  <c r="CI18" i="9"/>
  <c r="CD18" i="9"/>
  <c r="CU18" i="9"/>
  <c r="CL18" i="9"/>
  <c r="BY18" i="9"/>
  <c r="CQ18" i="9"/>
  <c r="CX18" i="9"/>
  <c r="CR19" i="9"/>
  <c r="CI19" i="9"/>
  <c r="CQ19" i="9"/>
  <c r="BX19" i="9"/>
  <c r="CU19" i="9"/>
  <c r="CB19" i="9"/>
  <c r="CJ19" i="9"/>
  <c r="CA19" i="9"/>
  <c r="CV19" i="9"/>
  <c r="CM19" i="9"/>
  <c r="CD19" i="9"/>
  <c r="BT19" i="9"/>
  <c r="CO19" i="9"/>
  <c r="CP19" i="9"/>
  <c r="BU19" i="9"/>
  <c r="CW19" i="9"/>
  <c r="CC19" i="9"/>
  <c r="BV19" i="9"/>
  <c r="CK19" i="9"/>
  <c r="CL19" i="9"/>
  <c r="CS19" i="9"/>
  <c r="CT19" i="9"/>
  <c r="BW19" i="9"/>
  <c r="BY19" i="9"/>
  <c r="BZ19" i="9"/>
  <c r="CF19" i="9"/>
  <c r="CG19" i="9"/>
  <c r="CH19" i="9"/>
  <c r="CN19" i="9"/>
  <c r="CE19" i="9"/>
  <c r="CX19" i="9"/>
  <c r="CW8" i="9"/>
  <c r="CO8" i="9"/>
  <c r="CG8" i="9"/>
  <c r="BY8" i="9"/>
  <c r="CV8" i="9"/>
  <c r="CN8" i="9"/>
  <c r="CF8" i="9"/>
  <c r="BX8" i="9"/>
  <c r="CT8" i="9"/>
  <c r="CL8" i="9"/>
  <c r="CD8" i="9"/>
  <c r="BV8" i="9"/>
  <c r="CS8" i="9"/>
  <c r="CR8" i="9"/>
  <c r="CB8" i="9"/>
  <c r="CK8" i="9"/>
  <c r="CC8" i="9"/>
  <c r="BU8" i="9"/>
  <c r="BZ8" i="9"/>
  <c r="BW8" i="9"/>
  <c r="CE8" i="9"/>
  <c r="CH8" i="9"/>
  <c r="CA8" i="9"/>
  <c r="CM8" i="9"/>
  <c r="CP8" i="9"/>
  <c r="CI8" i="9"/>
  <c r="BT8" i="9"/>
  <c r="CJ8" i="9"/>
  <c r="CU8" i="9"/>
  <c r="CQ8" i="9"/>
  <c r="CX8" i="9"/>
  <c r="CK22" i="9"/>
  <c r="BY22" i="9"/>
  <c r="CH22" i="9"/>
  <c r="BX22" i="9"/>
  <c r="CS22" i="9"/>
  <c r="CG22" i="9"/>
  <c r="CP22" i="9"/>
  <c r="CF22" i="9"/>
  <c r="CW22" i="9"/>
  <c r="CC22" i="9"/>
  <c r="CV22" i="9"/>
  <c r="BZ22" i="9"/>
  <c r="CD22" i="9"/>
  <c r="CN22" i="9"/>
  <c r="CX22" i="9"/>
  <c r="CU22" i="9"/>
  <c r="BV22" i="9"/>
  <c r="CL22" i="9"/>
  <c r="CA22" i="9"/>
  <c r="CT22" i="9"/>
  <c r="CI22" i="9"/>
  <c r="BT22" i="9"/>
  <c r="CO22" i="9"/>
  <c r="CQ22" i="9"/>
  <c r="CB22" i="9"/>
  <c r="CE22" i="9"/>
  <c r="CR22" i="9"/>
  <c r="CM22" i="9"/>
  <c r="BU22" i="9"/>
  <c r="BW22" i="9"/>
  <c r="CJ22" i="9"/>
  <c r="CN26" i="9"/>
  <c r="CV26" i="9"/>
  <c r="BU26" i="9"/>
  <c r="CK26" i="9"/>
  <c r="CB26" i="9"/>
  <c r="CP26" i="9"/>
  <c r="CH26" i="9"/>
  <c r="CC26" i="9"/>
  <c r="BZ26" i="9"/>
  <c r="CS26" i="9"/>
  <c r="BT26" i="9"/>
  <c r="CJ26" i="9"/>
  <c r="CR26" i="9"/>
  <c r="CG26" i="9"/>
  <c r="BV26" i="9"/>
  <c r="CL26" i="9"/>
  <c r="CO26" i="9"/>
  <c r="CD26" i="9"/>
  <c r="CW26" i="9"/>
  <c r="CT26" i="9"/>
  <c r="BW26" i="9"/>
  <c r="CE26" i="9"/>
  <c r="CX26" i="9"/>
  <c r="CM26" i="9"/>
  <c r="BX26" i="9"/>
  <c r="CQ26" i="9"/>
  <c r="BY26" i="9"/>
  <c r="CU26" i="9"/>
  <c r="CF26" i="9"/>
  <c r="CA26" i="9"/>
  <c r="CI26" i="9"/>
  <c r="CS15" i="9"/>
  <c r="CE15" i="9"/>
  <c r="CP15" i="9"/>
  <c r="CC15" i="9"/>
  <c r="CK15" i="9"/>
  <c r="BW15" i="9"/>
  <c r="CM15" i="9"/>
  <c r="CU15" i="9"/>
  <c r="CH15" i="9"/>
  <c r="BZ15" i="9"/>
  <c r="BY15" i="9"/>
  <c r="CL15" i="9"/>
  <c r="BX15" i="9"/>
  <c r="CF15" i="9"/>
  <c r="CB15" i="9"/>
  <c r="CG15" i="9"/>
  <c r="CN15" i="9"/>
  <c r="CJ15" i="9"/>
  <c r="CO15" i="9"/>
  <c r="BV15" i="9"/>
  <c r="CV15" i="9"/>
  <c r="CA15" i="9"/>
  <c r="CR15" i="9"/>
  <c r="BU15" i="9"/>
  <c r="CT15" i="9"/>
  <c r="CI15" i="9"/>
  <c r="BT15" i="9"/>
  <c r="CD15" i="9"/>
  <c r="CW15" i="9"/>
  <c r="CQ15" i="9"/>
  <c r="CX15" i="9"/>
  <c r="CU35" i="7"/>
  <c r="CM35" i="7"/>
  <c r="CE35" i="7"/>
  <c r="BW35" i="7"/>
  <c r="CK35" i="7"/>
  <c r="BZ35" i="7"/>
  <c r="BU35" i="7"/>
  <c r="CS35" i="7"/>
  <c r="CH35" i="7"/>
  <c r="BT35" i="7"/>
  <c r="CR35" i="7"/>
  <c r="CG35" i="7"/>
  <c r="CQ35" i="7"/>
  <c r="CP35" i="7"/>
  <c r="CC35" i="7"/>
  <c r="CB35" i="7"/>
  <c r="CT35" i="7"/>
  <c r="CL35" i="7"/>
  <c r="BY35" i="7"/>
  <c r="BX35" i="7"/>
  <c r="CO35" i="7"/>
  <c r="CJ35" i="7"/>
  <c r="CF35" i="7"/>
  <c r="CW35" i="7"/>
  <c r="CN35" i="7"/>
  <c r="CI35" i="7"/>
  <c r="CA35" i="7"/>
  <c r="BV35" i="7"/>
  <c r="CV35" i="7"/>
  <c r="CD35" i="7"/>
  <c r="CX35" i="7"/>
  <c r="CU25" i="7"/>
  <c r="CE25" i="7"/>
  <c r="CB25" i="7"/>
  <c r="CV25" i="7"/>
  <c r="CJ25" i="7"/>
  <c r="CM25" i="7"/>
  <c r="BW25" i="7"/>
  <c r="BT25" i="7"/>
  <c r="CH25" i="7"/>
  <c r="CA25" i="7"/>
  <c r="CP25" i="7"/>
  <c r="CF25" i="7"/>
  <c r="CC25" i="7"/>
  <c r="CW25" i="7"/>
  <c r="BU25" i="7"/>
  <c r="CN25" i="7"/>
  <c r="CK25" i="7"/>
  <c r="BV25" i="7"/>
  <c r="CD25" i="7"/>
  <c r="BZ25" i="7"/>
  <c r="CO25" i="7"/>
  <c r="CG25" i="7"/>
  <c r="CL25" i="7"/>
  <c r="BX25" i="7"/>
  <c r="CT25" i="7"/>
  <c r="CS25" i="7"/>
  <c r="BY25" i="7"/>
  <c r="CI25" i="7"/>
  <c r="CR25" i="7"/>
  <c r="CQ25" i="7"/>
  <c r="CX25" i="7"/>
  <c r="BZ19" i="7"/>
  <c r="CH19" i="7"/>
  <c r="CP19" i="7"/>
  <c r="BW19" i="7"/>
  <c r="CL19" i="7"/>
  <c r="CC19" i="7"/>
  <c r="CB19" i="7"/>
  <c r="CT19" i="7"/>
  <c r="CU19" i="7"/>
  <c r="CK19" i="7"/>
  <c r="CM19" i="7"/>
  <c r="BY19" i="7"/>
  <c r="CG19" i="7"/>
  <c r="BU19" i="7"/>
  <c r="CR19" i="7"/>
  <c r="BX19" i="7"/>
  <c r="CO19" i="7"/>
  <c r="CS19" i="7"/>
  <c r="BV19" i="7"/>
  <c r="CJ19" i="7"/>
  <c r="CQ19" i="7"/>
  <c r="CF19" i="7"/>
  <c r="CW19" i="7"/>
  <c r="CD19" i="7"/>
  <c r="CA19" i="7"/>
  <c r="CN19" i="7"/>
  <c r="BT19" i="7"/>
  <c r="CI19" i="7"/>
  <c r="CV19" i="7"/>
  <c r="CE19" i="7"/>
  <c r="CX19" i="7"/>
  <c r="CS31" i="7"/>
  <c r="CR31" i="7"/>
  <c r="CH31" i="7"/>
  <c r="BW31" i="7"/>
  <c r="CG31" i="7"/>
  <c r="BU31" i="7"/>
  <c r="CE31" i="7"/>
  <c r="CO31" i="7"/>
  <c r="CC31" i="7"/>
  <c r="CM31" i="7"/>
  <c r="CB31" i="7"/>
  <c r="BZ31" i="7"/>
  <c r="CW31" i="7"/>
  <c r="CJ31" i="7"/>
  <c r="CU31" i="7"/>
  <c r="CK31" i="7"/>
  <c r="CP31" i="7"/>
  <c r="BV31" i="7"/>
  <c r="CA31" i="7"/>
  <c r="BX31" i="7"/>
  <c r="CI31" i="7"/>
  <c r="CF31" i="7"/>
  <c r="CD31" i="7"/>
  <c r="CQ31" i="7"/>
  <c r="BT31" i="7"/>
  <c r="CN31" i="7"/>
  <c r="CL31" i="7"/>
  <c r="CV31" i="7"/>
  <c r="BY31" i="7"/>
  <c r="CT31" i="7"/>
  <c r="CX31" i="7"/>
  <c r="BS45" i="7" a="1"/>
  <c r="BS45" i="7" s="1"/>
  <c r="BP41" i="7"/>
  <c r="CU7" i="7"/>
  <c r="CM7" i="7"/>
  <c r="CE7" i="7"/>
  <c r="BW7" i="7"/>
  <c r="CQ7" i="7"/>
  <c r="CD7" i="7"/>
  <c r="CP7" i="7"/>
  <c r="BU7" i="7"/>
  <c r="CA7" i="7"/>
  <c r="BZ7" i="7"/>
  <c r="CT7" i="7"/>
  <c r="CG7" i="7"/>
  <c r="CL7" i="7"/>
  <c r="BV7" i="7"/>
  <c r="CS7" i="7"/>
  <c r="CI7" i="7"/>
  <c r="CH7" i="7"/>
  <c r="BY7" i="7"/>
  <c r="BT7" i="7"/>
  <c r="CO7" i="7"/>
  <c r="CV7" i="7"/>
  <c r="CB7" i="7"/>
  <c r="CC7" i="7"/>
  <c r="CW7" i="7"/>
  <c r="CF7" i="7"/>
  <c r="CJ7" i="7"/>
  <c r="BX7" i="7"/>
  <c r="CN7" i="7"/>
  <c r="CR7" i="7"/>
  <c r="CK7" i="7"/>
  <c r="CX7" i="7"/>
  <c r="CS38" i="7"/>
  <c r="CK38" i="7"/>
  <c r="CC38" i="7"/>
  <c r="BU38" i="7"/>
  <c r="CQ38" i="7"/>
  <c r="CA38" i="7"/>
  <c r="CM38" i="7"/>
  <c r="BW38" i="7"/>
  <c r="CW38" i="7"/>
  <c r="CI38" i="7"/>
  <c r="CH38" i="7"/>
  <c r="CU38" i="7"/>
  <c r="CO38" i="7"/>
  <c r="CT38" i="7"/>
  <c r="BX38" i="7"/>
  <c r="BZ38" i="7"/>
  <c r="CF38" i="7"/>
  <c r="CP38" i="7"/>
  <c r="CX38" i="7"/>
  <c r="CN38" i="7"/>
  <c r="BT38" i="7"/>
  <c r="CV38" i="7"/>
  <c r="BY38" i="7"/>
  <c r="CE38" i="7"/>
  <c r="CB38" i="7"/>
  <c r="BV38" i="7"/>
  <c r="CR38" i="7"/>
  <c r="CL38" i="7"/>
  <c r="CJ38" i="7"/>
  <c r="CD38" i="7"/>
  <c r="CG38" i="7"/>
  <c r="CM23" i="7"/>
  <c r="CL23" i="7"/>
  <c r="BV23" i="7"/>
  <c r="CU23" i="7"/>
  <c r="CV23" i="7"/>
  <c r="CP23" i="7"/>
  <c r="CF23" i="7"/>
  <c r="CC23" i="7"/>
  <c r="BX23" i="7"/>
  <c r="CN23" i="7"/>
  <c r="CH23" i="7"/>
  <c r="BU23" i="7"/>
  <c r="CQ23" i="7"/>
  <c r="CJ23" i="7"/>
  <c r="CT23" i="7"/>
  <c r="CR23" i="7"/>
  <c r="BT23" i="7"/>
  <c r="BW23" i="7"/>
  <c r="BY23" i="7"/>
  <c r="CD23" i="7"/>
  <c r="CA23" i="7"/>
  <c r="CS23" i="7"/>
  <c r="CE23" i="7"/>
  <c r="BZ23" i="7"/>
  <c r="CG23" i="7"/>
  <c r="CK23" i="7"/>
  <c r="CO23" i="7"/>
  <c r="CW23" i="7"/>
  <c r="CI23" i="7"/>
  <c r="CB23" i="7"/>
  <c r="CX23" i="7"/>
  <c r="CW36" i="7"/>
  <c r="CO36" i="7"/>
  <c r="CG36" i="7"/>
  <c r="BY36" i="7"/>
  <c r="CM36" i="7"/>
  <c r="CA36" i="7"/>
  <c r="BW36" i="7"/>
  <c r="CU36" i="7"/>
  <c r="CI36" i="7"/>
  <c r="BU36" i="7"/>
  <c r="CS36" i="7"/>
  <c r="CE36" i="7"/>
  <c r="CR36" i="7"/>
  <c r="CQ36" i="7"/>
  <c r="CC36" i="7"/>
  <c r="CL36" i="7"/>
  <c r="CF36" i="7"/>
  <c r="BZ36" i="7"/>
  <c r="CT36" i="7"/>
  <c r="CN36" i="7"/>
  <c r="CH36" i="7"/>
  <c r="CK36" i="7"/>
  <c r="CV36" i="7"/>
  <c r="CP36" i="7"/>
  <c r="BT36" i="7"/>
  <c r="BX36" i="7"/>
  <c r="CJ36" i="7"/>
  <c r="CB36" i="7"/>
  <c r="CD36" i="7"/>
  <c r="BV36" i="7"/>
  <c r="CX36" i="7"/>
  <c r="CQ37" i="7"/>
  <c r="CI37" i="7"/>
  <c r="CA37" i="7"/>
  <c r="CO37" i="7"/>
  <c r="CD37" i="7"/>
  <c r="BY37" i="7"/>
  <c r="CW37" i="7"/>
  <c r="CL37" i="7"/>
  <c r="CT37" i="7"/>
  <c r="CG37" i="7"/>
  <c r="BV37" i="7"/>
  <c r="BU37" i="7"/>
  <c r="CP37" i="7"/>
  <c r="BT37" i="7"/>
  <c r="CB37" i="7"/>
  <c r="CU37" i="7"/>
  <c r="CC37" i="7"/>
  <c r="BW37" i="7"/>
  <c r="CJ37" i="7"/>
  <c r="CN37" i="7"/>
  <c r="CF37" i="7"/>
  <c r="CH37" i="7"/>
  <c r="CK37" i="7"/>
  <c r="CE37" i="7"/>
  <c r="CR37" i="7"/>
  <c r="BX37" i="7"/>
  <c r="CS37" i="7"/>
  <c r="CM37" i="7"/>
  <c r="BZ37" i="7"/>
  <c r="CV37" i="7"/>
  <c r="CX37" i="7"/>
  <c r="BZ24" i="7"/>
  <c r="CH24" i="7"/>
  <c r="CU24" i="7"/>
  <c r="CE24" i="7"/>
  <c r="CP24" i="7"/>
  <c r="CD24" i="7"/>
  <c r="CM24" i="7"/>
  <c r="BW24" i="7"/>
  <c r="CL24" i="7"/>
  <c r="BV24" i="7"/>
  <c r="CN24" i="7"/>
  <c r="CG24" i="7"/>
  <c r="BX24" i="7"/>
  <c r="CW24" i="7"/>
  <c r="BU24" i="7"/>
  <c r="CV24" i="7"/>
  <c r="BT24" i="7"/>
  <c r="CC24" i="7"/>
  <c r="CF24" i="7"/>
  <c r="CO24" i="7"/>
  <c r="CI24" i="7"/>
  <c r="BY24" i="7"/>
  <c r="CA24" i="7"/>
  <c r="CB24" i="7"/>
  <c r="CJ24" i="7"/>
  <c r="CS24" i="7"/>
  <c r="CT24" i="7"/>
  <c r="CR24" i="7"/>
  <c r="CK24" i="7"/>
  <c r="CQ24" i="7"/>
  <c r="CX24" i="7"/>
  <c r="CQ9" i="7"/>
  <c r="CI9" i="7"/>
  <c r="CA9" i="7"/>
  <c r="CE9" i="7"/>
  <c r="CU9" i="7"/>
  <c r="CM9" i="7"/>
  <c r="BW9" i="7"/>
  <c r="CP9" i="7"/>
  <c r="BZ9" i="7"/>
  <c r="CW9" i="7"/>
  <c r="CD9" i="7"/>
  <c r="BV9" i="7"/>
  <c r="CG9" i="7"/>
  <c r="CL9" i="7"/>
  <c r="CH9" i="7"/>
  <c r="CT9" i="7"/>
  <c r="CS9" i="7"/>
  <c r="CN9" i="7"/>
  <c r="BT9" i="7"/>
  <c r="CB9" i="7"/>
  <c r="CV9" i="7"/>
  <c r="BY9" i="7"/>
  <c r="CO9" i="7"/>
  <c r="CK9" i="7"/>
  <c r="CF9" i="7"/>
  <c r="CR9" i="7"/>
  <c r="BU9" i="7"/>
  <c r="CJ9" i="7"/>
  <c r="CC9" i="7"/>
  <c r="BX9" i="7"/>
  <c r="CX9" i="7"/>
  <c r="CW8" i="7"/>
  <c r="CO8" i="7"/>
  <c r="CG8" i="7"/>
  <c r="BY8" i="7"/>
  <c r="CS8" i="7"/>
  <c r="CK8" i="7"/>
  <c r="CC8" i="7"/>
  <c r="BW8" i="7"/>
  <c r="BT8" i="7"/>
  <c r="CQ8" i="7"/>
  <c r="CA8" i="7"/>
  <c r="BU8" i="7"/>
  <c r="CN8" i="7"/>
  <c r="CJ8" i="7"/>
  <c r="CV8" i="7"/>
  <c r="CM8" i="7"/>
  <c r="BX8" i="7"/>
  <c r="CI8" i="7"/>
  <c r="CF8" i="7"/>
  <c r="CR8" i="7"/>
  <c r="CL8" i="7"/>
  <c r="CT8" i="7"/>
  <c r="CP8" i="7"/>
  <c r="CU8" i="7"/>
  <c r="BV8" i="7"/>
  <c r="CX8" i="7"/>
  <c r="CB8" i="7"/>
  <c r="CD8" i="7"/>
  <c r="CE8" i="7"/>
  <c r="BZ8" i="7"/>
  <c r="CH8" i="7"/>
  <c r="CH20" i="7"/>
  <c r="BY20" i="7"/>
  <c r="CP20" i="7"/>
  <c r="CG20" i="7"/>
  <c r="BT20" i="7"/>
  <c r="CB20" i="7"/>
  <c r="CF20" i="7"/>
  <c r="CR20" i="7"/>
  <c r="BZ20" i="7"/>
  <c r="CO20" i="7"/>
  <c r="CN20" i="7"/>
  <c r="BV20" i="7"/>
  <c r="CW20" i="7"/>
  <c r="CT20" i="7"/>
  <c r="CJ20" i="7"/>
  <c r="CE20" i="7"/>
  <c r="CA20" i="7"/>
  <c r="BX20" i="7"/>
  <c r="CV20" i="7"/>
  <c r="CI20" i="7"/>
  <c r="CU20" i="7"/>
  <c r="CS20" i="7"/>
  <c r="CD20" i="7"/>
  <c r="CQ20" i="7"/>
  <c r="BU20" i="7"/>
  <c r="CK20" i="7"/>
  <c r="BW20" i="7"/>
  <c r="CL20" i="7"/>
  <c r="CM20" i="7"/>
  <c r="CC20" i="7"/>
  <c r="CX20" i="7"/>
  <c r="BX15" i="7"/>
  <c r="CN15" i="7"/>
  <c r="CD15" i="7"/>
  <c r="CC15" i="7"/>
  <c r="CV15" i="7"/>
  <c r="CL15" i="7"/>
  <c r="CP15" i="7"/>
  <c r="CO15" i="7"/>
  <c r="CK15" i="7"/>
  <c r="CU15" i="7"/>
  <c r="CF15" i="7"/>
  <c r="BV15" i="7"/>
  <c r="BU15" i="7"/>
  <c r="BZ15" i="7"/>
  <c r="CI15" i="7"/>
  <c r="CS15" i="7"/>
  <c r="CQ15" i="7"/>
  <c r="BW15" i="7"/>
  <c r="BT15" i="7"/>
  <c r="BY15" i="7"/>
  <c r="CA15" i="7"/>
  <c r="CH15" i="7"/>
  <c r="CR15" i="7"/>
  <c r="CM15" i="7"/>
  <c r="CB15" i="7"/>
  <c r="CW15" i="7"/>
  <c r="CT15" i="7"/>
  <c r="CG15" i="7"/>
  <c r="CJ15" i="7"/>
  <c r="CE15" i="7"/>
  <c r="CX15" i="7"/>
  <c r="CU11" i="7"/>
  <c r="CM11" i="7"/>
  <c r="CE11" i="7"/>
  <c r="BW11" i="7"/>
  <c r="CQ11" i="7"/>
  <c r="CI11" i="7"/>
  <c r="CA11" i="7"/>
  <c r="CH11" i="7"/>
  <c r="BV11" i="7"/>
  <c r="CT11" i="7"/>
  <c r="CD11" i="7"/>
  <c r="CO11" i="7"/>
  <c r="CL11" i="7"/>
  <c r="CP11" i="7"/>
  <c r="BZ11" i="7"/>
  <c r="BY11" i="7"/>
  <c r="BU11" i="7"/>
  <c r="CC11" i="7"/>
  <c r="CK11" i="7"/>
  <c r="CB11" i="7"/>
  <c r="CS11" i="7"/>
  <c r="CJ11" i="7"/>
  <c r="CF11" i="7"/>
  <c r="CR11" i="7"/>
  <c r="BT11" i="7"/>
  <c r="BX11" i="7"/>
  <c r="CG11" i="7"/>
  <c r="CV11" i="7"/>
  <c r="CW11" i="7"/>
  <c r="CN11" i="7"/>
  <c r="CX11" i="7"/>
  <c r="CQ14" i="7"/>
  <c r="CD14" i="7"/>
  <c r="CL14" i="7"/>
  <c r="CT14" i="7"/>
  <c r="CA14" i="7"/>
  <c r="BV14" i="7"/>
  <c r="CP14" i="7"/>
  <c r="CG14" i="7"/>
  <c r="CO14" i="7"/>
  <c r="CJ14" i="7"/>
  <c r="BZ14" i="7"/>
  <c r="CI14" i="7"/>
  <c r="CW14" i="7"/>
  <c r="CH14" i="7"/>
  <c r="BT14" i="7"/>
  <c r="CN14" i="7"/>
  <c r="BX14" i="7"/>
  <c r="BW14" i="7"/>
  <c r="CF14" i="7"/>
  <c r="CB14" i="7"/>
  <c r="CE14" i="7"/>
  <c r="BY14" i="7"/>
  <c r="CR14" i="7"/>
  <c r="BU14" i="7"/>
  <c r="CM14" i="7"/>
  <c r="CS14" i="7"/>
  <c r="CC14" i="7"/>
  <c r="CU14" i="7"/>
  <c r="CK14" i="7"/>
  <c r="CV14" i="7"/>
  <c r="CX14" i="7"/>
  <c r="CW40" i="7"/>
  <c r="CO40" i="7"/>
  <c r="CG40" i="7"/>
  <c r="BY40" i="7"/>
  <c r="CU40" i="7"/>
  <c r="CE40" i="7"/>
  <c r="CR40" i="7"/>
  <c r="CB40" i="7"/>
  <c r="CM40" i="7"/>
  <c r="BW40" i="7"/>
  <c r="CK40" i="7"/>
  <c r="BV40" i="7"/>
  <c r="BU40" i="7"/>
  <c r="CL40" i="7"/>
  <c r="CS40" i="7"/>
  <c r="CI40" i="7"/>
  <c r="CA40" i="7"/>
  <c r="CQ40" i="7"/>
  <c r="BX40" i="7"/>
  <c r="BZ40" i="7"/>
  <c r="CF40" i="7"/>
  <c r="CH40" i="7"/>
  <c r="CC40" i="7"/>
  <c r="BT40" i="7"/>
  <c r="CD40" i="7"/>
  <c r="CN40" i="7"/>
  <c r="CP40" i="7"/>
  <c r="CT40" i="7"/>
  <c r="CV40" i="7"/>
  <c r="CJ40" i="7"/>
  <c r="CX40" i="7"/>
  <c r="CL22" i="7"/>
  <c r="CT22" i="7"/>
  <c r="CW22" i="7"/>
  <c r="CS22" i="7"/>
  <c r="CH22" i="7"/>
  <c r="BV22" i="7"/>
  <c r="CP22" i="7"/>
  <c r="CD22" i="7"/>
  <c r="CO22" i="7"/>
  <c r="BZ22" i="7"/>
  <c r="BY22" i="7"/>
  <c r="CG22" i="7"/>
  <c r="CQ22" i="7"/>
  <c r="CF22" i="7"/>
  <c r="BU22" i="7"/>
  <c r="CR22" i="7"/>
  <c r="BX22" i="7"/>
  <c r="BW22" i="7"/>
  <c r="CB22" i="7"/>
  <c r="CN22" i="7"/>
  <c r="CE22" i="7"/>
  <c r="CJ22" i="7"/>
  <c r="CV22" i="7"/>
  <c r="CA22" i="7"/>
  <c r="CM22" i="7"/>
  <c r="CC22" i="7"/>
  <c r="BT22" i="7"/>
  <c r="CI22" i="7"/>
  <c r="CU22" i="7"/>
  <c r="CK22" i="7"/>
  <c r="CX22" i="7"/>
  <c r="CI33" i="7"/>
  <c r="CG33" i="7"/>
  <c r="BW33" i="7"/>
  <c r="CQ33" i="7"/>
  <c r="CO33" i="7"/>
  <c r="CW33" i="7"/>
  <c r="CV33" i="7"/>
  <c r="CU33" i="7"/>
  <c r="CA33" i="7"/>
  <c r="BY33" i="7"/>
  <c r="CL33" i="7"/>
  <c r="CE33" i="7"/>
  <c r="CJ33" i="7"/>
  <c r="CB33" i="7"/>
  <c r="CM33" i="7"/>
  <c r="BV33" i="7"/>
  <c r="BZ33" i="7"/>
  <c r="CR33" i="7"/>
  <c r="BU33" i="7"/>
  <c r="CD33" i="7"/>
  <c r="CH33" i="7"/>
  <c r="CT33" i="7"/>
  <c r="CP33" i="7"/>
  <c r="CF33" i="7"/>
  <c r="CN33" i="7"/>
  <c r="CC33" i="7"/>
  <c r="BT33" i="7"/>
  <c r="CS33" i="7"/>
  <c r="BX33" i="7"/>
  <c r="CK33" i="7"/>
  <c r="CX33" i="7"/>
  <c r="CA30" i="7"/>
  <c r="CK30" i="7"/>
  <c r="CI30" i="7"/>
  <c r="CS30" i="7"/>
  <c r="BX30" i="7"/>
  <c r="CC30" i="7"/>
  <c r="BU30" i="7"/>
  <c r="CQ30" i="7"/>
  <c r="CN30" i="7"/>
  <c r="CG30" i="7"/>
  <c r="CF30" i="7"/>
  <c r="CE30" i="7"/>
  <c r="CW30" i="7"/>
  <c r="CP30" i="7"/>
  <c r="CR30" i="7"/>
  <c r="CT30" i="7"/>
  <c r="CM30" i="7"/>
  <c r="CJ30" i="7"/>
  <c r="CU30" i="7"/>
  <c r="BW30" i="7"/>
  <c r="BY30" i="7"/>
  <c r="BZ30" i="7"/>
  <c r="CO30" i="7"/>
  <c r="CH30" i="7"/>
  <c r="CL30" i="7"/>
  <c r="CV30" i="7"/>
  <c r="CB30" i="7"/>
  <c r="CD30" i="7"/>
  <c r="BT30" i="7"/>
  <c r="BV30" i="7"/>
  <c r="CX30" i="7"/>
  <c r="CR18" i="7"/>
  <c r="CI18" i="7"/>
  <c r="CN18" i="7"/>
  <c r="CV18" i="7"/>
  <c r="CT18" i="7"/>
  <c r="CF18" i="7"/>
  <c r="CA18" i="7"/>
  <c r="CL18" i="7"/>
  <c r="BX18" i="7"/>
  <c r="CK18" i="7"/>
  <c r="CS18" i="7"/>
  <c r="CQ18" i="7"/>
  <c r="CJ18" i="7"/>
  <c r="BT18" i="7"/>
  <c r="CC18" i="7"/>
  <c r="CB18" i="7"/>
  <c r="CU18" i="7"/>
  <c r="CG18" i="7"/>
  <c r="CH18" i="7"/>
  <c r="CO18" i="7"/>
  <c r="CP18" i="7"/>
  <c r="CW18" i="7"/>
  <c r="BY18" i="7"/>
  <c r="BU18" i="7"/>
  <c r="BZ18" i="7"/>
  <c r="BV18" i="7"/>
  <c r="CM18" i="7"/>
  <c r="BW18" i="7"/>
  <c r="CE18" i="7"/>
  <c r="CD18" i="7"/>
  <c r="CX18" i="7"/>
  <c r="CM32" i="7"/>
  <c r="CW32" i="7"/>
  <c r="CL32" i="7"/>
  <c r="CB32" i="7"/>
  <c r="CU32" i="7"/>
  <c r="CK32" i="7"/>
  <c r="BY32" i="7"/>
  <c r="CS32" i="7"/>
  <c r="BW32" i="7"/>
  <c r="CR32" i="7"/>
  <c r="CG32" i="7"/>
  <c r="BV32" i="7"/>
  <c r="CO32" i="7"/>
  <c r="CE32" i="7"/>
  <c r="CD32" i="7"/>
  <c r="BT32" i="7"/>
  <c r="CQ32" i="7"/>
  <c r="BU32" i="7"/>
  <c r="BZ32" i="7"/>
  <c r="CI32" i="7"/>
  <c r="CP32" i="7"/>
  <c r="CH32" i="7"/>
  <c r="BX32" i="7"/>
  <c r="CF32" i="7"/>
  <c r="CC32" i="7"/>
  <c r="CT32" i="7"/>
  <c r="CN32" i="7"/>
  <c r="CJ32" i="7"/>
  <c r="CV32" i="7"/>
  <c r="CA32" i="7"/>
  <c r="CX32" i="7"/>
  <c r="CJ21" i="7"/>
  <c r="CT21" i="7"/>
  <c r="CD21" i="7"/>
  <c r="CK21" i="7"/>
  <c r="CR21" i="7"/>
  <c r="BV21" i="7"/>
  <c r="CQ21" i="7"/>
  <c r="BU21" i="7"/>
  <c r="CB21" i="7"/>
  <c r="CG21" i="7"/>
  <c r="CL21" i="7"/>
  <c r="CP21" i="7"/>
  <c r="CA21" i="7"/>
  <c r="CE21" i="7"/>
  <c r="BT21" i="7"/>
  <c r="CF21" i="7"/>
  <c r="BX21" i="7"/>
  <c r="CC21" i="7"/>
  <c r="CM21" i="7"/>
  <c r="CN21" i="7"/>
  <c r="CU21" i="7"/>
  <c r="CV21" i="7"/>
  <c r="BW21" i="7"/>
  <c r="CS21" i="7"/>
  <c r="BY21" i="7"/>
  <c r="CH21" i="7"/>
  <c r="CO21" i="7"/>
  <c r="CI21" i="7"/>
  <c r="BZ21" i="7"/>
  <c r="CW21" i="7"/>
  <c r="CX21" i="7"/>
  <c r="BV17" i="7"/>
  <c r="CC17" i="7"/>
  <c r="CB17" i="7"/>
  <c r="CJ17" i="7"/>
  <c r="CT17" i="7"/>
  <c r="BU17" i="7"/>
  <c r="CS17" i="7"/>
  <c r="CH17" i="7"/>
  <c r="BT17" i="7"/>
  <c r="CR17" i="7"/>
  <c r="CL17" i="7"/>
  <c r="CK17" i="7"/>
  <c r="CD17" i="7"/>
  <c r="BZ17" i="7"/>
  <c r="CW17" i="7"/>
  <c r="BW17" i="7"/>
  <c r="BX17" i="7"/>
  <c r="CF17" i="7"/>
  <c r="CQ17" i="7"/>
  <c r="CE17" i="7"/>
  <c r="CN17" i="7"/>
  <c r="CM17" i="7"/>
  <c r="CV17" i="7"/>
  <c r="CO17" i="7"/>
  <c r="CU17" i="7"/>
  <c r="BY17" i="7"/>
  <c r="CI17" i="7"/>
  <c r="CG17" i="7"/>
  <c r="CP17" i="7"/>
  <c r="CA17" i="7"/>
  <c r="CX17" i="7"/>
  <c r="CM26" i="7"/>
  <c r="CC26" i="7"/>
  <c r="CS26" i="7"/>
  <c r="CN26" i="7"/>
  <c r="BX26" i="7"/>
  <c r="CK26" i="7"/>
  <c r="BW26" i="7"/>
  <c r="CH26" i="7"/>
  <c r="BU26" i="7"/>
  <c r="CG26" i="7"/>
  <c r="CF26" i="7"/>
  <c r="CU26" i="7"/>
  <c r="BY26" i="7"/>
  <c r="CQ26" i="7"/>
  <c r="CP26" i="7"/>
  <c r="CO26" i="7"/>
  <c r="CE26" i="7"/>
  <c r="CB26" i="7"/>
  <c r="CW26" i="7"/>
  <c r="CR26" i="7"/>
  <c r="BV26" i="7"/>
  <c r="CD26" i="7"/>
  <c r="CL26" i="7"/>
  <c r="CA26" i="7"/>
  <c r="CT26" i="7"/>
  <c r="CI26" i="7"/>
  <c r="BZ26" i="7"/>
  <c r="CJ26" i="7"/>
  <c r="BT26" i="7"/>
  <c r="CV26" i="7"/>
  <c r="CX26" i="7"/>
  <c r="CN34" i="7"/>
  <c r="CC34" i="7"/>
  <c r="CA34" i="7"/>
  <c r="CK34" i="7"/>
  <c r="CI34" i="7"/>
  <c r="CS34" i="7"/>
  <c r="BX34" i="7"/>
  <c r="BW34" i="7"/>
  <c r="BU34" i="7"/>
  <c r="CQ34" i="7"/>
  <c r="CF34" i="7"/>
  <c r="CP34" i="7"/>
  <c r="CG34" i="7"/>
  <c r="BZ34" i="7"/>
  <c r="CJ34" i="7"/>
  <c r="CB34" i="7"/>
  <c r="CO34" i="7"/>
  <c r="CH34" i="7"/>
  <c r="CR34" i="7"/>
  <c r="CW34" i="7"/>
  <c r="CE34" i="7"/>
  <c r="CT34" i="7"/>
  <c r="CM34" i="7"/>
  <c r="CV34" i="7"/>
  <c r="BV34" i="7"/>
  <c r="CL34" i="7"/>
  <c r="CU34" i="7"/>
  <c r="CD34" i="7"/>
  <c r="BT34" i="7"/>
  <c r="BY34" i="7"/>
  <c r="CX34" i="7"/>
  <c r="CS10" i="7"/>
  <c r="CK10" i="7"/>
  <c r="CC10" i="7"/>
  <c r="BU10" i="7"/>
  <c r="CW10" i="7"/>
  <c r="CO10" i="7"/>
  <c r="CG10" i="7"/>
  <c r="BY10" i="7"/>
  <c r="CJ10" i="7"/>
  <c r="BT10" i="7"/>
  <c r="CV10" i="7"/>
  <c r="CF10" i="7"/>
  <c r="CB10" i="7"/>
  <c r="CQ10" i="7"/>
  <c r="BX10" i="7"/>
  <c r="CR10" i="7"/>
  <c r="CA10" i="7"/>
  <c r="CN10" i="7"/>
  <c r="CI10" i="7"/>
  <c r="BW10" i="7"/>
  <c r="BZ10" i="7"/>
  <c r="CX10" i="7"/>
  <c r="CE10" i="7"/>
  <c r="BV10" i="7"/>
  <c r="CM10" i="7"/>
  <c r="CD10" i="7"/>
  <c r="CU10" i="7"/>
  <c r="CP10" i="7"/>
  <c r="CL10" i="7"/>
  <c r="CH10" i="7"/>
  <c r="CT10" i="7"/>
  <c r="CW12" i="7"/>
  <c r="CO12" i="7"/>
  <c r="CG12" i="7"/>
  <c r="BY12" i="7"/>
  <c r="CS12" i="7"/>
  <c r="CK12" i="7"/>
  <c r="CC12" i="7"/>
  <c r="BU12" i="7"/>
  <c r="BT12" i="7"/>
  <c r="CI12" i="7"/>
  <c r="CR12" i="7"/>
  <c r="CB12" i="7"/>
  <c r="CN12" i="7"/>
  <c r="BX12" i="7"/>
  <c r="CV12" i="7"/>
  <c r="CJ12" i="7"/>
  <c r="CF12" i="7"/>
  <c r="CQ12" i="7"/>
  <c r="CX12" i="7"/>
  <c r="BW12" i="7"/>
  <c r="CD12" i="7"/>
  <c r="CA12" i="7"/>
  <c r="CT12" i="7"/>
  <c r="BV12" i="7"/>
  <c r="CE12" i="7"/>
  <c r="BZ12" i="7"/>
  <c r="CU12" i="7"/>
  <c r="CM12" i="7"/>
  <c r="CH12" i="7"/>
  <c r="CL12" i="7"/>
  <c r="CP12" i="7"/>
  <c r="CU39" i="7"/>
  <c r="CM39" i="7"/>
  <c r="CE39" i="7"/>
  <c r="BW39" i="7"/>
  <c r="CK39" i="7"/>
  <c r="BU39" i="7"/>
  <c r="CS39" i="7"/>
  <c r="CC39" i="7"/>
  <c r="CR39" i="7"/>
  <c r="CB39" i="7"/>
  <c r="CQ39" i="7"/>
  <c r="CA39" i="7"/>
  <c r="CJ39" i="7"/>
  <c r="CH39" i="7"/>
  <c r="CT39" i="7"/>
  <c r="BT39" i="7"/>
  <c r="CG39" i="7"/>
  <c r="CP39" i="7"/>
  <c r="CI39" i="7"/>
  <c r="CL39" i="7"/>
  <c r="CO39" i="7"/>
  <c r="CW39" i="7"/>
  <c r="BX39" i="7"/>
  <c r="CV39" i="7"/>
  <c r="CF39" i="7"/>
  <c r="CD39" i="7"/>
  <c r="BV39" i="7"/>
  <c r="CN39" i="7"/>
  <c r="BY39" i="7"/>
  <c r="BZ39" i="7"/>
  <c r="CX39" i="7"/>
  <c r="BS37" i="11" l="1"/>
  <c r="CA45" i="11"/>
  <c r="BS40" i="11"/>
  <c r="BS36" i="11"/>
  <c r="BS31" i="11"/>
  <c r="BS39" i="11"/>
  <c r="BS32" i="11"/>
  <c r="BS27" i="11"/>
  <c r="BS33" i="11"/>
  <c r="BS34" i="11"/>
  <c r="BS29" i="11"/>
  <c r="BS26" i="11"/>
  <c r="BS38" i="11"/>
  <c r="BS35" i="11"/>
  <c r="BS30" i="11"/>
  <c r="BS28" i="11"/>
  <c r="BS21" i="11"/>
  <c r="BS20" i="11"/>
  <c r="BS18" i="11"/>
  <c r="BS7" i="11"/>
  <c r="BS17" i="11"/>
  <c r="BS25" i="11"/>
  <c r="BS24" i="11"/>
  <c r="BS23" i="11"/>
  <c r="BS15" i="11"/>
  <c r="BS14" i="11"/>
  <c r="BS9" i="11"/>
  <c r="BS16" i="11"/>
  <c r="BS12" i="11"/>
  <c r="BS11" i="11"/>
  <c r="BS10" i="11"/>
  <c r="BS8" i="11"/>
  <c r="BS22" i="11"/>
  <c r="BS13" i="11"/>
  <c r="BS19" i="11"/>
  <c r="BU45" i="11"/>
  <c r="BX45" i="11" s="1"/>
  <c r="CJ41" i="9"/>
  <c r="CN49" i="9" s="1"/>
  <c r="CF41" i="9"/>
  <c r="CJ49" i="9" s="1"/>
  <c r="CV41" i="9"/>
  <c r="CZ49" i="9" s="1"/>
  <c r="BT41" i="9"/>
  <c r="BX49" i="9" s="1"/>
  <c r="BR45" i="9" a="1"/>
  <c r="BR45" i="9" s="1"/>
  <c r="BW41" i="9"/>
  <c r="CA49" i="9" s="1"/>
  <c r="BX41" i="9"/>
  <c r="CB49" i="9" s="1"/>
  <c r="BU41" i="9"/>
  <c r="BY49" i="9" s="1"/>
  <c r="CB41" i="9"/>
  <c r="CF49" i="9" s="1"/>
  <c r="CE41" i="9"/>
  <c r="CI49" i="9" s="1"/>
  <c r="CM41" i="9"/>
  <c r="CQ49" i="9" s="1"/>
  <c r="CK41" i="9"/>
  <c r="CO49" i="9" s="1"/>
  <c r="CN41" i="9"/>
  <c r="CR49" i="9" s="1"/>
  <c r="CR41" i="9"/>
  <c r="CV49" i="9" s="1"/>
  <c r="CU41" i="9"/>
  <c r="CY49" i="9" s="1"/>
  <c r="CS41" i="9"/>
  <c r="CW49" i="9" s="1"/>
  <c r="CG41" i="9"/>
  <c r="CK49" i="9" s="1"/>
  <c r="CW41" i="9"/>
  <c r="DA49" i="9" s="1"/>
  <c r="CA41" i="9"/>
  <c r="CE49" i="9" s="1"/>
  <c r="BV41" i="9"/>
  <c r="BZ49" i="9" s="1"/>
  <c r="BV45" i="9"/>
  <c r="CC41" i="9"/>
  <c r="CG49" i="9" s="1"/>
  <c r="CI41" i="9"/>
  <c r="CM49" i="9" s="1"/>
  <c r="CD41" i="9"/>
  <c r="CH49" i="9" s="1"/>
  <c r="BZ41" i="9"/>
  <c r="CD49" i="9" s="1"/>
  <c r="CP41" i="9"/>
  <c r="CT49" i="9" s="1"/>
  <c r="CH41" i="9"/>
  <c r="CL49" i="9" s="1"/>
  <c r="CL41" i="9"/>
  <c r="CP49" i="9" s="1"/>
  <c r="BY41" i="9"/>
  <c r="CC49" i="9" s="1"/>
  <c r="CO41" i="9"/>
  <c r="CS49" i="9" s="1"/>
  <c r="CQ41" i="9"/>
  <c r="CU49" i="9" s="1"/>
  <c r="CT41" i="9"/>
  <c r="CX49" i="9" s="1"/>
  <c r="CJ41" i="7"/>
  <c r="CF41" i="7"/>
  <c r="CH41" i="7"/>
  <c r="CA41" i="7"/>
  <c r="CU41" i="7"/>
  <c r="CW41" i="7"/>
  <c r="CI41" i="7"/>
  <c r="BU41" i="7"/>
  <c r="BZ41" i="7"/>
  <c r="BV45" i="7"/>
  <c r="CC41" i="7"/>
  <c r="CS41" i="7"/>
  <c r="CP41" i="7"/>
  <c r="CB41" i="7"/>
  <c r="CD41" i="7"/>
  <c r="BY41" i="7"/>
  <c r="CR41" i="7"/>
  <c r="CV41" i="7"/>
  <c r="CL41" i="7"/>
  <c r="CQ41" i="7"/>
  <c r="CM41" i="7"/>
  <c r="CK41" i="7"/>
  <c r="CN41" i="7"/>
  <c r="CO41" i="7"/>
  <c r="CG41" i="7"/>
  <c r="BW41" i="7"/>
  <c r="BV41" i="7"/>
  <c r="BX41" i="7"/>
  <c r="BT41" i="7"/>
  <c r="BR45" i="7" a="1"/>
  <c r="BR45" i="7" s="1"/>
  <c r="CT41" i="7"/>
  <c r="CE41" i="7"/>
  <c r="BS41" i="11" l="1"/>
  <c r="BY45" i="11" s="1"/>
  <c r="BT45" i="9" a="1"/>
  <c r="BT45" i="9" s="1"/>
  <c r="BT45" i="7" a="1"/>
  <c r="BT45" i="7" s="1"/>
  <c r="BZ45" i="7" s="1"/>
  <c r="BS40" i="9" l="1"/>
  <c r="BS39" i="9"/>
  <c r="BS38" i="9"/>
  <c r="BS37" i="9"/>
  <c r="CF45" i="11"/>
  <c r="BS36" i="9"/>
  <c r="BS35" i="9"/>
  <c r="BS31" i="9"/>
  <c r="CA45" i="9"/>
  <c r="BT49" i="9" s="1"/>
  <c r="BS33" i="9"/>
  <c r="BS29" i="9"/>
  <c r="BS34" i="9"/>
  <c r="BS30" i="9"/>
  <c r="BS26" i="9"/>
  <c r="BS22" i="9"/>
  <c r="BS32" i="9"/>
  <c r="BS27" i="9"/>
  <c r="BS24" i="9"/>
  <c r="BS23" i="9"/>
  <c r="BS17" i="9"/>
  <c r="BS18" i="9"/>
  <c r="BS28" i="9"/>
  <c r="BS25" i="9"/>
  <c r="BS21" i="9"/>
  <c r="BS15" i="9"/>
  <c r="BS19" i="9"/>
  <c r="BS9" i="9"/>
  <c r="BS16" i="9"/>
  <c r="BS13" i="9"/>
  <c r="BS10" i="9"/>
  <c r="BS20" i="9"/>
  <c r="BS12" i="9"/>
  <c r="BS8" i="9"/>
  <c r="BS14" i="9"/>
  <c r="BS11" i="9"/>
  <c r="BS7" i="9"/>
  <c r="BU45" i="9"/>
  <c r="BW45" i="9"/>
  <c r="BZ45" i="9"/>
  <c r="BS49" i="9" s="1"/>
  <c r="BW45" i="7"/>
  <c r="BS40" i="7"/>
  <c r="CA45" i="7"/>
  <c r="BS37" i="7"/>
  <c r="BS38" i="7"/>
  <c r="BS34" i="7"/>
  <c r="BS32" i="7"/>
  <c r="BS30" i="7"/>
  <c r="BS28" i="7"/>
  <c r="BS27" i="7"/>
  <c r="BS39" i="7"/>
  <c r="BS24" i="7"/>
  <c r="BS33" i="7"/>
  <c r="BS31" i="7"/>
  <c r="BS29" i="7"/>
  <c r="BS35" i="7"/>
  <c r="BS36" i="7"/>
  <c r="BS25" i="7"/>
  <c r="BS23" i="7"/>
  <c r="BS22" i="7"/>
  <c r="BS19" i="7"/>
  <c r="BS26" i="7"/>
  <c r="BS21" i="7"/>
  <c r="BS20" i="7"/>
  <c r="BS18" i="7"/>
  <c r="BS16" i="7"/>
  <c r="BS13" i="7"/>
  <c r="BS9" i="7"/>
  <c r="BS15" i="7"/>
  <c r="BS11" i="7"/>
  <c r="BS14" i="7"/>
  <c r="BS8" i="7"/>
  <c r="BS7" i="7"/>
  <c r="BS10" i="7"/>
  <c r="BS17" i="7"/>
  <c r="BS12" i="7"/>
  <c r="BU45" i="7"/>
  <c r="BX45" i="7" s="1"/>
  <c r="BX45" i="9" l="1"/>
  <c r="BQ49" i="9" s="1"/>
  <c r="CI45" i="11"/>
  <c r="CN45" i="11" s="1"/>
  <c r="CR45" i="11" s="1"/>
  <c r="CG45" i="11"/>
  <c r="CL45" i="11" s="1"/>
  <c r="CP45" i="11" s="1"/>
  <c r="CJ45" i="11"/>
  <c r="CO45" i="11" s="1"/>
  <c r="CS45" i="11" s="1"/>
  <c r="CH45" i="11"/>
  <c r="CM45" i="11" s="1"/>
  <c r="CQ45" i="11" s="1"/>
  <c r="BS41" i="9"/>
  <c r="BY45" i="9" s="1"/>
  <c r="BR49" i="9" s="1"/>
  <c r="BS41" i="7"/>
  <c r="BY45" i="7" s="1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CU45" i="11" l="1"/>
  <c r="CW45" i="11"/>
  <c r="CK45" i="11"/>
  <c r="CT45" i="11"/>
  <c r="CV45" i="11"/>
  <c r="CF45" i="9"/>
  <c r="CF45" i="7"/>
  <c r="BM37" i="3" a="1"/>
  <c r="BM37" i="3" s="1"/>
  <c r="BN37" i="3" s="1"/>
  <c r="BQ39" i="3" a="1"/>
  <c r="BQ39" i="3" s="1"/>
  <c r="BQ38" i="3" a="1"/>
  <c r="BQ38" i="3" s="1"/>
  <c r="BQ37" i="3" a="1"/>
  <c r="BQ37" i="3" s="1"/>
  <c r="BM39" i="3" a="1"/>
  <c r="BM39" i="3" s="1"/>
  <c r="BN39" i="3" s="1"/>
  <c r="BM40" i="3" a="1"/>
  <c r="BM40" i="3" s="1"/>
  <c r="BN40" i="3" s="1"/>
  <c r="BQ40" i="3" a="1"/>
  <c r="BQ40" i="3" s="1"/>
  <c r="BM38" i="3" a="1"/>
  <c r="BM38" i="3" s="1"/>
  <c r="BN38" i="3" s="1"/>
  <c r="BQ36" i="3" a="1"/>
  <c r="BQ36" i="3" s="1"/>
  <c r="BM36" i="3" a="1"/>
  <c r="BM36" i="3" s="1"/>
  <c r="BN36" i="3" s="1"/>
  <c r="E41" i="3"/>
  <c r="T41" i="3"/>
  <c r="K41" i="3"/>
  <c r="AH41" i="3"/>
  <c r="Z41" i="3"/>
  <c r="R41" i="3"/>
  <c r="J41" i="3"/>
  <c r="S41" i="3"/>
  <c r="AG41" i="3"/>
  <c r="Y41" i="3"/>
  <c r="Q41" i="3"/>
  <c r="I41" i="3"/>
  <c r="AA41" i="3"/>
  <c r="AF41" i="3"/>
  <c r="X41" i="3"/>
  <c r="P41" i="3"/>
  <c r="H41" i="3"/>
  <c r="AB41" i="3"/>
  <c r="AE41" i="3"/>
  <c r="W41" i="3"/>
  <c r="O41" i="3"/>
  <c r="G41" i="3"/>
  <c r="L41" i="3"/>
  <c r="AD41" i="3"/>
  <c r="V41" i="3"/>
  <c r="N41" i="3"/>
  <c r="F41" i="3"/>
  <c r="AC41" i="3"/>
  <c r="U41" i="3"/>
  <c r="M41" i="3"/>
  <c r="CB45" i="11" l="1"/>
  <c r="BR37" i="3"/>
  <c r="BR38" i="3"/>
  <c r="BR39" i="3"/>
  <c r="BR36" i="3"/>
  <c r="BR40" i="3"/>
  <c r="CI45" i="9"/>
  <c r="CN45" i="9" s="1"/>
  <c r="CR45" i="9" s="1"/>
  <c r="CG45" i="9"/>
  <c r="CL45" i="9" s="1"/>
  <c r="CP45" i="9" s="1"/>
  <c r="CJ45" i="9"/>
  <c r="CO45" i="9" s="1"/>
  <c r="CS45" i="9" s="1"/>
  <c r="CH45" i="9"/>
  <c r="CM45" i="9" s="1"/>
  <c r="CQ45" i="9" s="1"/>
  <c r="CI45" i="7"/>
  <c r="CN45" i="7" s="1"/>
  <c r="CR45" i="7" s="1"/>
  <c r="CG45" i="7"/>
  <c r="CL45" i="7" s="1"/>
  <c r="CP45" i="7" s="1"/>
  <c r="CJ45" i="7"/>
  <c r="CO45" i="7" s="1"/>
  <c r="CS45" i="7" s="1"/>
  <c r="CH45" i="7"/>
  <c r="CM45" i="7" s="1"/>
  <c r="CQ45" i="7" s="1"/>
  <c r="CU45" i="7" l="1"/>
  <c r="CW45" i="9"/>
  <c r="CV45" i="9"/>
  <c r="CU45" i="9"/>
  <c r="CT45" i="9"/>
  <c r="CK45" i="9"/>
  <c r="CW45" i="7"/>
  <c r="CT45" i="7"/>
  <c r="CK45" i="7"/>
  <c r="CV45" i="7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CB45" i="9" l="1"/>
  <c r="BU49" i="9" s="1"/>
  <c r="CB45" i="7"/>
  <c r="D41" i="3"/>
  <c r="BQ26" i="3" a="1"/>
  <c r="BQ26" i="3" s="1"/>
  <c r="BQ34" i="3" a="1"/>
  <c r="BQ34" i="3" s="1"/>
  <c r="BM7" i="3" a="1"/>
  <c r="BM7" i="3" s="1"/>
  <c r="BN7" i="3" s="1"/>
  <c r="BQ7" i="3" a="1"/>
  <c r="BQ7" i="3" s="1"/>
  <c r="BQ33" i="3" a="1"/>
  <c r="BQ33" i="3" s="1"/>
  <c r="BQ16" i="3" a="1"/>
  <c r="BQ16" i="3" s="1"/>
  <c r="BQ32" i="3" a="1"/>
  <c r="BQ32" i="3" s="1"/>
  <c r="BQ18" i="3" a="1"/>
  <c r="BQ18" i="3" s="1"/>
  <c r="BM9" i="3" a="1"/>
  <c r="BM9" i="3" s="1"/>
  <c r="BN9" i="3" s="1"/>
  <c r="BM19" i="3" a="1"/>
  <c r="BM19" i="3" s="1"/>
  <c r="BN19" i="3" s="1"/>
  <c r="BQ28" i="3" a="1"/>
  <c r="BQ28" i="3" s="1"/>
  <c r="BQ30" i="3" a="1"/>
  <c r="BQ30" i="3" s="1"/>
  <c r="BQ8" i="3" a="1"/>
  <c r="BQ8" i="3" s="1"/>
  <c r="BQ25" i="3" a="1"/>
  <c r="BQ25" i="3" s="1"/>
  <c r="BQ15" i="3" a="1"/>
  <c r="BQ15" i="3" s="1"/>
  <c r="BM14" i="3" a="1"/>
  <c r="BM14" i="3" s="1"/>
  <c r="BN14" i="3" s="1"/>
  <c r="BQ14" i="3" a="1"/>
  <c r="BQ14" i="3" s="1"/>
  <c r="BM8" i="3" a="1"/>
  <c r="BM8" i="3" s="1"/>
  <c r="BN8" i="3" s="1"/>
  <c r="BQ13" i="3" a="1"/>
  <c r="BQ13" i="3" s="1"/>
  <c r="BQ17" i="3" a="1"/>
  <c r="BQ17" i="3" s="1"/>
  <c r="BM12" i="3" a="1"/>
  <c r="BM12" i="3" s="1"/>
  <c r="BN12" i="3" s="1"/>
  <c r="BM17" i="3" a="1"/>
  <c r="BM17" i="3" s="1"/>
  <c r="BN17" i="3" s="1"/>
  <c r="BM10" i="3" a="1"/>
  <c r="BM10" i="3" s="1"/>
  <c r="BN10" i="3" s="1"/>
  <c r="BM15" i="3" a="1"/>
  <c r="BM15" i="3" s="1"/>
  <c r="BN15" i="3" s="1"/>
  <c r="BQ10" i="3" a="1"/>
  <c r="BQ10" i="3" s="1"/>
  <c r="BM11" i="3" a="1"/>
  <c r="BM11" i="3" s="1"/>
  <c r="BN11" i="3" s="1"/>
  <c r="BQ12" i="3" a="1"/>
  <c r="BQ12" i="3" s="1"/>
  <c r="BQ19" i="3" a="1"/>
  <c r="BQ19" i="3" s="1"/>
  <c r="BM24" i="3" a="1"/>
  <c r="BM24" i="3" s="1"/>
  <c r="BN24" i="3" s="1"/>
  <c r="BQ9" i="3" a="1"/>
  <c r="BQ9" i="3" s="1"/>
  <c r="BQ11" i="3" a="1"/>
  <c r="BQ11" i="3" s="1"/>
  <c r="BM18" i="3" a="1"/>
  <c r="BM18" i="3" s="1"/>
  <c r="BN18" i="3" s="1"/>
  <c r="AI41" i="3"/>
  <c r="BM13" i="3" a="1"/>
  <c r="BM13" i="3" s="1"/>
  <c r="BN13" i="3" s="1"/>
  <c r="BQ22" i="3" a="1"/>
  <c r="BQ22" i="3" s="1"/>
  <c r="BM16" i="3" a="1"/>
  <c r="BM16" i="3" s="1"/>
  <c r="BN16" i="3" s="1"/>
  <c r="BM20" i="3" a="1"/>
  <c r="BM20" i="3" s="1"/>
  <c r="BN20" i="3" s="1"/>
  <c r="BQ20" i="3" a="1"/>
  <c r="BQ20" i="3" s="1"/>
  <c r="BM23" i="3" a="1"/>
  <c r="BM23" i="3" s="1"/>
  <c r="BN23" i="3" s="1"/>
  <c r="BQ23" i="3" a="1"/>
  <c r="BQ23" i="3" s="1"/>
  <c r="BQ24" i="3" a="1"/>
  <c r="BQ24" i="3" s="1"/>
  <c r="BM32" i="3" a="1"/>
  <c r="BM32" i="3" s="1"/>
  <c r="BN32" i="3" s="1"/>
  <c r="BM22" i="3" a="1"/>
  <c r="BM22" i="3" s="1"/>
  <c r="BN22" i="3" s="1"/>
  <c r="BM25" i="3" a="1"/>
  <c r="BM25" i="3" s="1"/>
  <c r="BN25" i="3" s="1"/>
  <c r="BM35" i="3" a="1"/>
  <c r="BM35" i="3" s="1"/>
  <c r="BN35" i="3" s="1"/>
  <c r="BQ35" i="3" a="1"/>
  <c r="BQ35" i="3" s="1"/>
  <c r="BQ21" i="3" a="1"/>
  <c r="BQ21" i="3" s="1"/>
  <c r="BM27" i="3" a="1"/>
  <c r="BM27" i="3" s="1"/>
  <c r="BN27" i="3" s="1"/>
  <c r="BQ27" i="3" a="1"/>
  <c r="BQ27" i="3" s="1"/>
  <c r="BM21" i="3" a="1"/>
  <c r="BM21" i="3" s="1"/>
  <c r="BN21" i="3" s="1"/>
  <c r="BM33" i="3" a="1"/>
  <c r="BM33" i="3" s="1"/>
  <c r="BN33" i="3" s="1"/>
  <c r="BM30" i="3" a="1"/>
  <c r="BM30" i="3" s="1"/>
  <c r="BN30" i="3" s="1"/>
  <c r="BQ31" i="3" a="1"/>
  <c r="BQ31" i="3" s="1"/>
  <c r="BM28" i="3" a="1"/>
  <c r="BM28" i="3" s="1"/>
  <c r="BN28" i="3" s="1"/>
  <c r="BQ29" i="3" a="1"/>
  <c r="BQ29" i="3" s="1"/>
  <c r="BM31" i="3" a="1"/>
  <c r="BM31" i="3" s="1"/>
  <c r="BN31" i="3" s="1"/>
  <c r="BM26" i="3" a="1"/>
  <c r="BM26" i="3" s="1"/>
  <c r="BN26" i="3" s="1"/>
  <c r="BM34" i="3" a="1"/>
  <c r="BM34" i="3" s="1"/>
  <c r="BN34" i="3" s="1"/>
  <c r="BM29" i="3" a="1"/>
  <c r="BM29" i="3" s="1"/>
  <c r="BN29" i="3" s="1"/>
  <c r="BR30" i="3" l="1"/>
  <c r="BR25" i="3"/>
  <c r="BR8" i="3"/>
  <c r="BR28" i="3"/>
  <c r="BR16" i="3"/>
  <c r="BR26" i="3"/>
  <c r="BR18" i="3"/>
  <c r="BO37" i="3"/>
  <c r="BO40" i="3"/>
  <c r="BO39" i="3"/>
  <c r="BO38" i="3"/>
  <c r="BO36" i="3"/>
  <c r="BR32" i="3"/>
  <c r="BR33" i="3"/>
  <c r="BR34" i="3"/>
  <c r="BR7" i="3"/>
  <c r="BO25" i="3"/>
  <c r="BR23" i="3"/>
  <c r="BR10" i="3"/>
  <c r="BO21" i="3"/>
  <c r="BO18" i="3"/>
  <c r="BO9" i="3"/>
  <c r="BO31" i="3"/>
  <c r="BO23" i="3"/>
  <c r="BR9" i="3"/>
  <c r="BR13" i="3"/>
  <c r="BR14" i="3"/>
  <c r="BO19" i="3"/>
  <c r="BO29" i="3"/>
  <c r="BR31" i="3"/>
  <c r="BO22" i="3"/>
  <c r="BR20" i="3"/>
  <c r="BR12" i="3"/>
  <c r="BO14" i="3"/>
  <c r="BO30" i="3"/>
  <c r="BR21" i="3"/>
  <c r="BO20" i="3"/>
  <c r="BR19" i="3"/>
  <c r="BO15" i="3"/>
  <c r="BO10" i="3"/>
  <c r="BN41" i="3"/>
  <c r="BO7" i="3"/>
  <c r="BO34" i="3"/>
  <c r="BO32" i="3"/>
  <c r="BR24" i="3"/>
  <c r="BO13" i="3"/>
  <c r="BR11" i="3"/>
  <c r="BO24" i="3"/>
  <c r="BR17" i="3"/>
  <c r="BM41" i="3"/>
  <c r="BO26" i="3"/>
  <c r="BR29" i="3"/>
  <c r="BR27" i="3"/>
  <c r="BO17" i="3"/>
  <c r="BO12" i="3"/>
  <c r="BO28" i="3"/>
  <c r="BO27" i="3"/>
  <c r="BR35" i="3"/>
  <c r="BO16" i="3"/>
  <c r="BO11" i="3"/>
  <c r="BO8" i="3"/>
  <c r="BO33" i="3"/>
  <c r="BO35" i="3"/>
  <c r="BR22" i="3"/>
  <c r="BR15" i="3"/>
  <c r="BP38" i="3" l="1"/>
  <c r="BP39" i="3"/>
  <c r="BP40" i="3"/>
  <c r="BP37" i="3"/>
  <c r="BP36" i="3"/>
  <c r="BP7" i="3"/>
  <c r="BP9" i="3"/>
  <c r="BP28" i="3"/>
  <c r="BP10" i="3"/>
  <c r="BP13" i="3"/>
  <c r="BP26" i="3"/>
  <c r="BP15" i="3"/>
  <c r="BP18" i="3"/>
  <c r="BP8" i="3"/>
  <c r="BP14" i="3"/>
  <c r="BP21" i="3"/>
  <c r="BP35" i="3"/>
  <c r="BP11" i="3"/>
  <c r="BP12" i="3"/>
  <c r="BP32" i="3"/>
  <c r="BP20" i="3"/>
  <c r="BP29" i="3"/>
  <c r="BP23" i="3"/>
  <c r="BP24" i="3"/>
  <c r="BP34" i="3"/>
  <c r="BP19" i="3"/>
  <c r="BP17" i="3"/>
  <c r="BP33" i="3"/>
  <c r="BO41" i="3"/>
  <c r="BP31" i="3"/>
  <c r="BP16" i="3"/>
  <c r="BP27" i="3"/>
  <c r="BP30" i="3"/>
  <c r="BP22" i="3"/>
  <c r="BP25" i="3"/>
  <c r="CX32" i="3" l="1"/>
  <c r="CX33" i="3"/>
  <c r="CX34" i="3"/>
  <c r="CX35" i="3"/>
  <c r="BS45" i="3" a="1"/>
  <c r="BS45" i="3" s="1"/>
  <c r="BU37" i="3"/>
  <c r="CC37" i="3"/>
  <c r="CK37" i="3"/>
  <c r="CS37" i="3"/>
  <c r="BT37" i="3"/>
  <c r="BV37" i="3"/>
  <c r="CD37" i="3"/>
  <c r="CL37" i="3"/>
  <c r="CT37" i="3"/>
  <c r="BW37" i="3"/>
  <c r="CE37" i="3"/>
  <c r="CM37" i="3"/>
  <c r="CU37" i="3"/>
  <c r="BX37" i="3"/>
  <c r="CF37" i="3"/>
  <c r="CN37" i="3"/>
  <c r="CV37" i="3"/>
  <c r="BY37" i="3"/>
  <c r="CB37" i="3"/>
  <c r="BZ37" i="3"/>
  <c r="CH37" i="3"/>
  <c r="CP37" i="3"/>
  <c r="CJ37" i="3"/>
  <c r="CR37" i="3"/>
  <c r="CQ37" i="3"/>
  <c r="CX37" i="3"/>
  <c r="CO37" i="3"/>
  <c r="CG37" i="3"/>
  <c r="CA37" i="3"/>
  <c r="CI37" i="3"/>
  <c r="CW37" i="3"/>
  <c r="CA40" i="3"/>
  <c r="CI40" i="3"/>
  <c r="CQ40" i="3"/>
  <c r="CN40" i="3"/>
  <c r="BT40" i="3"/>
  <c r="CB40" i="3"/>
  <c r="CJ40" i="3"/>
  <c r="CR40" i="3"/>
  <c r="CF40" i="3"/>
  <c r="CH40" i="3"/>
  <c r="BV40" i="3"/>
  <c r="CD40" i="3"/>
  <c r="CL40" i="3"/>
  <c r="CT40" i="3"/>
  <c r="CV40" i="3"/>
  <c r="BX40" i="3"/>
  <c r="CP40" i="3"/>
  <c r="BZ40" i="3"/>
  <c r="CM40" i="3"/>
  <c r="CG40" i="3"/>
  <c r="CS40" i="3"/>
  <c r="BY40" i="3"/>
  <c r="CK40" i="3"/>
  <c r="CX40" i="3"/>
  <c r="CC40" i="3"/>
  <c r="BW40" i="3"/>
  <c r="CE40" i="3"/>
  <c r="BU40" i="3"/>
  <c r="CW40" i="3"/>
  <c r="CU40" i="3"/>
  <c r="CO40" i="3"/>
  <c r="BX39" i="3"/>
  <c r="BZ39" i="3"/>
  <c r="CH39" i="3"/>
  <c r="CP39" i="3"/>
  <c r="CT39" i="3"/>
  <c r="CF39" i="3"/>
  <c r="BT39" i="3"/>
  <c r="CB39" i="3"/>
  <c r="CJ39" i="3"/>
  <c r="CR39" i="3"/>
  <c r="CV39" i="3"/>
  <c r="CL39" i="3"/>
  <c r="BV39" i="3"/>
  <c r="CD39" i="3"/>
  <c r="CN39" i="3"/>
  <c r="CU39" i="3"/>
  <c r="CE39" i="3"/>
  <c r="CX39" i="3"/>
  <c r="CW39" i="3"/>
  <c r="CM39" i="3"/>
  <c r="CS39" i="3"/>
  <c r="CO39" i="3"/>
  <c r="BW39" i="3"/>
  <c r="CK39" i="3"/>
  <c r="CG39" i="3"/>
  <c r="CQ39" i="3"/>
  <c r="CI39" i="3"/>
  <c r="CC39" i="3"/>
  <c r="BY39" i="3"/>
  <c r="CA39" i="3"/>
  <c r="BU39" i="3"/>
  <c r="BW38" i="3"/>
  <c r="CE38" i="3"/>
  <c r="CM38" i="3"/>
  <c r="CU38" i="3"/>
  <c r="BV38" i="3"/>
  <c r="BX38" i="3"/>
  <c r="CF38" i="3"/>
  <c r="CN38" i="3"/>
  <c r="CV38" i="3"/>
  <c r="CD38" i="3"/>
  <c r="BZ38" i="3"/>
  <c r="CH38" i="3"/>
  <c r="CP38" i="3"/>
  <c r="CA38" i="3"/>
  <c r="CI38" i="3"/>
  <c r="CQ38" i="3"/>
  <c r="CT38" i="3"/>
  <c r="BT38" i="3"/>
  <c r="CB38" i="3"/>
  <c r="CJ38" i="3"/>
  <c r="CR38" i="3"/>
  <c r="CL38" i="3"/>
  <c r="CG38" i="3"/>
  <c r="CX38" i="3"/>
  <c r="CK38" i="3"/>
  <c r="BU38" i="3"/>
  <c r="CS38" i="3"/>
  <c r="CC38" i="3"/>
  <c r="CW38" i="3"/>
  <c r="BY38" i="3"/>
  <c r="CO38" i="3"/>
  <c r="BV36" i="3"/>
  <c r="CD36" i="3"/>
  <c r="CL36" i="3"/>
  <c r="CT36" i="3"/>
  <c r="BW36" i="3"/>
  <c r="CE36" i="3"/>
  <c r="CM36" i="3"/>
  <c r="CU36" i="3"/>
  <c r="BX36" i="3"/>
  <c r="CF36" i="3"/>
  <c r="CN36" i="3"/>
  <c r="CV36" i="3"/>
  <c r="CJ36" i="3"/>
  <c r="BZ36" i="3"/>
  <c r="CH36" i="3"/>
  <c r="CP36" i="3"/>
  <c r="BT36" i="3"/>
  <c r="CB36" i="3"/>
  <c r="CR36" i="3"/>
  <c r="CI36" i="3"/>
  <c r="BY36" i="3"/>
  <c r="BU36" i="3"/>
  <c r="CA36" i="3"/>
  <c r="CG36" i="3"/>
  <c r="CX36" i="3"/>
  <c r="CC36" i="3"/>
  <c r="CW36" i="3"/>
  <c r="CS36" i="3"/>
  <c r="CQ36" i="3"/>
  <c r="CO36" i="3"/>
  <c r="CK36" i="3"/>
  <c r="CO7" i="3"/>
  <c r="CX13" i="3"/>
  <c r="CB10" i="3"/>
  <c r="CJ28" i="3"/>
  <c r="CB9" i="3"/>
  <c r="CS13" i="3"/>
  <c r="CE13" i="3"/>
  <c r="CW13" i="3"/>
  <c r="CC13" i="3"/>
  <c r="BW28" i="3"/>
  <c r="CN13" i="3"/>
  <c r="CT13" i="3"/>
  <c r="CU13" i="3"/>
  <c r="CB13" i="3"/>
  <c r="CE10" i="3"/>
  <c r="CL13" i="3"/>
  <c r="CI13" i="3"/>
  <c r="CO28" i="3"/>
  <c r="CA28" i="3"/>
  <c r="CH28" i="3"/>
  <c r="CD13" i="3"/>
  <c r="CQ13" i="3"/>
  <c r="CD28" i="3"/>
  <c r="CI28" i="3"/>
  <c r="CT28" i="3"/>
  <c r="BX13" i="3"/>
  <c r="CA13" i="3"/>
  <c r="CS28" i="3"/>
  <c r="CQ28" i="3"/>
  <c r="CX28" i="3"/>
  <c r="CB28" i="3"/>
  <c r="CP28" i="3"/>
  <c r="BT10" i="3"/>
  <c r="BT28" i="3"/>
  <c r="BV13" i="3"/>
  <c r="CG13" i="3"/>
  <c r="CV13" i="3"/>
  <c r="CG28" i="3"/>
  <c r="CU28" i="3"/>
  <c r="CR28" i="3"/>
  <c r="CF13" i="3"/>
  <c r="CK13" i="3"/>
  <c r="CK28" i="3"/>
  <c r="CL28" i="3"/>
  <c r="CN28" i="3"/>
  <c r="CX9" i="3"/>
  <c r="CR13" i="3"/>
  <c r="BT13" i="3"/>
  <c r="BY28" i="3"/>
  <c r="BZ28" i="3"/>
  <c r="CV28" i="3"/>
  <c r="BU13" i="3"/>
  <c r="CJ13" i="3"/>
  <c r="BW13" i="3"/>
  <c r="BZ13" i="3"/>
  <c r="CE28" i="3"/>
  <c r="CC28" i="3"/>
  <c r="CW28" i="3"/>
  <c r="BX28" i="3"/>
  <c r="CO13" i="3"/>
  <c r="CM13" i="3"/>
  <c r="BY13" i="3"/>
  <c r="CH13" i="3"/>
  <c r="BV28" i="3"/>
  <c r="BU28" i="3"/>
  <c r="CM28" i="3"/>
  <c r="CF28" i="3"/>
  <c r="CF9" i="3"/>
  <c r="CF10" i="3"/>
  <c r="CU9" i="3"/>
  <c r="CT10" i="3"/>
  <c r="CW10" i="3"/>
  <c r="BY10" i="3"/>
  <c r="CC9" i="3"/>
  <c r="CH9" i="3"/>
  <c r="BW9" i="3"/>
  <c r="CK10" i="3"/>
  <c r="CV10" i="3"/>
  <c r="CA10" i="3"/>
  <c r="CQ9" i="3"/>
  <c r="CO9" i="3"/>
  <c r="CM9" i="3"/>
  <c r="CL10" i="3"/>
  <c r="BZ10" i="3"/>
  <c r="CR10" i="3"/>
  <c r="CI9" i="3"/>
  <c r="BZ9" i="3"/>
  <c r="CR9" i="3"/>
  <c r="BU10" i="3"/>
  <c r="CG10" i="3"/>
  <c r="CH10" i="3"/>
  <c r="CV9" i="3"/>
  <c r="CG9" i="3"/>
  <c r="BU9" i="3"/>
  <c r="CP9" i="3"/>
  <c r="BY9" i="3"/>
  <c r="CK9" i="3"/>
  <c r="CU10" i="3"/>
  <c r="CO10" i="3"/>
  <c r="CD10" i="3"/>
  <c r="CI10" i="3"/>
  <c r="CW9" i="3"/>
  <c r="CS9" i="3"/>
  <c r="CX10" i="3"/>
  <c r="BW10" i="3"/>
  <c r="CP10" i="3"/>
  <c r="CJ10" i="3"/>
  <c r="CJ9" i="3"/>
  <c r="CE9" i="3"/>
  <c r="CA9" i="3"/>
  <c r="BX9" i="3"/>
  <c r="BV9" i="3"/>
  <c r="CD9" i="3"/>
  <c r="CN9" i="3"/>
  <c r="BT9" i="3"/>
  <c r="CL9" i="3"/>
  <c r="CT9" i="3"/>
  <c r="CP13" i="3"/>
  <c r="CS10" i="3"/>
  <c r="BV10" i="3"/>
  <c r="CN10" i="3"/>
  <c r="CQ10" i="3"/>
  <c r="BX10" i="3"/>
  <c r="CM10" i="3"/>
  <c r="CC10" i="3"/>
  <c r="CP30" i="3"/>
  <c r="CH30" i="3"/>
  <c r="BZ30" i="3"/>
  <c r="CT30" i="3"/>
  <c r="CL30" i="3"/>
  <c r="CD30" i="3"/>
  <c r="BV30" i="3"/>
  <c r="CK30" i="3"/>
  <c r="CC30" i="3"/>
  <c r="BU30" i="3"/>
  <c r="CS30" i="3"/>
  <c r="CO30" i="3"/>
  <c r="CB30" i="3"/>
  <c r="CW30" i="3"/>
  <c r="CJ30" i="3"/>
  <c r="CX30" i="3"/>
  <c r="CR30" i="3"/>
  <c r="CE30" i="3"/>
  <c r="CM30" i="3"/>
  <c r="BX30" i="3"/>
  <c r="CU30" i="3"/>
  <c r="CF30" i="3"/>
  <c r="CA30" i="3"/>
  <c r="BW30" i="3"/>
  <c r="CN30" i="3"/>
  <c r="BY30" i="3"/>
  <c r="CI30" i="3"/>
  <c r="BT30" i="3"/>
  <c r="CG30" i="3"/>
  <c r="CQ30" i="3"/>
  <c r="CV30" i="3"/>
  <c r="CW16" i="3"/>
  <c r="CO16" i="3"/>
  <c r="CG16" i="3"/>
  <c r="BY16" i="3"/>
  <c r="CU16" i="3"/>
  <c r="CM16" i="3"/>
  <c r="CE16" i="3"/>
  <c r="BW16" i="3"/>
  <c r="CF16" i="3"/>
  <c r="BZ16" i="3"/>
  <c r="BX16" i="3"/>
  <c r="CP16" i="3"/>
  <c r="CH16" i="3"/>
  <c r="CI16" i="3"/>
  <c r="CQ16" i="3"/>
  <c r="BT16" i="3"/>
  <c r="CX16" i="3"/>
  <c r="CB16" i="3"/>
  <c r="CJ16" i="3"/>
  <c r="CN16" i="3"/>
  <c r="CR16" i="3"/>
  <c r="BV16" i="3"/>
  <c r="BU16" i="3"/>
  <c r="CV16" i="3"/>
  <c r="CC16" i="3"/>
  <c r="CD16" i="3"/>
  <c r="CK16" i="3"/>
  <c r="CL16" i="3"/>
  <c r="CS16" i="3"/>
  <c r="CT16" i="3"/>
  <c r="CA16" i="3"/>
  <c r="CD19" i="3"/>
  <c r="CC19" i="3"/>
  <c r="CK19" i="3"/>
  <c r="CA19" i="3"/>
  <c r="BX19" i="3"/>
  <c r="BU19" i="3"/>
  <c r="CS19" i="3"/>
  <c r="CQ19" i="3"/>
  <c r="CI19" i="3"/>
  <c r="CF19" i="3"/>
  <c r="CO19" i="3"/>
  <c r="CP19" i="3"/>
  <c r="CU19" i="3"/>
  <c r="CN19" i="3"/>
  <c r="CW19" i="3"/>
  <c r="CV19" i="3"/>
  <c r="BV19" i="3"/>
  <c r="BT19" i="3"/>
  <c r="CL19" i="3"/>
  <c r="CT19" i="3"/>
  <c r="CB19" i="3"/>
  <c r="BW19" i="3"/>
  <c r="BY19" i="3"/>
  <c r="BZ19" i="3"/>
  <c r="CJ19" i="3"/>
  <c r="CE19" i="3"/>
  <c r="CR19" i="3"/>
  <c r="CH19" i="3"/>
  <c r="CG19" i="3"/>
  <c r="CM19" i="3"/>
  <c r="CX19" i="3"/>
  <c r="CQ35" i="3"/>
  <c r="CI35" i="3"/>
  <c r="CA35" i="3"/>
  <c r="CU35" i="3"/>
  <c r="CM35" i="3"/>
  <c r="CE35" i="3"/>
  <c r="BW35" i="3"/>
  <c r="CT35" i="3"/>
  <c r="CL35" i="3"/>
  <c r="CD35" i="3"/>
  <c r="BV35" i="3"/>
  <c r="BU35" i="3"/>
  <c r="BX35" i="3"/>
  <c r="BZ35" i="3"/>
  <c r="CB35" i="3"/>
  <c r="CC35" i="3"/>
  <c r="CF35" i="3"/>
  <c r="BY35" i="3"/>
  <c r="CH35" i="3"/>
  <c r="CJ35" i="3"/>
  <c r="CK35" i="3"/>
  <c r="CN35" i="3"/>
  <c r="CG35" i="3"/>
  <c r="CP35" i="3"/>
  <c r="CR35" i="3"/>
  <c r="CS35" i="3"/>
  <c r="CV35" i="3"/>
  <c r="CO35" i="3"/>
  <c r="CW35" i="3"/>
  <c r="BT35" i="3"/>
  <c r="CI12" i="3"/>
  <c r="BV12" i="3"/>
  <c r="CT12" i="3"/>
  <c r="CD12" i="3"/>
  <c r="CS12" i="3"/>
  <c r="CC12" i="3"/>
  <c r="CR12" i="3"/>
  <c r="CB12" i="3"/>
  <c r="CK12" i="3"/>
  <c r="BU12" i="3"/>
  <c r="CJ12" i="3"/>
  <c r="BT12" i="3"/>
  <c r="CL12" i="3"/>
  <c r="CN12" i="3"/>
  <c r="CE12" i="3"/>
  <c r="CH12" i="3"/>
  <c r="CM12" i="3"/>
  <c r="CP12" i="3"/>
  <c r="CU12" i="3"/>
  <c r="BY12" i="3"/>
  <c r="CG12" i="3"/>
  <c r="BX12" i="3"/>
  <c r="CV12" i="3"/>
  <c r="CO12" i="3"/>
  <c r="CW12" i="3"/>
  <c r="CF12" i="3"/>
  <c r="CA12" i="3"/>
  <c r="CQ12" i="3"/>
  <c r="BZ12" i="3"/>
  <c r="BW12" i="3"/>
  <c r="CX12" i="3"/>
  <c r="CW11" i="3"/>
  <c r="CG11" i="3"/>
  <c r="CN11" i="3"/>
  <c r="CV11" i="3"/>
  <c r="CF11" i="3"/>
  <c r="CU11" i="3"/>
  <c r="CE11" i="3"/>
  <c r="CO11" i="3"/>
  <c r="BY11" i="3"/>
  <c r="BX11" i="3"/>
  <c r="BT11" i="3"/>
  <c r="CC11" i="3"/>
  <c r="CK11" i="3"/>
  <c r="CB11" i="3"/>
  <c r="CS11" i="3"/>
  <c r="BV11" i="3"/>
  <c r="CJ11" i="3"/>
  <c r="BW11" i="3"/>
  <c r="CD11" i="3"/>
  <c r="BZ11" i="3"/>
  <c r="CR11" i="3"/>
  <c r="CM11" i="3"/>
  <c r="CL11" i="3"/>
  <c r="CH11" i="3"/>
  <c r="CA11" i="3"/>
  <c r="CT11" i="3"/>
  <c r="CP11" i="3"/>
  <c r="CI11" i="3"/>
  <c r="BU11" i="3"/>
  <c r="CQ11" i="3"/>
  <c r="CX11" i="3"/>
  <c r="CT34" i="3"/>
  <c r="CL34" i="3"/>
  <c r="CD34" i="3"/>
  <c r="BV34" i="3"/>
  <c r="CP34" i="3"/>
  <c r="CH34" i="3"/>
  <c r="BZ34" i="3"/>
  <c r="CW34" i="3"/>
  <c r="CO34" i="3"/>
  <c r="CG34" i="3"/>
  <c r="BY34" i="3"/>
  <c r="CI34" i="3"/>
  <c r="BW34" i="3"/>
  <c r="CN34" i="3"/>
  <c r="CQ34" i="3"/>
  <c r="CE34" i="3"/>
  <c r="CV34" i="3"/>
  <c r="CM34" i="3"/>
  <c r="BU34" i="3"/>
  <c r="CU34" i="3"/>
  <c r="BT34" i="3"/>
  <c r="CC34" i="3"/>
  <c r="CB34" i="3"/>
  <c r="CK34" i="3"/>
  <c r="CJ34" i="3"/>
  <c r="CS34" i="3"/>
  <c r="BX34" i="3"/>
  <c r="CR34" i="3"/>
  <c r="CA34" i="3"/>
  <c r="CF34" i="3"/>
  <c r="CR23" i="3"/>
  <c r="CJ23" i="3"/>
  <c r="CB23" i="3"/>
  <c r="BT23" i="3"/>
  <c r="CW23" i="3"/>
  <c r="CO23" i="3"/>
  <c r="CG23" i="3"/>
  <c r="BY23" i="3"/>
  <c r="CV23" i="3"/>
  <c r="CN23" i="3"/>
  <c r="CF23" i="3"/>
  <c r="BX23" i="3"/>
  <c r="CU23" i="3"/>
  <c r="CM23" i="3"/>
  <c r="CE23" i="3"/>
  <c r="BW23" i="3"/>
  <c r="CC23" i="3"/>
  <c r="CK23" i="3"/>
  <c r="BV23" i="3"/>
  <c r="CS23" i="3"/>
  <c r="CD23" i="3"/>
  <c r="CA23" i="3"/>
  <c r="CL23" i="3"/>
  <c r="CI23" i="3"/>
  <c r="CT23" i="3"/>
  <c r="BZ23" i="3"/>
  <c r="CQ23" i="3"/>
  <c r="BU23" i="3"/>
  <c r="CH23" i="3"/>
  <c r="CP23" i="3"/>
  <c r="CX23" i="3"/>
  <c r="CP21" i="3"/>
  <c r="CH21" i="3"/>
  <c r="BZ21" i="3"/>
  <c r="CV21" i="3"/>
  <c r="CN21" i="3"/>
  <c r="CF21" i="3"/>
  <c r="BX21" i="3"/>
  <c r="CU21" i="3"/>
  <c r="CM21" i="3"/>
  <c r="CE21" i="3"/>
  <c r="BW21" i="3"/>
  <c r="CC21" i="3"/>
  <c r="BU21" i="3"/>
  <c r="CS21" i="3"/>
  <c r="CK21" i="3"/>
  <c r="CA21" i="3"/>
  <c r="BT21" i="3"/>
  <c r="CI21" i="3"/>
  <c r="CB21" i="3"/>
  <c r="CQ21" i="3"/>
  <c r="CJ21" i="3"/>
  <c r="BY21" i="3"/>
  <c r="CR21" i="3"/>
  <c r="BV21" i="3"/>
  <c r="CG21" i="3"/>
  <c r="CD21" i="3"/>
  <c r="CO21" i="3"/>
  <c r="CL21" i="3"/>
  <c r="CW21" i="3"/>
  <c r="CT21" i="3"/>
  <c r="CX21" i="3"/>
  <c r="CQ27" i="3"/>
  <c r="CI27" i="3"/>
  <c r="CA27" i="3"/>
  <c r="CU27" i="3"/>
  <c r="CM27" i="3"/>
  <c r="CE27" i="3"/>
  <c r="BW27" i="3"/>
  <c r="CT27" i="3"/>
  <c r="CL27" i="3"/>
  <c r="CD27" i="3"/>
  <c r="BV27" i="3"/>
  <c r="CW27" i="3"/>
  <c r="BT27" i="3"/>
  <c r="CS27" i="3"/>
  <c r="BZ27" i="3"/>
  <c r="CH27" i="3"/>
  <c r="CB27" i="3"/>
  <c r="BX27" i="3"/>
  <c r="CP27" i="3"/>
  <c r="CJ27" i="3"/>
  <c r="CF27" i="3"/>
  <c r="BY27" i="3"/>
  <c r="CR27" i="3"/>
  <c r="BU27" i="3"/>
  <c r="CN27" i="3"/>
  <c r="CG27" i="3"/>
  <c r="CC27" i="3"/>
  <c r="CK27" i="3"/>
  <c r="CO27" i="3"/>
  <c r="CV27" i="3"/>
  <c r="CX27" i="3"/>
  <c r="CU31" i="3"/>
  <c r="CM31" i="3"/>
  <c r="CE31" i="3"/>
  <c r="BW31" i="3"/>
  <c r="CQ31" i="3"/>
  <c r="CI31" i="3"/>
  <c r="CA31" i="3"/>
  <c r="CH31" i="3"/>
  <c r="BZ31" i="3"/>
  <c r="CP31" i="3"/>
  <c r="CL31" i="3"/>
  <c r="CJ31" i="3"/>
  <c r="CT31" i="3"/>
  <c r="BY31" i="3"/>
  <c r="CR31" i="3"/>
  <c r="BX31" i="3"/>
  <c r="CG31" i="3"/>
  <c r="CF31" i="3"/>
  <c r="CO31" i="3"/>
  <c r="BU31" i="3"/>
  <c r="CN31" i="3"/>
  <c r="CW31" i="3"/>
  <c r="CC31" i="3"/>
  <c r="CV31" i="3"/>
  <c r="CK31" i="3"/>
  <c r="BV31" i="3"/>
  <c r="BT31" i="3"/>
  <c r="CS31" i="3"/>
  <c r="CB31" i="3"/>
  <c r="CD31" i="3"/>
  <c r="CX31" i="3"/>
  <c r="CW24" i="3"/>
  <c r="CO24" i="3"/>
  <c r="CG24" i="3"/>
  <c r="BY24" i="3"/>
  <c r="CT24" i="3"/>
  <c r="CL24" i="3"/>
  <c r="CD24" i="3"/>
  <c r="BV24" i="3"/>
  <c r="CR24" i="3"/>
  <c r="CJ24" i="3"/>
  <c r="CB24" i="3"/>
  <c r="BT24" i="3"/>
  <c r="BZ24" i="3"/>
  <c r="CS24" i="3"/>
  <c r="BW24" i="3"/>
  <c r="CH24" i="3"/>
  <c r="CE24" i="3"/>
  <c r="CP24" i="3"/>
  <c r="CM24" i="3"/>
  <c r="CU24" i="3"/>
  <c r="BX24" i="3"/>
  <c r="CA24" i="3"/>
  <c r="CF24" i="3"/>
  <c r="CI24" i="3"/>
  <c r="BU24" i="3"/>
  <c r="CN24" i="3"/>
  <c r="CQ24" i="3"/>
  <c r="CC24" i="3"/>
  <c r="CV24" i="3"/>
  <c r="CK24" i="3"/>
  <c r="CX24" i="3"/>
  <c r="CS29" i="3"/>
  <c r="CK29" i="3"/>
  <c r="CC29" i="3"/>
  <c r="BU29" i="3"/>
  <c r="CW29" i="3"/>
  <c r="CU29" i="3"/>
  <c r="CM29" i="3"/>
  <c r="CE29" i="3"/>
  <c r="BW29" i="3"/>
  <c r="CV29" i="3"/>
  <c r="CN29" i="3"/>
  <c r="CF29" i="3"/>
  <c r="BX29" i="3"/>
  <c r="CQ29" i="3"/>
  <c r="BY29" i="3"/>
  <c r="BT29" i="3"/>
  <c r="CG29" i="3"/>
  <c r="CB29" i="3"/>
  <c r="BV29" i="3"/>
  <c r="CO29" i="3"/>
  <c r="BZ29" i="3"/>
  <c r="CJ29" i="3"/>
  <c r="CD29" i="3"/>
  <c r="CH29" i="3"/>
  <c r="CR29" i="3"/>
  <c r="CL29" i="3"/>
  <c r="CP29" i="3"/>
  <c r="CT29" i="3"/>
  <c r="CA29" i="3"/>
  <c r="CI29" i="3"/>
  <c r="CX29" i="3"/>
  <c r="CT26" i="3"/>
  <c r="CL26" i="3"/>
  <c r="CD26" i="3"/>
  <c r="BV26" i="3"/>
  <c r="BY26" i="3"/>
  <c r="BW26" i="3"/>
  <c r="CW26" i="3"/>
  <c r="CO26" i="3"/>
  <c r="CM26" i="3"/>
  <c r="CG26" i="3"/>
  <c r="CE26" i="3"/>
  <c r="CN26" i="3"/>
  <c r="CA26" i="3"/>
  <c r="CB26" i="3"/>
  <c r="CV26" i="3"/>
  <c r="CI26" i="3"/>
  <c r="CJ26" i="3"/>
  <c r="CQ26" i="3"/>
  <c r="CR26" i="3"/>
  <c r="BU26" i="3"/>
  <c r="CU26" i="3"/>
  <c r="CC26" i="3"/>
  <c r="CX26" i="3"/>
  <c r="CK26" i="3"/>
  <c r="BZ26" i="3"/>
  <c r="CS26" i="3"/>
  <c r="BX26" i="3"/>
  <c r="CH26" i="3"/>
  <c r="CP26" i="3"/>
  <c r="CF26" i="3"/>
  <c r="BT26" i="3"/>
  <c r="BP41" i="3"/>
  <c r="CM7" i="3"/>
  <c r="CB7" i="3"/>
  <c r="CR7" i="3"/>
  <c r="BW7" i="3"/>
  <c r="CW7" i="3"/>
  <c r="CA7" i="3"/>
  <c r="CU7" i="3"/>
  <c r="CJ7" i="3"/>
  <c r="CQ7" i="3"/>
  <c r="CE7" i="3"/>
  <c r="BT7" i="3"/>
  <c r="CX7" i="3"/>
  <c r="CI7" i="3"/>
  <c r="BX7" i="3"/>
  <c r="BU7" i="3"/>
  <c r="CC7" i="3"/>
  <c r="CF7" i="3"/>
  <c r="CS7" i="3"/>
  <c r="CN7" i="3"/>
  <c r="CV7" i="3"/>
  <c r="BZ7" i="3"/>
  <c r="BV7" i="3"/>
  <c r="BY7" i="3"/>
  <c r="CH7" i="3"/>
  <c r="CD7" i="3"/>
  <c r="CG7" i="3"/>
  <c r="CP7" i="3"/>
  <c r="CL7" i="3"/>
  <c r="CT7" i="3"/>
  <c r="CK7" i="3"/>
  <c r="CU20" i="3"/>
  <c r="CM20" i="3"/>
  <c r="CE20" i="3"/>
  <c r="BW20" i="3"/>
  <c r="CS20" i="3"/>
  <c r="CK20" i="3"/>
  <c r="CC20" i="3"/>
  <c r="BU20" i="3"/>
  <c r="CP20" i="3"/>
  <c r="CH20" i="3"/>
  <c r="BZ20" i="3"/>
  <c r="CQ20" i="3"/>
  <c r="CI20" i="3"/>
  <c r="CF20" i="3"/>
  <c r="CA20" i="3"/>
  <c r="BX20" i="3"/>
  <c r="CV20" i="3"/>
  <c r="CN20" i="3"/>
  <c r="CR20" i="3"/>
  <c r="CD20" i="3"/>
  <c r="CL20" i="3"/>
  <c r="CT20" i="3"/>
  <c r="BT20" i="3"/>
  <c r="BY20" i="3"/>
  <c r="CG20" i="3"/>
  <c r="CB20" i="3"/>
  <c r="CO20" i="3"/>
  <c r="CW20" i="3"/>
  <c r="BV20" i="3"/>
  <c r="CJ20" i="3"/>
  <c r="CX20" i="3"/>
  <c r="CU14" i="3"/>
  <c r="CM14" i="3"/>
  <c r="CE14" i="3"/>
  <c r="BW14" i="3"/>
  <c r="CN14" i="3"/>
  <c r="CL14" i="3"/>
  <c r="CF14" i="3"/>
  <c r="BX14" i="3"/>
  <c r="BV14" i="3"/>
  <c r="CV14" i="3"/>
  <c r="CT14" i="3"/>
  <c r="CJ14" i="3"/>
  <c r="CC14" i="3"/>
  <c r="BY14" i="3"/>
  <c r="CR14" i="3"/>
  <c r="CK14" i="3"/>
  <c r="CG14" i="3"/>
  <c r="CS14" i="3"/>
  <c r="CO14" i="3"/>
  <c r="CW14" i="3"/>
  <c r="BZ14" i="3"/>
  <c r="BT14" i="3"/>
  <c r="CH14" i="3"/>
  <c r="CA14" i="3"/>
  <c r="CP14" i="3"/>
  <c r="CI14" i="3"/>
  <c r="CQ14" i="3"/>
  <c r="CD14" i="3"/>
  <c r="BU14" i="3"/>
  <c r="CB14" i="3"/>
  <c r="CX14" i="3"/>
  <c r="CW25" i="3"/>
  <c r="CN25" i="3"/>
  <c r="CV25" i="3"/>
  <c r="CD25" i="3"/>
  <c r="BV25" i="3"/>
  <c r="CR25" i="3"/>
  <c r="CI25" i="3"/>
  <c r="CA25" i="3"/>
  <c r="CQ25" i="3"/>
  <c r="CP25" i="3"/>
  <c r="CG25" i="3"/>
  <c r="BY25" i="3"/>
  <c r="CH25" i="3"/>
  <c r="CE25" i="3"/>
  <c r="CF25" i="3"/>
  <c r="CL25" i="3"/>
  <c r="BT25" i="3"/>
  <c r="CM25" i="3"/>
  <c r="CT25" i="3"/>
  <c r="CB25" i="3"/>
  <c r="CU25" i="3"/>
  <c r="CJ25" i="3"/>
  <c r="BU25" i="3"/>
  <c r="CC25" i="3"/>
  <c r="CK25" i="3"/>
  <c r="CX25" i="3"/>
  <c r="CO25" i="3"/>
  <c r="CS25" i="3"/>
  <c r="BW25" i="3"/>
  <c r="BX25" i="3"/>
  <c r="BZ25" i="3"/>
  <c r="CW8" i="3"/>
  <c r="CV8" i="3"/>
  <c r="CL8" i="3"/>
  <c r="BZ8" i="3"/>
  <c r="CP8" i="3"/>
  <c r="CF8" i="3"/>
  <c r="BV8" i="3"/>
  <c r="BY8" i="3"/>
  <c r="CT8" i="3"/>
  <c r="CH8" i="3"/>
  <c r="BX8" i="3"/>
  <c r="CG8" i="3"/>
  <c r="CO8" i="3"/>
  <c r="CN8" i="3"/>
  <c r="CD8" i="3"/>
  <c r="BU8" i="3"/>
  <c r="CX8" i="3"/>
  <c r="CC8" i="3"/>
  <c r="CB8" i="3"/>
  <c r="BW8" i="3"/>
  <c r="BT8" i="3"/>
  <c r="CK8" i="3"/>
  <c r="CJ8" i="3"/>
  <c r="CE8" i="3"/>
  <c r="CS8" i="3"/>
  <c r="CR8" i="3"/>
  <c r="CM8" i="3"/>
  <c r="CU8" i="3"/>
  <c r="CA8" i="3"/>
  <c r="CI8" i="3"/>
  <c r="CQ8" i="3"/>
  <c r="CC18" i="3"/>
  <c r="BT18" i="3"/>
  <c r="CS18" i="3"/>
  <c r="CJ18" i="3"/>
  <c r="CA18" i="3"/>
  <c r="CR18" i="3"/>
  <c r="CI18" i="3"/>
  <c r="BY18" i="3"/>
  <c r="CQ18" i="3"/>
  <c r="BX18" i="3"/>
  <c r="CF18" i="3"/>
  <c r="CN18" i="3"/>
  <c r="CV18" i="3"/>
  <c r="CT18" i="3"/>
  <c r="CM18" i="3"/>
  <c r="CK18" i="3"/>
  <c r="CD18" i="3"/>
  <c r="CB18" i="3"/>
  <c r="BU18" i="3"/>
  <c r="CG18" i="3"/>
  <c r="CO18" i="3"/>
  <c r="CW18" i="3"/>
  <c r="BW18" i="3"/>
  <c r="CX18" i="3"/>
  <c r="BV18" i="3"/>
  <c r="CE18" i="3"/>
  <c r="BZ18" i="3"/>
  <c r="CL18" i="3"/>
  <c r="CU18" i="3"/>
  <c r="CH18" i="3"/>
  <c r="CP18" i="3"/>
  <c r="CW33" i="3"/>
  <c r="CO33" i="3"/>
  <c r="CG33" i="3"/>
  <c r="BY33" i="3"/>
  <c r="CS33" i="3"/>
  <c r="CK33" i="3"/>
  <c r="CC33" i="3"/>
  <c r="BU33" i="3"/>
  <c r="CR33" i="3"/>
  <c r="CJ33" i="3"/>
  <c r="CB33" i="3"/>
  <c r="BT33" i="3"/>
  <c r="CA33" i="3"/>
  <c r="CD33" i="3"/>
  <c r="CU33" i="3"/>
  <c r="CI33" i="3"/>
  <c r="CL33" i="3"/>
  <c r="CQ33" i="3"/>
  <c r="CT33" i="3"/>
  <c r="BX33" i="3"/>
  <c r="BW33" i="3"/>
  <c r="CF33" i="3"/>
  <c r="BZ33" i="3"/>
  <c r="CE33" i="3"/>
  <c r="CN33" i="3"/>
  <c r="CH33" i="3"/>
  <c r="CV33" i="3"/>
  <c r="BV33" i="3"/>
  <c r="CM33" i="3"/>
  <c r="CP33" i="3"/>
  <c r="CU22" i="3"/>
  <c r="CM22" i="3"/>
  <c r="CE22" i="3"/>
  <c r="BW22" i="3"/>
  <c r="CR22" i="3"/>
  <c r="CJ22" i="3"/>
  <c r="CB22" i="3"/>
  <c r="BT22" i="3"/>
  <c r="CQ22" i="3"/>
  <c r="CI22" i="3"/>
  <c r="CA22" i="3"/>
  <c r="BZ22" i="3"/>
  <c r="CP22" i="3"/>
  <c r="CH22" i="3"/>
  <c r="CF22" i="3"/>
  <c r="CC22" i="3"/>
  <c r="BV22" i="3"/>
  <c r="CN22" i="3"/>
  <c r="CK22" i="3"/>
  <c r="CD22" i="3"/>
  <c r="CV22" i="3"/>
  <c r="CS22" i="3"/>
  <c r="CL22" i="3"/>
  <c r="CT22" i="3"/>
  <c r="BY22" i="3"/>
  <c r="CG22" i="3"/>
  <c r="CO22" i="3"/>
  <c r="BU22" i="3"/>
  <c r="BX22" i="3"/>
  <c r="CW22" i="3"/>
  <c r="CX22" i="3"/>
  <c r="CT17" i="3"/>
  <c r="CL17" i="3"/>
  <c r="CD17" i="3"/>
  <c r="BV17" i="3"/>
  <c r="CR17" i="3"/>
  <c r="CJ17" i="3"/>
  <c r="CB17" i="3"/>
  <c r="BT17" i="3"/>
  <c r="CE17" i="3"/>
  <c r="BW17" i="3"/>
  <c r="CU17" i="3"/>
  <c r="CM17" i="3"/>
  <c r="BU17" i="3"/>
  <c r="CG17" i="3"/>
  <c r="CQ17" i="3"/>
  <c r="BX17" i="3"/>
  <c r="CO17" i="3"/>
  <c r="BZ17" i="3"/>
  <c r="CF17" i="3"/>
  <c r="CW17" i="3"/>
  <c r="CH17" i="3"/>
  <c r="CN17" i="3"/>
  <c r="CC17" i="3"/>
  <c r="CP17" i="3"/>
  <c r="CV17" i="3"/>
  <c r="CK17" i="3"/>
  <c r="CS17" i="3"/>
  <c r="BY17" i="3"/>
  <c r="CA17" i="3"/>
  <c r="CI17" i="3"/>
  <c r="CX17" i="3"/>
  <c r="CR32" i="3"/>
  <c r="CJ32" i="3"/>
  <c r="CB32" i="3"/>
  <c r="BT32" i="3"/>
  <c r="CV32" i="3"/>
  <c r="CN32" i="3"/>
  <c r="CF32" i="3"/>
  <c r="BX32" i="3"/>
  <c r="BW32" i="3"/>
  <c r="CU32" i="3"/>
  <c r="CM32" i="3"/>
  <c r="CE32" i="3"/>
  <c r="BV32" i="3"/>
  <c r="BY32" i="3"/>
  <c r="CD32" i="3"/>
  <c r="CG32" i="3"/>
  <c r="BU32" i="3"/>
  <c r="CL32" i="3"/>
  <c r="CO32" i="3"/>
  <c r="CA32" i="3"/>
  <c r="CT32" i="3"/>
  <c r="CW32" i="3"/>
  <c r="BZ32" i="3"/>
  <c r="CI32" i="3"/>
  <c r="CC32" i="3"/>
  <c r="CH32" i="3"/>
  <c r="CQ32" i="3"/>
  <c r="CK32" i="3"/>
  <c r="CP32" i="3"/>
  <c r="CS32" i="3"/>
  <c r="CR15" i="3"/>
  <c r="CJ15" i="3"/>
  <c r="CB15" i="3"/>
  <c r="BT15" i="3"/>
  <c r="CU15" i="3"/>
  <c r="CM15" i="3"/>
  <c r="CE15" i="3"/>
  <c r="BW15" i="3"/>
  <c r="CS15" i="3"/>
  <c r="CK15" i="3"/>
  <c r="CC15" i="3"/>
  <c r="BU15" i="3"/>
  <c r="CQ15" i="3"/>
  <c r="CW15" i="3"/>
  <c r="BV15" i="3"/>
  <c r="BZ15" i="3"/>
  <c r="CD15" i="3"/>
  <c r="BX15" i="3"/>
  <c r="CH15" i="3"/>
  <c r="CL15" i="3"/>
  <c r="CF15" i="3"/>
  <c r="CP15" i="3"/>
  <c r="CT15" i="3"/>
  <c r="CN15" i="3"/>
  <c r="BY15" i="3"/>
  <c r="CA15" i="3"/>
  <c r="CV15" i="3"/>
  <c r="CG15" i="3"/>
  <c r="CO15" i="3"/>
  <c r="CI15" i="3"/>
  <c r="CX15" i="3"/>
  <c r="BV45" i="3" l="1"/>
  <c r="BT41" i="3"/>
  <c r="CQ41" i="3" l="1"/>
  <c r="CI41" i="3"/>
  <c r="CV41" i="3"/>
  <c r="CN41" i="3"/>
  <c r="CF41" i="3"/>
  <c r="BX41" i="3"/>
  <c r="CA41" i="3"/>
  <c r="CS41" i="3"/>
  <c r="CK41" i="3"/>
  <c r="CC41" i="3"/>
  <c r="CL41" i="3"/>
  <c r="BW41" i="3"/>
  <c r="BV41" i="3"/>
  <c r="CM41" i="3"/>
  <c r="BZ41" i="3"/>
  <c r="CB41" i="3"/>
  <c r="CE41" i="3"/>
  <c r="CD41" i="3"/>
  <c r="CH41" i="3"/>
  <c r="BY41" i="3"/>
  <c r="CJ41" i="3"/>
  <c r="CU41" i="3"/>
  <c r="CT41" i="3"/>
  <c r="CP41" i="3"/>
  <c r="CG41" i="3"/>
  <c r="CR41" i="3"/>
  <c r="CW41" i="3"/>
  <c r="CO41" i="3"/>
  <c r="BU41" i="3" l="1"/>
  <c r="BR45" i="3" a="1"/>
  <c r="BR45" i="3" s="1"/>
  <c r="BT45" i="3" l="1" a="1"/>
  <c r="BT45" i="3" s="1"/>
  <c r="CA45" i="3" l="1"/>
  <c r="BZ45" i="3"/>
  <c r="BW45" i="3"/>
  <c r="BS40" i="3"/>
  <c r="BS39" i="3"/>
  <c r="BS38" i="3"/>
  <c r="BS37" i="3"/>
  <c r="BS31" i="3"/>
  <c r="BS36" i="3"/>
  <c r="BS19" i="3"/>
  <c r="BS23" i="3"/>
  <c r="BS25" i="3"/>
  <c r="BS27" i="3"/>
  <c r="BS9" i="3"/>
  <c r="BS13" i="3"/>
  <c r="BS11" i="3"/>
  <c r="BS15" i="3"/>
  <c r="BS17" i="3"/>
  <c r="BS7" i="3"/>
  <c r="BS32" i="3"/>
  <c r="BS12" i="3"/>
  <c r="BS28" i="3"/>
  <c r="BS33" i="3"/>
  <c r="BS20" i="3"/>
  <c r="BU45" i="3"/>
  <c r="BX45" i="3" s="1"/>
  <c r="BS10" i="3"/>
  <c r="BS18" i="3"/>
  <c r="BS21" i="3"/>
  <c r="BS26" i="3"/>
  <c r="BS29" i="3"/>
  <c r="BS8" i="3"/>
  <c r="BS34" i="3"/>
  <c r="BS22" i="3"/>
  <c r="BS24" i="3"/>
  <c r="BS16" i="3"/>
  <c r="BS35" i="3"/>
  <c r="BS30" i="3"/>
  <c r="BS14" i="3"/>
  <c r="BS41" i="3" l="1"/>
  <c r="BY45" i="3" s="1"/>
  <c r="CF45" i="3" l="1"/>
  <c r="CJ45" i="3" l="1"/>
  <c r="CO45" i="3" s="1"/>
  <c r="CS45" i="3" s="1"/>
  <c r="CG45" i="3"/>
  <c r="CL45" i="3" s="1"/>
  <c r="CP45" i="3" s="1"/>
  <c r="CI45" i="3"/>
  <c r="CH45" i="3"/>
  <c r="CN45" i="3" l="1"/>
  <c r="CR45" i="3" s="1"/>
  <c r="CV45" i="3" s="1"/>
  <c r="CM45" i="3"/>
  <c r="CQ45" i="3" s="1"/>
  <c r="CU45" i="3" l="1"/>
  <c r="CK45" i="3"/>
  <c r="CW45" i="3"/>
  <c r="CT45" i="3"/>
  <c r="CB4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<sst xmlns="http://schemas.openxmlformats.org/spreadsheetml/2006/main" count="922" uniqueCount="158">
  <si>
    <t>I(Y│X)</t>
  </si>
  <si>
    <t>S(Y)</t>
  </si>
  <si>
    <t>S(Y│X)</t>
  </si>
  <si>
    <t>ΣP_j^Y</t>
  </si>
  <si>
    <t>X13</t>
  </si>
  <si>
    <t>X3</t>
  </si>
  <si>
    <t>X2</t>
  </si>
  <si>
    <t>X1</t>
  </si>
  <si>
    <t>Pi S(Y|X=xi)</t>
  </si>
  <si>
    <t>I(Y│X=x_i )</t>
  </si>
  <si>
    <t>S(Y│X=x_i )</t>
  </si>
  <si>
    <t>Di</t>
  </si>
  <si>
    <t>ENTROPY (Ei)</t>
  </si>
  <si>
    <t>P(Y=j│X=i)</t>
  </si>
  <si>
    <t>COND. ENTROPY</t>
  </si>
  <si>
    <t>COAs PROBABILITIES</t>
  </si>
  <si>
    <t>CENTERS OF GRAVITY</t>
  </si>
  <si>
    <t>MERGED WEIGHTS CALCULUS</t>
  </si>
  <si>
    <t>CONDITIONAL PROPABILTY</t>
  </si>
  <si>
    <t>DATA MATRIX</t>
  </si>
  <si>
    <t>FASE 3</t>
  </si>
  <si>
    <t>FASE 2</t>
  </si>
  <si>
    <t>Fitness for service (P1)</t>
  </si>
  <si>
    <t>Decision Capacity (P2)</t>
  </si>
  <si>
    <t>Availability/Interest for the Service (P3)</t>
  </si>
  <si>
    <t>Perseverance (P4)</t>
  </si>
  <si>
    <t>Weighting (P5)</t>
  </si>
  <si>
    <t>Dynamism (P6)</t>
  </si>
  <si>
    <t>Sagacity (P7)</t>
  </si>
  <si>
    <t>Functional relationship (P8)</t>
  </si>
  <si>
    <t>Autonomy (P9)</t>
  </si>
  <si>
    <t>Sense of discipline (P10)</t>
  </si>
  <si>
    <t>Loyalty (P11)</t>
  </si>
  <si>
    <t>Administrative Capacity (P12)</t>
  </si>
  <si>
    <t>Sense of responsibility (M1)</t>
  </si>
  <si>
    <t>Coherence of attitudes (M2)</t>
  </si>
  <si>
    <t>Spirit of cooperation (M3)</t>
  </si>
  <si>
    <t>Initiative (M4)</t>
  </si>
  <si>
    <t>Leadership (M5)</t>
  </si>
  <si>
    <t>Power of persuasion (M6)</t>
  </si>
  <si>
    <t>Enthusiasm (M7)</t>
  </si>
  <si>
    <t>Sense of justice (M8)</t>
  </si>
  <si>
    <t>Ethics (M9)</t>
  </si>
  <si>
    <t>Moral courage (M10)</t>
  </si>
  <si>
    <t>Character (M11)</t>
  </si>
  <si>
    <t>Professional knowledge (C1)</t>
  </si>
  <si>
    <t>Intellectual flexibility (C2)</t>
  </si>
  <si>
    <t>Ability to improve (C3)</t>
  </si>
  <si>
    <t>Culture (C4)</t>
  </si>
  <si>
    <t>Social behavior (S1)</t>
  </si>
  <si>
    <t>Emotional balance (S2)</t>
  </si>
  <si>
    <t>Personal presentation (S3)</t>
  </si>
  <si>
    <t>Tact (S4)</t>
  </si>
  <si>
    <t>Oral expression (S5)</t>
  </si>
  <si>
    <t>Written expression (S6)</t>
  </si>
  <si>
    <t>Stealth (S7)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</si>
  <si>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</si>
  <si>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</si>
  <si>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</si>
  <si>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</si>
  <si>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</si>
  <si>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</si>
  <si>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</si>
  <si>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</si>
  <si>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</si>
  <si>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</si>
  <si>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</si>
  <si>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</si>
  <si>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</si>
  <si>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</si>
  <si>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</si>
  <si>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</si>
  <si>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</si>
  <si>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</si>
  <si>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</si>
  <si>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</si>
  <si>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</si>
  <si>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</si>
  <si>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</si>
  <si>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</si>
  <si>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</si>
  <si>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</si>
  <si>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</si>
  <si>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</si>
  <si>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</si>
  <si>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</si>
  <si>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OF 1</t>
  </si>
  <si>
    <t>OF 2</t>
  </si>
  <si>
    <t>OF 3</t>
  </si>
  <si>
    <t>OF 4</t>
  </si>
  <si>
    <t>OF 5</t>
  </si>
  <si>
    <t>OF 6</t>
  </si>
  <si>
    <t>OF 7</t>
  </si>
  <si>
    <t>OF 8</t>
  </si>
  <si>
    <t>OF 9</t>
  </si>
  <si>
    <t>OF 10</t>
  </si>
  <si>
    <t>OF 11</t>
  </si>
  <si>
    <t>OF 12</t>
  </si>
  <si>
    <t>OF 13</t>
  </si>
  <si>
    <t>OF 14</t>
  </si>
  <si>
    <t>OF 15</t>
  </si>
  <si>
    <t>OF 16</t>
  </si>
  <si>
    <t>OF 17</t>
  </si>
  <si>
    <t>OF 18</t>
  </si>
  <si>
    <t>OF 19</t>
  </si>
  <si>
    <t>OF 20</t>
  </si>
  <si>
    <t>OF 21</t>
  </si>
  <si>
    <t>OF 22</t>
  </si>
  <si>
    <t>OF 23</t>
  </si>
  <si>
    <t>OF 24</t>
  </si>
  <si>
    <t>OF 25</t>
  </si>
  <si>
    <t>OF 26</t>
  </si>
  <si>
    <t>OF 27</t>
  </si>
  <si>
    <t>OF 28</t>
  </si>
  <si>
    <t>OF 29</t>
  </si>
  <si>
    <t>OF 30</t>
  </si>
  <si>
    <t>X_SBJ</t>
  </si>
  <si>
    <t>X_OBJ</t>
  </si>
  <si>
    <t>X_INT</t>
  </si>
  <si>
    <t>S(X,Y)</t>
  </si>
  <si>
    <t>S(X)</t>
  </si>
  <si>
    <t>J(X;Y)</t>
  </si>
  <si>
    <t>CRITERIA</t>
  </si>
  <si>
    <t>NMI</t>
  </si>
  <si>
    <t>CES</t>
  </si>
  <si>
    <t>CSF</t>
  </si>
  <si>
    <t>J(Xμ;Y)</t>
  </si>
  <si>
    <t>NMGI</t>
  </si>
  <si>
    <t>ADI</t>
  </si>
  <si>
    <t>d_NMI</t>
  </si>
  <si>
    <t>p_NMI</t>
  </si>
  <si>
    <t>p_CES</t>
  </si>
  <si>
    <t>p_CSF</t>
  </si>
  <si>
    <t>E_CSF</t>
  </si>
  <si>
    <t>d_CSF</t>
  </si>
  <si>
    <t>d_CES</t>
  </si>
  <si>
    <t>E_NMI</t>
  </si>
  <si>
    <t>E_CES</t>
  </si>
  <si>
    <t>Σ_Χj</t>
  </si>
  <si>
    <t>Σ_dj</t>
  </si>
  <si>
    <t>ENTROPY MEASURES</t>
  </si>
  <si>
    <t>p_ADI</t>
  </si>
  <si>
    <t>E_ADI</t>
  </si>
  <si>
    <t>d_ADI</t>
  </si>
  <si>
    <t>W_NMI</t>
  </si>
  <si>
    <t>W_CES</t>
  </si>
  <si>
    <t>W_CSF</t>
  </si>
  <si>
    <t>INDICES ENTROPY WEIGHTS</t>
  </si>
  <si>
    <t>DECISION MAKING STABILITY MEASSUREMENT</t>
  </si>
  <si>
    <t>ENTROPY INDICES</t>
  </si>
  <si>
    <t>Case Study</t>
  </si>
  <si>
    <t>Entropy Measures</t>
  </si>
  <si>
    <t>Entropy Indices</t>
  </si>
  <si>
    <t>Initial</t>
  </si>
  <si>
    <t>SA</t>
  </si>
  <si>
    <t>Normalized Entropy Measures</t>
  </si>
  <si>
    <t>INITIAL DATA</t>
  </si>
  <si>
    <t>IDEAL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</si>
</sst>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22" x14ac:knownFonts="1">
    <font>
      <sz val="11"/>
      <color theme="1"/>
      <name val="Aptos Narrow"/>
      <family val="2"/>
      <charset val="161"/>
      <scheme val="minor"/>
    </font>
    <font>
      <sz val="8"/>
      <color theme="1"/>
      <name val="Aptos Narrow"/>
      <family val="2"/>
      <charset val="161"/>
      <scheme val="minor"/>
    </font>
    <font>
      <sz val="12"/>
      <color theme="1"/>
      <name val="Aptos Narrow"/>
      <family val="2"/>
      <charset val="161"/>
      <scheme val="minor"/>
    </font>
    <font>
      <b/>
      <sz val="12"/>
      <color rgb="FF000000"/>
      <name val="Calibri"/>
      <family val="2"/>
      <charset val="161"/>
    </font>
    <font>
      <b/>
      <sz val="14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charset val="161"/>
      <scheme val="minor"/>
    </font>
    <font>
      <b/>
      <sz val="10"/>
      <color theme="1"/>
      <name val="Aptos Narrow"/>
      <family val="2"/>
      <charset val="161"/>
      <scheme val="minor"/>
    </font>
    <font>
      <sz val="12"/>
      <name val="Arial"/>
      <family val="2"/>
      <charset val="161"/>
    </font>
    <font>
      <b/>
      <sz val="24"/>
      <color theme="1"/>
      <name val="Aptos Narrow"/>
      <family val="2"/>
      <charset val="161"/>
      <scheme val="minor"/>
    </font>
    <font>
      <b/>
      <sz val="20"/>
      <color theme="1"/>
      <name val="Aptos Narrow"/>
      <family val="2"/>
      <charset val="161"/>
      <scheme val="minor"/>
    </font>
    <font>
      <b/>
      <sz val="11"/>
      <name val="Arial"/>
      <family val="2"/>
      <charset val="161"/>
    </font>
    <font>
      <b/>
      <sz val="10"/>
      <color rgb="FF000000"/>
      <name val="Calibri"/>
      <family val="2"/>
      <charset val="161"/>
    </font>
    <font>
      <b/>
      <sz val="8"/>
      <color theme="1"/>
      <name val="Aptos Narrow"/>
      <family val="2"/>
      <charset val="161"/>
      <scheme val="minor"/>
    </font>
    <font>
      <b/>
      <sz val="11"/>
      <color rgb="FF000000"/>
      <name val="Calibri"/>
      <family val="2"/>
      <charset val="161"/>
    </font>
    <font>
      <b/>
      <sz val="22"/>
      <color theme="1"/>
      <name val="Aptos Narrow"/>
      <family val="2"/>
      <charset val="161"/>
      <scheme val="minor"/>
    </font>
    <font>
      <sz val="10"/>
      <color theme="1"/>
      <name val="Arial"/>
      <family val="2"/>
    </font>
    <font>
      <sz val="8"/>
      <name val="Aptos Narrow"/>
      <family val="2"/>
      <charset val="161"/>
      <scheme val="minor"/>
    </font>
    <font>
      <sz val="14"/>
      <color theme="1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  <font>
      <b/>
      <sz val="14"/>
      <color rgb="FF000000"/>
      <name val="Palatino Linotype"/>
      <family val="1"/>
      <charset val="161"/>
    </font>
    <font>
      <sz val="14"/>
      <color rgb="FF000000"/>
      <name val="Palatino Linotype"/>
      <family val="1"/>
      <charset val="161"/>
    </font>
    <font>
      <b/>
      <sz val="22"/>
      <color theme="0"/>
      <name val="Calibri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5" fillId="0" borderId="0"/>
    <xf numFmtId="0" fontId="18" fillId="0" borderId="0"/>
  </cellStyleXfs>
  <cellXfs count="168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0" borderId="18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164" fontId="2" fillId="0" borderId="23" xfId="0" applyNumberFormat="1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6" borderId="9" xfId="0" applyFont="1" applyFill="1" applyBorder="1"/>
    <xf numFmtId="0" fontId="14" fillId="6" borderId="8" xfId="0" applyFont="1" applyFill="1" applyBorder="1"/>
    <xf numFmtId="0" fontId="10" fillId="5" borderId="30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 readingOrder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46" xfId="0" applyNumberFormat="1" applyFont="1" applyBorder="1" applyAlignment="1">
      <alignment horizontal="center" vertical="center" wrapText="1"/>
    </xf>
    <xf numFmtId="1" fontId="2" fillId="0" borderId="45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/>
    </xf>
    <xf numFmtId="165" fontId="1" fillId="0" borderId="0" xfId="0" applyNumberFormat="1" applyFont="1"/>
    <xf numFmtId="164" fontId="17" fillId="0" borderId="47" xfId="0" applyNumberFormat="1" applyFont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164" fontId="17" fillId="0" borderId="4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 wrapText="1" readingOrder="1"/>
    </xf>
    <xf numFmtId="1" fontId="7" fillId="0" borderId="23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 wrapText="1"/>
    </xf>
    <xf numFmtId="1" fontId="7" fillId="0" borderId="15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7" borderId="45" xfId="0" applyFont="1" applyFill="1" applyBorder="1" applyAlignment="1">
      <alignment horizontal="center" vertical="center" wrapText="1" readingOrder="1"/>
    </xf>
    <xf numFmtId="164" fontId="17" fillId="0" borderId="13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 wrapText="1" readingOrder="1"/>
    </xf>
    <xf numFmtId="0" fontId="3" fillId="9" borderId="24" xfId="0" applyFont="1" applyFill="1" applyBorder="1" applyAlignment="1">
      <alignment horizontal="center" vertical="center" wrapText="1" readingOrder="1"/>
    </xf>
    <xf numFmtId="0" fontId="3" fillId="9" borderId="25" xfId="0" applyFont="1" applyFill="1" applyBorder="1" applyAlignment="1">
      <alignment horizontal="center" vertical="center" wrapText="1" readingOrder="1"/>
    </xf>
    <xf numFmtId="164" fontId="7" fillId="0" borderId="18" xfId="0" applyNumberFormat="1" applyFont="1" applyBorder="1" applyAlignment="1">
      <alignment horizontal="center" vertical="center" wrapText="1"/>
    </xf>
    <xf numFmtId="1" fontId="7" fillId="0" borderId="22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64" fontId="17" fillId="0" borderId="7" xfId="0" applyNumberFormat="1" applyFont="1" applyBorder="1" applyAlignment="1">
      <alignment horizontal="center" vertical="center"/>
    </xf>
    <xf numFmtId="164" fontId="17" fillId="0" borderId="52" xfId="0" applyNumberFormat="1" applyFont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0" fontId="0" fillId="0" borderId="51" xfId="0" applyBorder="1"/>
    <xf numFmtId="0" fontId="0" fillId="0" borderId="50" xfId="0" applyBorder="1"/>
    <xf numFmtId="0" fontId="0" fillId="0" borderId="53" xfId="0" applyBorder="1"/>
    <xf numFmtId="0" fontId="0" fillId="0" borderId="5" xfId="0" applyBorder="1"/>
    <xf numFmtId="0" fontId="0" fillId="0" borderId="4" xfId="0" applyBorder="1"/>
    <xf numFmtId="0" fontId="10" fillId="10" borderId="1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164" fontId="7" fillId="0" borderId="20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1" fontId="7" fillId="7" borderId="16" xfId="0" applyNumberFormat="1" applyFont="1" applyFill="1" applyBorder="1" applyAlignment="1">
      <alignment horizontal="center" vertical="center" wrapText="1"/>
    </xf>
    <xf numFmtId="1" fontId="7" fillId="7" borderId="13" xfId="0" applyNumberFormat="1" applyFont="1" applyFill="1" applyBorder="1" applyAlignment="1">
      <alignment horizontal="center" vertical="center" wrapText="1"/>
    </xf>
    <xf numFmtId="1" fontId="7" fillId="7" borderId="15" xfId="0" applyNumberFormat="1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 readingOrder="1"/>
    </xf>
    <xf numFmtId="0" fontId="0" fillId="7" borderId="13" xfId="0" applyFill="1" applyBorder="1" applyAlignment="1">
      <alignment horizontal="center" vertical="center" wrapText="1"/>
    </xf>
    <xf numFmtId="164" fontId="7" fillId="7" borderId="12" xfId="0" applyNumberFormat="1" applyFont="1" applyFill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 readingOrder="1"/>
    </xf>
    <xf numFmtId="164" fontId="20" fillId="0" borderId="13" xfId="0" applyNumberFormat="1" applyFont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 readingOrder="1"/>
    </xf>
    <xf numFmtId="0" fontId="20" fillId="0" borderId="16" xfId="0" applyFont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164" fontId="20" fillId="0" borderId="6" xfId="0" applyNumberFormat="1" applyFont="1" applyBorder="1" applyAlignment="1">
      <alignment horizontal="center" vertical="center" wrapText="1"/>
    </xf>
    <xf numFmtId="0" fontId="0" fillId="0" borderId="23" xfId="0" applyBorder="1"/>
    <xf numFmtId="0" fontId="3" fillId="9" borderId="21" xfId="0" applyFont="1" applyFill="1" applyBorder="1" applyAlignment="1">
      <alignment horizontal="center" vertical="center" wrapText="1" readingOrder="1"/>
    </xf>
    <xf numFmtId="0" fontId="3" fillId="9" borderId="22" xfId="0" applyFont="1" applyFill="1" applyBorder="1" applyAlignment="1">
      <alignment horizontal="center" vertical="center" wrapText="1" readingOrder="1"/>
    </xf>
    <xf numFmtId="0" fontId="3" fillId="7" borderId="7" xfId="0" applyFont="1" applyFill="1" applyBorder="1" applyAlignment="1">
      <alignment horizontal="center" vertical="center" wrapText="1" readingOrder="1"/>
    </xf>
    <xf numFmtId="1" fontId="7" fillId="11" borderId="23" xfId="0" applyNumberFormat="1" applyFont="1" applyFill="1" applyBorder="1" applyAlignment="1">
      <alignment horizontal="center" vertical="center" wrapText="1"/>
    </xf>
    <xf numFmtId="1" fontId="7" fillId="11" borderId="21" xfId="0" applyNumberFormat="1" applyFont="1" applyFill="1" applyBorder="1" applyAlignment="1">
      <alignment horizontal="center" vertical="center" wrapText="1"/>
    </xf>
    <xf numFmtId="1" fontId="7" fillId="11" borderId="13" xfId="0" applyNumberFormat="1" applyFont="1" applyFill="1" applyBorder="1" applyAlignment="1">
      <alignment horizontal="center" vertical="center" wrapText="1"/>
    </xf>
    <xf numFmtId="1" fontId="7" fillId="11" borderId="22" xfId="0" applyNumberFormat="1" applyFont="1" applyFill="1" applyBorder="1" applyAlignment="1">
      <alignment horizontal="center" vertical="center" wrapText="1"/>
    </xf>
    <xf numFmtId="1" fontId="7" fillId="11" borderId="16" xfId="0" applyNumberFormat="1" applyFont="1" applyFill="1" applyBorder="1" applyAlignment="1">
      <alignment horizontal="center" vertical="center" wrapText="1"/>
    </xf>
    <xf numFmtId="1" fontId="7" fillId="11" borderId="15" xfId="0" applyNumberFormat="1" applyFont="1" applyFill="1" applyBorder="1" applyAlignment="1">
      <alignment horizontal="center" vertical="center" wrapText="1"/>
    </xf>
    <xf numFmtId="1" fontId="7" fillId="11" borderId="7" xfId="0" applyNumberFormat="1" applyFont="1" applyFill="1" applyBorder="1" applyAlignment="1">
      <alignment horizontal="center" vertical="center" wrapText="1"/>
    </xf>
    <xf numFmtId="1" fontId="7" fillId="11" borderId="3" xfId="0" applyNumberFormat="1" applyFont="1" applyFill="1" applyBorder="1" applyAlignment="1">
      <alignment horizontal="center" vertical="center" wrapText="1"/>
    </xf>
    <xf numFmtId="1" fontId="7" fillId="11" borderId="6" xfId="0" applyNumberFormat="1" applyFont="1" applyFill="1" applyBorder="1" applyAlignment="1">
      <alignment horizontal="center" vertical="center" wrapText="1"/>
    </xf>
    <xf numFmtId="165" fontId="7" fillId="0" borderId="20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 readingOrder="1"/>
    </xf>
    <xf numFmtId="0" fontId="3" fillId="4" borderId="25" xfId="0" applyFont="1" applyFill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 wrapText="1" readingOrder="1"/>
    </xf>
    <xf numFmtId="0" fontId="11" fillId="5" borderId="7" xfId="0" applyFont="1" applyFill="1" applyBorder="1" applyAlignment="1">
      <alignment horizontal="center" vertical="center" wrapText="1" readingOrder="1"/>
    </xf>
    <xf numFmtId="0" fontId="13" fillId="5" borderId="32" xfId="0" applyFont="1" applyFill="1" applyBorder="1" applyAlignment="1">
      <alignment horizontal="center" vertical="center" wrapText="1" readingOrder="1"/>
    </xf>
    <xf numFmtId="0" fontId="13" fillId="5" borderId="36" xfId="0" applyFont="1" applyFill="1" applyBorder="1" applyAlignment="1">
      <alignment horizontal="center" vertical="center" wrapText="1" readingOrder="1"/>
    </xf>
    <xf numFmtId="0" fontId="13" fillId="5" borderId="42" xfId="0" applyFont="1" applyFill="1" applyBorder="1" applyAlignment="1">
      <alignment horizontal="center" vertical="center" wrapText="1" readingOrder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3" fillId="5" borderId="39" xfId="0" applyFont="1" applyFill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3" fillId="5" borderId="40" xfId="0" applyFont="1" applyFill="1" applyBorder="1" applyAlignment="1">
      <alignment horizontal="center" vertical="center" wrapText="1" readingOrder="1"/>
    </xf>
    <xf numFmtId="0" fontId="11" fillId="5" borderId="41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 readingOrder="1"/>
    </xf>
    <xf numFmtId="0" fontId="11" fillId="5" borderId="1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12" fillId="5" borderId="23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 vertical="center" wrapText="1" readingOrder="1"/>
    </xf>
    <xf numFmtId="0" fontId="11" fillId="5" borderId="6" xfId="0" applyFont="1" applyFill="1" applyBorder="1" applyAlignment="1">
      <alignment horizontal="center" vertical="center" wrapText="1" readingOrder="1"/>
    </xf>
    <xf numFmtId="0" fontId="6" fillId="5" borderId="20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 readingOrder="1"/>
    </xf>
    <xf numFmtId="0" fontId="3" fillId="7" borderId="10" xfId="0" applyFont="1" applyFill="1" applyBorder="1" applyAlignment="1">
      <alignment horizontal="center" vertical="center" wrapText="1" readingOrder="1"/>
    </xf>
    <xf numFmtId="0" fontId="3" fillId="7" borderId="9" xfId="0" applyFont="1" applyFill="1" applyBorder="1" applyAlignment="1">
      <alignment horizontal="center" vertical="center" wrapText="1" readingOrder="1"/>
    </xf>
    <xf numFmtId="0" fontId="3" fillId="7" borderId="8" xfId="0" applyFont="1" applyFill="1" applyBorder="1" applyAlignment="1">
      <alignment horizontal="center" vertical="center" wrapText="1" readingOrder="1"/>
    </xf>
    <xf numFmtId="0" fontId="3" fillId="10" borderId="23" xfId="0" applyFont="1" applyFill="1" applyBorder="1" applyAlignment="1">
      <alignment horizontal="center" vertical="center" wrapText="1" readingOrder="1"/>
    </xf>
    <xf numFmtId="0" fontId="3" fillId="10" borderId="21" xfId="0" applyFont="1" applyFill="1" applyBorder="1" applyAlignment="1">
      <alignment horizontal="center" vertical="center" wrapText="1" readingOrder="1"/>
    </xf>
    <xf numFmtId="0" fontId="3" fillId="10" borderId="22" xfId="0" applyFont="1" applyFill="1" applyBorder="1" applyAlignment="1">
      <alignment horizontal="center" vertical="center" wrapText="1" readingOrder="1"/>
    </xf>
    <xf numFmtId="0" fontId="11" fillId="5" borderId="14" xfId="0" applyFont="1" applyFill="1" applyBorder="1" applyAlignment="1">
      <alignment horizontal="center" vertical="center" wrapText="1" readingOrder="1"/>
    </xf>
    <xf numFmtId="0" fontId="21" fillId="3" borderId="10" xfId="0" applyFont="1" applyFill="1" applyBorder="1" applyAlignment="1">
      <alignment horizontal="center" vertical="center" wrapText="1" readingOrder="1"/>
    </xf>
    <xf numFmtId="0" fontId="21" fillId="3" borderId="9" xfId="0" applyFont="1" applyFill="1" applyBorder="1" applyAlignment="1">
      <alignment horizontal="center" vertical="center" wrapText="1" readingOrder="1"/>
    </xf>
    <xf numFmtId="0" fontId="21" fillId="3" borderId="8" xfId="0" applyFont="1" applyFill="1" applyBorder="1" applyAlignment="1">
      <alignment horizontal="center" vertical="center" wrapText="1" readingOrder="1"/>
    </xf>
    <xf numFmtId="0" fontId="3" fillId="9" borderId="10" xfId="0" applyFont="1" applyFill="1" applyBorder="1" applyAlignment="1">
      <alignment horizontal="center" vertical="center" wrapText="1" readingOrder="1"/>
    </xf>
    <xf numFmtId="0" fontId="3" fillId="9" borderId="9" xfId="0" applyFont="1" applyFill="1" applyBorder="1" applyAlignment="1">
      <alignment horizontal="center" vertical="center" wrapText="1" readingOrder="1"/>
    </xf>
    <xf numFmtId="0" fontId="3" fillId="9" borderId="8" xfId="0" applyFont="1" applyFill="1" applyBorder="1" applyAlignment="1">
      <alignment horizontal="center" vertical="center" wrapText="1" readingOrder="1"/>
    </xf>
    <xf numFmtId="0" fontId="19" fillId="0" borderId="2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164" fontId="7" fillId="7" borderId="20" xfId="0" applyNumberFormat="1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 readingOrder="1"/>
    </xf>
    <xf numFmtId="0" fontId="3" fillId="7" borderId="22" xfId="0" applyFont="1" applyFill="1" applyBorder="1" applyAlignment="1">
      <alignment horizontal="center" vertical="center" wrapText="1" readingOrder="1"/>
    </xf>
  </cellXfs>
  <cellStyles count="3">
    <cellStyle name="Κανονικό" xfId="0" builtinId="0"/>
    <cellStyle name="Κανονικό 2" xfId="1" xr:uid="{BB8C6D79-F494-4679-8D9D-61718FBE544F}"/>
    <cellStyle name="Κανονικό 3" xfId="2" xr:uid="{DCE56FDE-5934-4DEF-9740-75F3425AF5F1}"/>
  </cellStyles>
  <dxfs count="8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8482014E-6190-40B8-AEF6-469E3D8434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'PER.APP (ES-MADM II) (SA)'!$CH$50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'PER.APP (ES-MADM II) (SA)'!$CI$48:$CM$49</c:f>
              <c:multiLvlStrCache>
                <c:ptCount val="5"/>
                <c:lvl>
                  <c:pt idx="0">
                    <c:v>NMI</c:v>
                  </c:pt>
                  <c:pt idx="1">
                    <c:v>CES</c:v>
                  </c:pt>
                  <c:pt idx="2">
                    <c:v>CSF</c:v>
                  </c:pt>
                  <c:pt idx="3">
                    <c:v>ADI</c:v>
                  </c:pt>
                  <c:pt idx="4">
                    <c:v>NMGI</c:v>
                  </c:pt>
                </c:lvl>
                <c:lvl>
                  <c:pt idx="0">
                    <c:v>Entropy Indices</c:v>
                  </c:pt>
                </c:lvl>
              </c:multiLvlStrCache>
            </c:multiLvlStrRef>
          </c:cat>
          <c:val>
            <c:numRef>
              <c:f>'PER.APP (ES-MADM II) (SA)'!$CI$50:$CM$50</c:f>
              <c:numCache>
                <c:formatCode>0.000</c:formatCode>
                <c:ptCount val="5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0</c:v>
                </c:pt>
                <c:pt idx="4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6-41F0-8616-FC0315A0464F}"/>
            </c:ext>
          </c:extLst>
        </c:ser>
        <c:ser>
          <c:idx val="1"/>
          <c:order val="1"/>
          <c:tx>
            <c:strRef>
              <c:f>'PER.APP (ES-MADM II) (SA)'!$CH$51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'PER.APP (ES-MADM II) (SA)'!$CI$48:$CM$49</c:f>
              <c:multiLvlStrCache>
                <c:ptCount val="5"/>
                <c:lvl>
                  <c:pt idx="0">
                    <c:v>NMI</c:v>
                  </c:pt>
                  <c:pt idx="1">
                    <c:v>CES</c:v>
                  </c:pt>
                  <c:pt idx="2">
                    <c:v>CSF</c:v>
                  </c:pt>
                  <c:pt idx="3">
                    <c:v>ADI</c:v>
                  </c:pt>
                  <c:pt idx="4">
                    <c:v>NMGI</c:v>
                  </c:pt>
                </c:lvl>
                <c:lvl>
                  <c:pt idx="0">
                    <c:v>Entropy Indices</c:v>
                  </c:pt>
                </c:lvl>
              </c:multiLvlStrCache>
            </c:multiLvlStrRef>
          </c:cat>
          <c:val>
            <c:numRef>
              <c:f>'PER.APP (ES-MADM II) (SA)'!$CI$51:$CM$51</c:f>
              <c:numCache>
                <c:formatCode>0.000</c:formatCode>
                <c:ptCount val="5"/>
                <c:pt idx="0">
                  <c:v>6.0000000000000001E-3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1E-3</c:v>
                </c:pt>
                <c:pt idx="4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6-41F0-8616-FC0315A04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839183"/>
        <c:axId val="1020834383"/>
      </c:barChart>
      <c:catAx>
        <c:axId val="102083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4383"/>
        <c:crosses val="autoZero"/>
        <c:auto val="1"/>
        <c:lblAlgn val="ctr"/>
        <c:lblOffset val="100"/>
        <c:noMultiLvlLbl val="0"/>
      </c:catAx>
      <c:valAx>
        <c:axId val="10208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'PER.APP (ES-MADM II) (SA)'!$CD$50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'PER.APP (ES-MADM II) (SA)'!$CE$48:$CF$49</c15:sqref>
                  </c15:fullRef>
                  <c15:levelRef>
                    <c15:sqref>'PER.APP (ES-MADM II) (SA)'!$CE$49:$CF$49</c15:sqref>
                  </c15:levelRef>
                </c:ext>
              </c:extLst>
              <c:f>'PER.APP (ES-MADM II) (SA)'!$CE$49:$CF$49</c:f>
              <c:strCache>
                <c:ptCount val="2"/>
                <c:pt idx="0">
                  <c:v>J(X;Y)</c:v>
                </c:pt>
                <c:pt idx="1">
                  <c:v>I(Y│X)</c:v>
                </c:pt>
              </c:strCache>
            </c:strRef>
          </c:cat>
          <c:val>
            <c:numRef>
              <c:f>'PER.APP (ES-MADM II) (SA)'!$CE$50:$CF$50</c:f>
              <c:numCache>
                <c:formatCode>0.000</c:formatCode>
                <c:ptCount val="2"/>
                <c:pt idx="0">
                  <c:v>1.6E-2</c:v>
                </c:pt>
                <c:pt idx="1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8-4F71-BFA2-54B772DE13EA}"/>
            </c:ext>
          </c:extLst>
        </c:ser>
        <c:ser>
          <c:idx val="1"/>
          <c:order val="1"/>
          <c:tx>
            <c:strRef>
              <c:f>'PER.APP (ES-MADM II) (SA)'!$CD$51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'PER.APP (ES-MADM II) (SA)'!$CE$48:$CF$49</c15:sqref>
                  </c15:fullRef>
                  <c15:levelRef>
                    <c15:sqref>'PER.APP (ES-MADM II) (SA)'!$CE$49:$CF$49</c15:sqref>
                  </c15:levelRef>
                </c:ext>
              </c:extLst>
              <c:f>'PER.APP (ES-MADM II) (SA)'!$CE$49:$CF$49</c:f>
              <c:strCache>
                <c:ptCount val="2"/>
                <c:pt idx="0">
                  <c:v>J(X;Y)</c:v>
                </c:pt>
                <c:pt idx="1">
                  <c:v>I(Y│X)</c:v>
                </c:pt>
              </c:strCache>
            </c:strRef>
          </c:cat>
          <c:val>
            <c:numRef>
              <c:f>'PER.APP (ES-MADM II) (SA)'!$CE$51:$CF$51</c:f>
              <c:numCache>
                <c:formatCode>0.000</c:formatCode>
                <c:ptCount val="2"/>
                <c:pt idx="0">
                  <c:v>3.2000000000000001E-2</c:v>
                </c:pt>
                <c:pt idx="1">
                  <c:v>0.99399999999999999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8-4F71-BFA2-54B772DE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11487"/>
        <c:axId val="1105511007"/>
      </c:barChart>
      <c:catAx>
        <c:axId val="110551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11007"/>
        <c:crosses val="autoZero"/>
        <c:auto val="1"/>
        <c:lblAlgn val="ctr"/>
        <c:lblOffset val="100"/>
        <c:noMultiLvlLbl val="0"/>
      </c:catAx>
      <c:valAx>
        <c:axId val="110551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1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'PER.APP (ES-MADM II) (MAX NMGI)'!$BP$48</c:f>
              <c:strCache>
                <c:ptCount val="1"/>
                <c:pt idx="0">
                  <c:v>INITIAL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NMGI)'!$BQ$47:$BU$47</c:f>
              <c:strCache>
                <c:ptCount val="5"/>
                <c:pt idx="0">
                  <c:v>NMI</c:v>
                </c:pt>
                <c:pt idx="1">
                  <c:v>CES</c:v>
                </c:pt>
                <c:pt idx="2">
                  <c:v>CSF</c:v>
                </c:pt>
                <c:pt idx="3">
                  <c:v>ADI</c:v>
                </c:pt>
                <c:pt idx="4">
                  <c:v>NMGI</c:v>
                </c:pt>
              </c:strCache>
            </c:strRef>
          </c:cat>
          <c:val>
            <c:numRef>
              <c:f>'PER.APP (ES-MADM II) (MAX NMGI)'!$BQ$48:$BU$48</c:f>
              <c:numCache>
                <c:formatCode>0.000</c:formatCode>
                <c:ptCount val="5"/>
                <c:pt idx="0">
                  <c:v>3.2977735133970102E-3</c:v>
                </c:pt>
                <c:pt idx="1">
                  <c:v>3.1922814455743183E-3</c:v>
                </c:pt>
                <c:pt idx="2">
                  <c:v>3.2977735133924435E-3</c:v>
                </c:pt>
                <c:pt idx="3">
                  <c:v>2.3569224575215042E-4</c:v>
                </c:pt>
                <c:pt idx="4">
                  <c:v>2.3616027616051357E-3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3-4BDF-9A54-25E4199C98FC}"/>
            </c:ext>
          </c:extLst>
        </c:ser>
        <c:ser>
          <c:idx val="1"/>
          <c:order val="1"/>
          <c:tx>
            <c:strRef>
              <c:f>'PER.APP (ES-MADM II) (MAX NMGI)'!$BP$49</c:f>
              <c:strCache>
                <c:ptCount val="1"/>
                <c:pt idx="0">
                  <c:v>IDEAL 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NMGI)'!$BQ$47:$BU$47</c:f>
              <c:strCache>
                <c:ptCount val="5"/>
                <c:pt idx="0">
                  <c:v>NMI</c:v>
                </c:pt>
                <c:pt idx="1">
                  <c:v>CES</c:v>
                </c:pt>
                <c:pt idx="2">
                  <c:v>CSF</c:v>
                </c:pt>
                <c:pt idx="3">
                  <c:v>ADI</c:v>
                </c:pt>
                <c:pt idx="4">
                  <c:v>NMGI</c:v>
                </c:pt>
              </c:strCache>
            </c:strRef>
          </c:cat>
          <c:val>
            <c:numRef>
              <c:f>'PER.APP (ES-MADM II) (MAX NMGI)'!$BQ$49:$BU$49</c:f>
              <c:numCache>
                <c:formatCode>0.000</c:formatCode>
                <c:ptCount val="5"/>
                <c:pt idx="0">
                  <c:v>0.99839456686355965</c:v>
                </c:pt>
                <c:pt idx="1">
                  <c:v>0.87480120897860569</c:v>
                </c:pt>
                <c:pt idx="2">
                  <c:v>0.99839456686356742</c:v>
                </c:pt>
                <c:pt idx="3">
                  <c:v>5.608137865750118E-2</c:v>
                </c:pt>
                <c:pt idx="4">
                  <c:v>0.68713881447434044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3-4BDF-9A54-25E4199C9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835823"/>
        <c:axId val="1020836783"/>
      </c:barChart>
      <c:catAx>
        <c:axId val="102083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6783"/>
        <c:crosses val="autoZero"/>
        <c:auto val="1"/>
        <c:lblAlgn val="ctr"/>
        <c:lblOffset val="100"/>
        <c:noMultiLvlLbl val="0"/>
      </c:catAx>
      <c:valAx>
        <c:axId val="10208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'PER.APP (ES-MADM II) (MAX NMGI)'!$BW$48</c:f>
              <c:strCache>
                <c:ptCount val="1"/>
                <c:pt idx="0">
                  <c:v>INITIAL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'PER.APP (ES-MADM II) (MAX NMGI)'!$BX$47:$DA$47</c:f>
              <c:strCache>
                <c:ptCount val="30"/>
                <c:pt idx="0">
                  <c:v>OF 1</c:v>
                </c:pt>
                <c:pt idx="1">
                  <c:v>OF 2</c:v>
                </c:pt>
                <c:pt idx="2">
                  <c:v>OF 3</c:v>
                </c:pt>
                <c:pt idx="3">
                  <c:v>OF 4</c:v>
                </c:pt>
                <c:pt idx="4">
                  <c:v>OF 5</c:v>
                </c:pt>
                <c:pt idx="5">
                  <c:v>OF 6</c:v>
                </c:pt>
                <c:pt idx="6">
                  <c:v>OF 7</c:v>
                </c:pt>
                <c:pt idx="7">
                  <c:v>OF 8</c:v>
                </c:pt>
                <c:pt idx="8">
                  <c:v>OF 9</c:v>
                </c:pt>
                <c:pt idx="9">
                  <c:v>OF 10</c:v>
                </c:pt>
                <c:pt idx="10">
                  <c:v>OF 11</c:v>
                </c:pt>
                <c:pt idx="11">
                  <c:v>OF 12</c:v>
                </c:pt>
                <c:pt idx="12">
                  <c:v>OF 13</c:v>
                </c:pt>
                <c:pt idx="13">
                  <c:v>OF 14</c:v>
                </c:pt>
                <c:pt idx="14">
                  <c:v>OF 15</c:v>
                </c:pt>
                <c:pt idx="15">
                  <c:v>OF 16</c:v>
                </c:pt>
                <c:pt idx="16">
                  <c:v>OF 17</c:v>
                </c:pt>
                <c:pt idx="17">
                  <c:v>OF 18</c:v>
                </c:pt>
                <c:pt idx="18">
                  <c:v>OF 19</c:v>
                </c:pt>
                <c:pt idx="19">
                  <c:v>OF 20</c:v>
                </c:pt>
                <c:pt idx="20">
                  <c:v>OF 21</c:v>
                </c:pt>
                <c:pt idx="21">
                  <c:v>OF 22</c:v>
                </c:pt>
                <c:pt idx="22">
                  <c:v>OF 23</c:v>
                </c:pt>
                <c:pt idx="23">
                  <c:v>OF 24</c:v>
                </c:pt>
                <c:pt idx="24">
                  <c:v>OF 25</c:v>
                </c:pt>
                <c:pt idx="25">
                  <c:v>OF 26</c:v>
                </c:pt>
                <c:pt idx="26">
                  <c:v>OF 27</c:v>
                </c:pt>
                <c:pt idx="27">
                  <c:v>OF 28</c:v>
                </c:pt>
                <c:pt idx="28">
                  <c:v>OF 29</c:v>
                </c:pt>
                <c:pt idx="29">
                  <c:v>OF 30</c:v>
                </c:pt>
              </c:strCache>
            </c:strRef>
          </c:cat>
          <c:val>
            <c:numRef>
              <c:f>'PER.APP (ES-MADM II) (MAX NMGI)'!$BX$48:$DA$48</c:f>
              <c:numCache>
                <c:formatCode>0.000</c:formatCode>
                <c:ptCount val="30"/>
                <c:pt idx="0">
                  <c:v>3.1986659995149505E-2</c:v>
                </c:pt>
                <c:pt idx="1">
                  <c:v>3.4588741363843926E-2</c:v>
                </c:pt>
                <c:pt idx="2">
                  <c:v>3.5461219859450444E-2</c:v>
                </c:pt>
                <c:pt idx="3">
                  <c:v>3.6793786528921089E-2</c:v>
                </c:pt>
                <c:pt idx="4">
                  <c:v>3.1525621744251275E-2</c:v>
                </c:pt>
                <c:pt idx="5">
                  <c:v>3.3099313191288476E-2</c:v>
                </c:pt>
                <c:pt idx="6">
                  <c:v>2.8410067299895335E-2</c:v>
                </c:pt>
                <c:pt idx="7">
                  <c:v>3.5889255046481404E-2</c:v>
                </c:pt>
                <c:pt idx="8">
                  <c:v>3.7259988197305929E-2</c:v>
                </c:pt>
                <c:pt idx="9">
                  <c:v>3.2305290546128199E-2</c:v>
                </c:pt>
                <c:pt idx="10">
                  <c:v>3.3423430271167696E-2</c:v>
                </c:pt>
                <c:pt idx="11">
                  <c:v>2.9163894790198586E-2</c:v>
                </c:pt>
                <c:pt idx="12">
                  <c:v>3.5981742525886859E-2</c:v>
                </c:pt>
                <c:pt idx="13">
                  <c:v>3.5421243511481931E-2</c:v>
                </c:pt>
                <c:pt idx="14">
                  <c:v>3.7654232883424919E-2</c:v>
                </c:pt>
                <c:pt idx="15">
                  <c:v>3.6273792858446043E-2</c:v>
                </c:pt>
                <c:pt idx="16">
                  <c:v>2.9024749523977562E-2</c:v>
                </c:pt>
                <c:pt idx="17">
                  <c:v>3.6279034441648872E-2</c:v>
                </c:pt>
                <c:pt idx="18">
                  <c:v>3.3202202143735433E-2</c:v>
                </c:pt>
                <c:pt idx="19">
                  <c:v>2.9503741455210959E-2</c:v>
                </c:pt>
                <c:pt idx="20">
                  <c:v>2.7912670998062349E-2</c:v>
                </c:pt>
                <c:pt idx="21">
                  <c:v>3.6547364099320759E-2</c:v>
                </c:pt>
                <c:pt idx="22">
                  <c:v>3.7506770812696176E-2</c:v>
                </c:pt>
                <c:pt idx="23">
                  <c:v>3.5530719847680498E-2</c:v>
                </c:pt>
                <c:pt idx="24">
                  <c:v>3.1147542150457119E-2</c:v>
                </c:pt>
                <c:pt idx="25">
                  <c:v>3.0094482128103343E-2</c:v>
                </c:pt>
                <c:pt idx="26">
                  <c:v>2.9113755499096849E-2</c:v>
                </c:pt>
                <c:pt idx="27">
                  <c:v>3.368799637903902E-2</c:v>
                </c:pt>
                <c:pt idx="28">
                  <c:v>3.7803861202568692E-2</c:v>
                </c:pt>
                <c:pt idx="29">
                  <c:v>2.7406828705080648E-2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8-4276-A0E4-99406FDB75C8}"/>
            </c:ext>
          </c:extLst>
        </c:ser>
        <c:ser>
          <c:idx val="1"/>
          <c:order val="1"/>
          <c:tx>
            <c:strRef>
              <c:f>'PER.APP (ES-MADM II) (MAX NMGI)'!$BW$49</c:f>
              <c:strCache>
                <c:ptCount val="1"/>
                <c:pt idx="0">
                  <c:v>IDEAL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'PER.APP (ES-MADM II) (MAX NMGI)'!$BX$47:$DA$47</c:f>
              <c:strCache>
                <c:ptCount val="30"/>
                <c:pt idx="0">
                  <c:v>OF 1</c:v>
                </c:pt>
                <c:pt idx="1">
                  <c:v>OF 2</c:v>
                </c:pt>
                <c:pt idx="2">
                  <c:v>OF 3</c:v>
                </c:pt>
                <c:pt idx="3">
                  <c:v>OF 4</c:v>
                </c:pt>
                <c:pt idx="4">
                  <c:v>OF 5</c:v>
                </c:pt>
                <c:pt idx="5">
                  <c:v>OF 6</c:v>
                </c:pt>
                <c:pt idx="6">
                  <c:v>OF 7</c:v>
                </c:pt>
                <c:pt idx="7">
                  <c:v>OF 8</c:v>
                </c:pt>
                <c:pt idx="8">
                  <c:v>OF 9</c:v>
                </c:pt>
                <c:pt idx="9">
                  <c:v>OF 10</c:v>
                </c:pt>
                <c:pt idx="10">
                  <c:v>OF 11</c:v>
                </c:pt>
                <c:pt idx="11">
                  <c:v>OF 12</c:v>
                </c:pt>
                <c:pt idx="12">
                  <c:v>OF 13</c:v>
                </c:pt>
                <c:pt idx="13">
                  <c:v>OF 14</c:v>
                </c:pt>
                <c:pt idx="14">
                  <c:v>OF 15</c:v>
                </c:pt>
                <c:pt idx="15">
                  <c:v>OF 16</c:v>
                </c:pt>
                <c:pt idx="16">
                  <c:v>OF 17</c:v>
                </c:pt>
                <c:pt idx="17">
                  <c:v>OF 18</c:v>
                </c:pt>
                <c:pt idx="18">
                  <c:v>OF 19</c:v>
                </c:pt>
                <c:pt idx="19">
                  <c:v>OF 20</c:v>
                </c:pt>
                <c:pt idx="20">
                  <c:v>OF 21</c:v>
                </c:pt>
                <c:pt idx="21">
                  <c:v>OF 22</c:v>
                </c:pt>
                <c:pt idx="22">
                  <c:v>OF 23</c:v>
                </c:pt>
                <c:pt idx="23">
                  <c:v>OF 24</c:v>
                </c:pt>
                <c:pt idx="24">
                  <c:v>OF 25</c:v>
                </c:pt>
                <c:pt idx="25">
                  <c:v>OF 26</c:v>
                </c:pt>
                <c:pt idx="26">
                  <c:v>OF 27</c:v>
                </c:pt>
                <c:pt idx="27">
                  <c:v>OF 28</c:v>
                </c:pt>
                <c:pt idx="28">
                  <c:v>OF 29</c:v>
                </c:pt>
                <c:pt idx="29">
                  <c:v>OF 30</c:v>
                </c:pt>
              </c:strCache>
            </c:strRef>
          </c:cat>
          <c:val>
            <c:numRef>
              <c:f>'PER.APP (ES-MADM II) (MAX NMGI)'!$BX$49:$DA$49</c:f>
              <c:numCache>
                <c:formatCode>0.000</c:formatCode>
                <c:ptCount val="30"/>
                <c:pt idx="0">
                  <c:v>2.2335271551800706E-2</c:v>
                </c:pt>
                <c:pt idx="1">
                  <c:v>6.5604705530072013E-2</c:v>
                </c:pt>
                <c:pt idx="2">
                  <c:v>1.2870082869053848E-2</c:v>
                </c:pt>
                <c:pt idx="3">
                  <c:v>9.489658339501399E-3</c:v>
                </c:pt>
                <c:pt idx="4">
                  <c:v>1.343348695731259E-2</c:v>
                </c:pt>
                <c:pt idx="5">
                  <c:v>8.0248077100286731E-3</c:v>
                </c:pt>
                <c:pt idx="6">
                  <c:v>4.8139178794051073E-2</c:v>
                </c:pt>
                <c:pt idx="7">
                  <c:v>1.6363188216258054E-2</c:v>
                </c:pt>
                <c:pt idx="8">
                  <c:v>3.7997905205393735E-2</c:v>
                </c:pt>
                <c:pt idx="9">
                  <c:v>5.2759092317772767E-2</c:v>
                </c:pt>
                <c:pt idx="10">
                  <c:v>7.8450318742371364E-2</c:v>
                </c:pt>
                <c:pt idx="11">
                  <c:v>3.2476545140458057E-2</c:v>
                </c:pt>
                <c:pt idx="12">
                  <c:v>2.2222590734148975E-2</c:v>
                </c:pt>
                <c:pt idx="13">
                  <c:v>5.467466621785249E-2</c:v>
                </c:pt>
                <c:pt idx="14">
                  <c:v>1.4785656769133579E-2</c:v>
                </c:pt>
                <c:pt idx="15">
                  <c:v>1.6250507398606315E-2</c:v>
                </c:pt>
                <c:pt idx="16">
                  <c:v>3.3828714952279043E-2</c:v>
                </c:pt>
                <c:pt idx="17">
                  <c:v>6.897999533511192E-3</c:v>
                </c:pt>
                <c:pt idx="18">
                  <c:v>2.6729823440218924E-2</c:v>
                </c:pt>
                <c:pt idx="19">
                  <c:v>2.1546505828238499E-2</c:v>
                </c:pt>
                <c:pt idx="20">
                  <c:v>3.7096458664179766E-2</c:v>
                </c:pt>
                <c:pt idx="21">
                  <c:v>5.3212317794342351E-2</c:v>
                </c:pt>
                <c:pt idx="22">
                  <c:v>7.7667425543007054E-2</c:v>
                </c:pt>
                <c:pt idx="23">
                  <c:v>6.1778881300761597E-2</c:v>
                </c:pt>
                <c:pt idx="24">
                  <c:v>4.5097575465227982E-2</c:v>
                </c:pt>
                <c:pt idx="25">
                  <c:v>5.2081467087797956E-3</c:v>
                </c:pt>
                <c:pt idx="26">
                  <c:v>2.0645328585365313E-2</c:v>
                </c:pt>
                <c:pt idx="27">
                  <c:v>4.1491010552597976E-2</c:v>
                </c:pt>
                <c:pt idx="28">
                  <c:v>2.6954034438072608E-2</c:v>
                </c:pt>
                <c:pt idx="29">
                  <c:v>3.5968114699601657E-2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8-4276-A0E4-99406FDB7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739168"/>
        <c:axId val="1416187327"/>
      </c:lineChart>
      <c:catAx>
        <c:axId val="153573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87327"/>
        <c:crosses val="autoZero"/>
        <c:auto val="1"/>
        <c:lblAlgn val="ctr"/>
        <c:lblOffset val="100"/>
        <c:noMultiLvlLbl val="0"/>
      </c:catAx>
      <c:valAx>
        <c:axId val="141618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73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'PER.APP (ES-MADM II) (MAX NMGI)'!$BG$48</c:f>
              <c:strCache>
                <c:ptCount val="1"/>
                <c:pt idx="0">
                  <c:v>INITIAL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NMGI)'!$BH$47:$BL$47</c:f>
              <c:strCache>
                <c:ptCount val="5"/>
                <c:pt idx="0">
                  <c:v>S(X,Y)</c:v>
                </c:pt>
                <c:pt idx="1">
                  <c:v>S(X)</c:v>
                </c:pt>
                <c:pt idx="2">
                  <c:v>S(Y)</c:v>
                </c:pt>
                <c:pt idx="3">
                  <c:v>J(X;Y)</c:v>
                </c:pt>
                <c:pt idx="4">
                  <c:v>S(Y│X)</c:v>
                </c:pt>
              </c:strCache>
            </c:strRef>
          </c:cat>
          <c:val>
            <c:numRef>
              <c:f>'PER.APP (ES-MADM II) (MAX NMGI)'!$BH$48:$BL$48</c:f>
              <c:numCache>
                <c:formatCode>0.000</c:formatCode>
                <c:ptCount val="5"/>
                <c:pt idx="0">
                  <c:v>9.682646517365276</c:v>
                </c:pt>
                <c:pt idx="1">
                  <c:v>4.7930904377321859</c:v>
                </c:pt>
                <c:pt idx="2">
                  <c:v>4.9057340795443798</c:v>
                </c:pt>
                <c:pt idx="3">
                  <c:v>1.6177999911290541E-2</c:v>
                </c:pt>
                <c:pt idx="4">
                  <c:v>4.8895560796331115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0-4C1F-85AF-8860A4FC0B3B}"/>
            </c:ext>
          </c:extLst>
        </c:ser>
        <c:ser>
          <c:idx val="1"/>
          <c:order val="1"/>
          <c:tx>
            <c:strRef>
              <c:f>'PER.APP (ES-MADM II) (MAX NMGI)'!$BG$49</c:f>
              <c:strCache>
                <c:ptCount val="1"/>
                <c:pt idx="0">
                  <c:v>IDEAL 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NMGI)'!$BH$47:$BL$47</c:f>
              <c:strCache>
                <c:ptCount val="5"/>
                <c:pt idx="0">
                  <c:v>S(X,Y)</c:v>
                </c:pt>
                <c:pt idx="1">
                  <c:v>S(X)</c:v>
                </c:pt>
                <c:pt idx="2">
                  <c:v>S(Y)</c:v>
                </c:pt>
                <c:pt idx="3">
                  <c:v>J(X;Y)</c:v>
                </c:pt>
                <c:pt idx="4">
                  <c:v>S(Y│X)</c:v>
                </c:pt>
              </c:strCache>
            </c:strRef>
          </c:cat>
          <c:val>
            <c:numRef>
              <c:f>'PER.APP (ES-MADM II) (MAX NMGI)'!$BH$49:$BL$49</c:f>
              <c:numCache>
                <c:formatCode>0.000</c:formatCode>
                <c:ptCount val="5"/>
                <c:pt idx="0">
                  <c:v>4.6430424236064844</c:v>
                </c:pt>
                <c:pt idx="1">
                  <c:v>4.6356065302693255</c:v>
                </c:pt>
                <c:pt idx="2">
                  <c:v>4.631705406085266</c:v>
                </c:pt>
                <c:pt idx="3">
                  <c:v>4.624269512748107</c:v>
                </c:pt>
                <c:pt idx="4">
                  <c:v>7.4358933371229908E-3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0-4C1F-85AF-8860A4FC0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351023"/>
        <c:axId val="127357263"/>
      </c:barChart>
      <c:catAx>
        <c:axId val="12735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7263"/>
        <c:crosses val="autoZero"/>
        <c:auto val="1"/>
        <c:lblAlgn val="ctr"/>
        <c:lblOffset val="100"/>
        <c:noMultiLvlLbl val="0"/>
      </c:catAx>
      <c:valAx>
        <c:axId val="1273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432955</xdr:colOff>
      <xdr:row>53</xdr:row>
      <xdr:rowOff>31172</xdr:rowOff>
    </xdr:from>
    <xdr:to>
      <xdr:col>95</xdr:col>
      <xdr:colOff>649432</xdr:colOff>
      <xdr:row>64</xdr:row>
      <xdr:rowOff>34636</xdr:rowOff>
    </xdr:to>
    <xdr:graphicFrame macro="">
      <xdr:nvGraphicFramePr>
        <xdr:cNvPr id="13" name="Γράφημα 12">
          <a:extLst>
            <a:ext uri="{FF2B5EF4-FFF2-40B4-BE49-F238E27FC236}">
              <a16:creationId xmlns:a16="http://schemas.microsoft.com/office/drawing/2014/main" id="{335D2BA3-C488-C760-5B46-041A0733C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381001</xdr:colOff>
      <xdr:row>52</xdr:row>
      <xdr:rowOff>377535</xdr:rowOff>
    </xdr:from>
    <xdr:to>
      <xdr:col>80</xdr:col>
      <xdr:colOff>95250</xdr:colOff>
      <xdr:row>64</xdr:row>
      <xdr:rowOff>69273</xdr:rowOff>
    </xdr:to>
    <xdr:graphicFrame macro="">
      <xdr:nvGraphicFramePr>
        <xdr:cNvPr id="14" name="Γράφημα 13">
          <a:extLst>
            <a:ext uri="{FF2B5EF4-FFF2-40B4-BE49-F238E27FC236}">
              <a16:creationId xmlns:a16="http://schemas.microsoft.com/office/drawing/2014/main" id="{C4C5248C-9154-7D76-4ECB-56FCE0455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380999</xdr:colOff>
      <xdr:row>42</xdr:row>
      <xdr:rowOff>166687</xdr:rowOff>
    </xdr:from>
    <xdr:to>
      <xdr:col>46</xdr:col>
      <xdr:colOff>523874</xdr:colOff>
      <xdr:row>61</xdr:row>
      <xdr:rowOff>190498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CD041DFD-087C-3729-0E2F-E7DF6A56D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290512</xdr:colOff>
      <xdr:row>49</xdr:row>
      <xdr:rowOff>519111</xdr:rowOff>
    </xdr:from>
    <xdr:to>
      <xdr:col>79</xdr:col>
      <xdr:colOff>571499</xdr:colOff>
      <xdr:row>102</xdr:row>
      <xdr:rowOff>166687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A27765DE-491F-0407-AA4D-FA773B005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369092</xdr:colOff>
      <xdr:row>63</xdr:row>
      <xdr:rowOff>119061</xdr:rowOff>
    </xdr:from>
    <xdr:to>
      <xdr:col>46</xdr:col>
      <xdr:colOff>500061</xdr:colOff>
      <xdr:row>103</xdr:row>
      <xdr:rowOff>95249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8F5F7A43-F072-10B3-D786-C572F8A28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5B2A-5D0C-4A18-A274-F812DACD3C67}">
  <sheetPr>
    <tabColor rgb="FFFFFF00"/>
  </sheetPr>
  <dimension ref="A1:DF78"/>
  <sheetViews>
    <sheetView tabSelected="1" zoomScale="25" zoomScaleNormal="25" workbookViewId="0">
      <selection activeCell="AZ161" sqref="AZ161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91" width="10.140625" customWidth="1"/>
    <col min="92" max="92" width="12.28515625" customWidth="1"/>
    <col min="93" max="93" width="10.5703125" bestFit="1" customWidth="1"/>
    <col min="94" max="94" width="11.85546875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03" ht="15.75" thickBot="1" x14ac:dyDescent="0.3">
      <c r="A1" s="1"/>
    </row>
    <row r="2" spans="1:103" ht="41.25" customHeight="1" thickBot="1" x14ac:dyDescent="0.3">
      <c r="A2" s="1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</row>
    <row r="3" spans="1:103" ht="22.5" customHeight="1" thickBot="1" x14ac:dyDescent="0.5">
      <c r="A3" s="1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34" t="s">
        <v>21</v>
      </c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9"/>
      <c r="BN3" s="9"/>
      <c r="BO3" s="9"/>
      <c r="BP3" s="10"/>
      <c r="BQ3" s="124" t="s">
        <v>20</v>
      </c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6"/>
    </row>
    <row r="4" spans="1:103" ht="54" customHeight="1" thickBot="1" x14ac:dyDescent="0.3">
      <c r="A4" s="1"/>
      <c r="B4" s="131"/>
      <c r="C4" s="131"/>
      <c r="D4" s="122"/>
      <c r="E4" s="121" t="s">
        <v>19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22"/>
      <c r="AI4" s="132" t="s">
        <v>18</v>
      </c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21" t="s">
        <v>17</v>
      </c>
      <c r="BN4" s="131"/>
      <c r="BO4" s="131"/>
      <c r="BP4" s="122"/>
      <c r="BQ4" s="121" t="s">
        <v>16</v>
      </c>
      <c r="BR4" s="122"/>
      <c r="BS4" s="24"/>
      <c r="BT4" s="121" t="s">
        <v>15</v>
      </c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7" t="s">
        <v>14</v>
      </c>
    </row>
    <row r="5" spans="1:103" s="5" customFormat="1" ht="20.100000000000001" customHeight="1" x14ac:dyDescent="0.2">
      <c r="A5" s="2"/>
      <c r="B5" s="109" t="s">
        <v>122</v>
      </c>
      <c r="C5" s="110"/>
      <c r="D5" s="112" t="s">
        <v>116</v>
      </c>
      <c r="E5" s="114" t="s">
        <v>13</v>
      </c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7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27" t="s">
        <v>12</v>
      </c>
      <c r="BN5" s="129" t="s">
        <v>11</v>
      </c>
      <c r="BO5" s="137" t="s">
        <v>117</v>
      </c>
      <c r="BP5" s="105" t="s">
        <v>118</v>
      </c>
      <c r="BQ5" s="107" t="s">
        <v>10</v>
      </c>
      <c r="BR5" s="135" t="s">
        <v>9</v>
      </c>
      <c r="BS5" s="147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19" t="s">
        <v>8</v>
      </c>
    </row>
    <row r="6" spans="1:103" s="5" customFormat="1" ht="36" customHeight="1" thickBot="1" x14ac:dyDescent="0.25">
      <c r="A6" s="2"/>
      <c r="B6" s="140"/>
      <c r="C6" s="111"/>
      <c r="D6" s="113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28"/>
      <c r="BN6" s="130"/>
      <c r="BO6" s="138"/>
      <c r="BP6" s="106"/>
      <c r="BQ6" s="108"/>
      <c r="BR6" s="136"/>
      <c r="BS6" s="147"/>
      <c r="BT6" s="68" t="s">
        <v>86</v>
      </c>
      <c r="BU6" s="12" t="s">
        <v>87</v>
      </c>
      <c r="BV6" s="12" t="s">
        <v>88</v>
      </c>
      <c r="BW6" s="12" t="s">
        <v>89</v>
      </c>
      <c r="BX6" s="12" t="s">
        <v>90</v>
      </c>
      <c r="BY6" s="12" t="s">
        <v>91</v>
      </c>
      <c r="BZ6" s="12" t="s">
        <v>92</v>
      </c>
      <c r="CA6" s="67" t="s">
        <v>93</v>
      </c>
      <c r="CB6" s="12" t="s">
        <v>94</v>
      </c>
      <c r="CC6" s="12" t="s">
        <v>95</v>
      </c>
      <c r="CD6" s="12" t="s">
        <v>96</v>
      </c>
      <c r="CE6" s="12" t="s">
        <v>97</v>
      </c>
      <c r="CF6" s="12" t="s">
        <v>98</v>
      </c>
      <c r="CG6" s="12" t="s">
        <v>99</v>
      </c>
      <c r="CH6" s="12" t="s">
        <v>100</v>
      </c>
      <c r="CI6" s="12" t="s">
        <v>101</v>
      </c>
      <c r="CJ6" s="12" t="s">
        <v>102</v>
      </c>
      <c r="CK6" s="12" t="s">
        <v>103</v>
      </c>
      <c r="CL6" s="12" t="s">
        <v>104</v>
      </c>
      <c r="CM6" s="12" t="s">
        <v>105</v>
      </c>
      <c r="CN6" s="12" t="s">
        <v>106</v>
      </c>
      <c r="CO6" s="12" t="s">
        <v>107</v>
      </c>
      <c r="CP6" s="12" t="s">
        <v>108</v>
      </c>
      <c r="CQ6" s="12" t="s">
        <v>109</v>
      </c>
      <c r="CR6" s="12" t="s">
        <v>110</v>
      </c>
      <c r="CS6" s="12" t="s">
        <v>111</v>
      </c>
      <c r="CT6" s="12" t="s">
        <v>112</v>
      </c>
      <c r="CU6" s="12" t="s">
        <v>113</v>
      </c>
      <c r="CV6" s="67" t="s">
        <v>114</v>
      </c>
      <c r="CW6" s="12" t="s">
        <v>115</v>
      </c>
      <c r="CX6" s="120"/>
    </row>
    <row r="7" spans="1:103" s="5" customFormat="1" ht="30" customHeight="1" thickBot="1" x14ac:dyDescent="0.25">
      <c r="A7" s="2"/>
      <c r="B7" s="35" t="s">
        <v>7</v>
      </c>
      <c r="C7" s="36" t="s">
        <v>22</v>
      </c>
      <c r="D7" s="64">
        <v>1.9800000000000002E-2</v>
      </c>
      <c r="E7" s="30">
        <v>7</v>
      </c>
      <c r="F7" s="31">
        <v>9</v>
      </c>
      <c r="G7" s="31">
        <v>10</v>
      </c>
      <c r="H7" s="31">
        <v>9</v>
      </c>
      <c r="I7" s="31">
        <v>8</v>
      </c>
      <c r="J7" s="31">
        <v>9</v>
      </c>
      <c r="K7" s="31">
        <v>9</v>
      </c>
      <c r="L7" s="31">
        <v>6</v>
      </c>
      <c r="M7" s="31">
        <v>10</v>
      </c>
      <c r="N7" s="31">
        <v>9</v>
      </c>
      <c r="O7" s="31">
        <v>7</v>
      </c>
      <c r="P7" s="31">
        <v>9</v>
      </c>
      <c r="Q7" s="31">
        <v>9</v>
      </c>
      <c r="R7" s="31">
        <v>8</v>
      </c>
      <c r="S7" s="31">
        <v>9</v>
      </c>
      <c r="T7" s="31">
        <v>6</v>
      </c>
      <c r="U7" s="31">
        <v>8</v>
      </c>
      <c r="V7" s="31">
        <v>9</v>
      </c>
      <c r="W7" s="31">
        <v>9</v>
      </c>
      <c r="X7" s="31">
        <v>6</v>
      </c>
      <c r="Y7" s="31">
        <v>9</v>
      </c>
      <c r="Z7" s="31">
        <v>7</v>
      </c>
      <c r="AA7" s="31">
        <v>8</v>
      </c>
      <c r="AB7" s="31">
        <v>8</v>
      </c>
      <c r="AC7" s="31">
        <v>6</v>
      </c>
      <c r="AD7" s="31">
        <v>8</v>
      </c>
      <c r="AE7" s="31">
        <v>8</v>
      </c>
      <c r="AF7" s="31">
        <v>7</v>
      </c>
      <c r="AG7" s="31">
        <v>9</v>
      </c>
      <c r="AH7" s="48">
        <v>10</v>
      </c>
      <c r="AI7" s="47">
        <f t="shared" ref="AI7:AX22" si="0">E7/SUM($E7:$AH7)</f>
        <v>2.8455284552845527E-2</v>
      </c>
      <c r="AJ7" s="47">
        <f t="shared" si="0"/>
        <v>3.6585365853658534E-2</v>
      </c>
      <c r="AK7" s="47">
        <f t="shared" si="0"/>
        <v>4.065040650406504E-2</v>
      </c>
      <c r="AL7" s="47">
        <f t="shared" si="0"/>
        <v>3.6585365853658534E-2</v>
      </c>
      <c r="AM7" s="47">
        <f t="shared" si="0"/>
        <v>3.2520325203252036E-2</v>
      </c>
      <c r="AN7" s="47">
        <f t="shared" si="0"/>
        <v>3.6585365853658534E-2</v>
      </c>
      <c r="AO7" s="47">
        <f t="shared" si="0"/>
        <v>3.6585365853658534E-2</v>
      </c>
      <c r="AP7" s="47">
        <f t="shared" si="0"/>
        <v>2.4390243902439025E-2</v>
      </c>
      <c r="AQ7" s="47">
        <f t="shared" si="0"/>
        <v>4.065040650406504E-2</v>
      </c>
      <c r="AR7" s="47">
        <f t="shared" si="0"/>
        <v>3.6585365853658534E-2</v>
      </c>
      <c r="AS7" s="47">
        <f t="shared" si="0"/>
        <v>2.8455284552845527E-2</v>
      </c>
      <c r="AT7" s="47">
        <f t="shared" si="0"/>
        <v>3.6585365853658534E-2</v>
      </c>
      <c r="AU7" s="47">
        <f t="shared" si="0"/>
        <v>3.6585365853658534E-2</v>
      </c>
      <c r="AV7" s="47">
        <f t="shared" si="0"/>
        <v>3.2520325203252036E-2</v>
      </c>
      <c r="AW7" s="47">
        <f t="shared" si="0"/>
        <v>3.6585365853658534E-2</v>
      </c>
      <c r="AX7" s="47">
        <f t="shared" si="0"/>
        <v>2.4390243902439025E-2</v>
      </c>
      <c r="AY7" s="47">
        <f t="shared" ref="AY7:BL25" si="1">U7/SUM($E7:$AH7)</f>
        <v>3.2520325203252036E-2</v>
      </c>
      <c r="AZ7" s="47">
        <f t="shared" si="1"/>
        <v>3.6585365853658534E-2</v>
      </c>
      <c r="BA7" s="47">
        <f t="shared" si="1"/>
        <v>3.6585365853658534E-2</v>
      </c>
      <c r="BB7" s="47">
        <f t="shared" si="1"/>
        <v>2.4390243902439025E-2</v>
      </c>
      <c r="BC7" s="47">
        <f t="shared" si="1"/>
        <v>3.6585365853658534E-2</v>
      </c>
      <c r="BD7" s="47">
        <f t="shared" si="1"/>
        <v>2.8455284552845527E-2</v>
      </c>
      <c r="BE7" s="47">
        <f t="shared" si="1"/>
        <v>3.2520325203252036E-2</v>
      </c>
      <c r="BF7" s="47">
        <f t="shared" si="1"/>
        <v>3.2520325203252036E-2</v>
      </c>
      <c r="BG7" s="47">
        <f t="shared" si="1"/>
        <v>2.4390243902439025E-2</v>
      </c>
      <c r="BH7" s="47">
        <f t="shared" si="1"/>
        <v>3.2520325203252036E-2</v>
      </c>
      <c r="BI7" s="47">
        <f t="shared" si="1"/>
        <v>3.2520325203252036E-2</v>
      </c>
      <c r="BJ7" s="47">
        <f t="shared" si="1"/>
        <v>2.8455284552845527E-2</v>
      </c>
      <c r="BK7" s="47">
        <f t="shared" si="1"/>
        <v>3.6585365853658534E-2</v>
      </c>
      <c r="BL7" s="47">
        <f t="shared" si="1"/>
        <v>4.065040650406504E-2</v>
      </c>
      <c r="BM7" s="6" cm="1">
        <f t="array" ref="BM7">-1/LN(30)*SUMPRODUCT(AI7:BL7,LN(AI7:BL7))</f>
        <v>0.9967763110901452</v>
      </c>
      <c r="BN7" s="18">
        <f t="shared" ref="BN7:BN40" si="2">1-BM7</f>
        <v>3.2236889098548049E-3</v>
      </c>
      <c r="BO7" s="18">
        <f t="shared" ref="BO7:BO36" si="3">BN7/SUM($BN$7:$BN$40)</f>
        <v>2.7665088283162356E-2</v>
      </c>
      <c r="BP7" s="21">
        <f t="shared" ref="BP7:BP36" si="4">D7*BO7/SUMPRODUCT($D$7:$D$40,$BO$7:$BO$40)</f>
        <v>1.8641142368498977E-2</v>
      </c>
      <c r="BQ7" s="6" cm="1">
        <f t="array" ref="BQ7">-SUMPRODUCT(AI7:BL7,LOG(AI7:BL7,2))</f>
        <v>4.8910723068135828</v>
      </c>
      <c r="BR7" s="28">
        <f>BQ7/LOG(30,2)</f>
        <v>0.99677631109014486</v>
      </c>
      <c r="BS7" s="3">
        <f t="shared" ref="BS7:BS40" si="5">($BT$45-BQ7)/$BT$45</f>
        <v>2.9887010777719636E-3</v>
      </c>
      <c r="BT7" s="3">
        <f t="shared" ref="BT7:BT40" si="6">AI7*$BP7</f>
        <v>5.304390104857432E-4</v>
      </c>
      <c r="BU7" s="3">
        <f t="shared" ref="BU7:BU40" si="7">AJ7*$BP7</f>
        <v>6.8199301348166987E-4</v>
      </c>
      <c r="BV7" s="3">
        <f t="shared" ref="BV7:BV40" si="8">AK7*$BP7</f>
        <v>7.5777001497963326E-4</v>
      </c>
      <c r="BW7" s="3">
        <f t="shared" ref="BW7:BW40" si="9">AL7*$BP7</f>
        <v>6.8199301348166987E-4</v>
      </c>
      <c r="BX7" s="3">
        <f t="shared" ref="BX7:BX40" si="10">AM7*$BP7</f>
        <v>6.062160119837067E-4</v>
      </c>
      <c r="BY7" s="3">
        <f t="shared" ref="BY7:BY40" si="11">AN7*$BP7</f>
        <v>6.8199301348166987E-4</v>
      </c>
      <c r="BZ7" s="3">
        <f t="shared" ref="BZ7:BZ40" si="12">AO7*$BP7</f>
        <v>6.8199301348166987E-4</v>
      </c>
      <c r="CA7" s="3">
        <f t="shared" ref="CA7:CA40" si="13">AP7*$BP7</f>
        <v>4.5466200898777997E-4</v>
      </c>
      <c r="CB7" s="3">
        <f t="shared" ref="CB7:CB40" si="14">AQ7*$BP7</f>
        <v>7.5777001497963326E-4</v>
      </c>
      <c r="CC7" s="3">
        <f t="shared" ref="CC7:CC40" si="15">AR7*$BP7</f>
        <v>6.8199301348166987E-4</v>
      </c>
      <c r="CD7" s="3">
        <f t="shared" ref="CD7:CD40" si="16">AS7*$BP7</f>
        <v>5.304390104857432E-4</v>
      </c>
      <c r="CE7" s="3">
        <f t="shared" ref="CE7:CE40" si="17">AT7*$BP7</f>
        <v>6.8199301348166987E-4</v>
      </c>
      <c r="CF7" s="3">
        <f t="shared" ref="CF7:CF40" si="18">AU7*$BP7</f>
        <v>6.8199301348166987E-4</v>
      </c>
      <c r="CG7" s="3">
        <f t="shared" ref="CG7:CG40" si="19">AV7*$BP7</f>
        <v>6.062160119837067E-4</v>
      </c>
      <c r="CH7" s="3">
        <f t="shared" ref="CH7:CH40" si="20">AW7*$BP7</f>
        <v>6.8199301348166987E-4</v>
      </c>
      <c r="CI7" s="3">
        <f t="shared" ref="CI7:CI40" si="21">AX7*$BP7</f>
        <v>4.5466200898777997E-4</v>
      </c>
      <c r="CJ7" s="3">
        <f t="shared" ref="CJ7:CJ40" si="22">AY7*$BP7</f>
        <v>6.062160119837067E-4</v>
      </c>
      <c r="CK7" s="3">
        <f t="shared" ref="CK7:CK40" si="23">AZ7*$BP7</f>
        <v>6.8199301348166987E-4</v>
      </c>
      <c r="CL7" s="3">
        <f t="shared" ref="CL7:CL40" si="24">BA7*$BP7</f>
        <v>6.8199301348166987E-4</v>
      </c>
      <c r="CM7" s="3">
        <f t="shared" ref="CM7:CM40" si="25">BB7*$BP7</f>
        <v>4.5466200898777997E-4</v>
      </c>
      <c r="CN7" s="3">
        <f t="shared" ref="CN7:CN40" si="26">BC7*$BP7</f>
        <v>6.8199301348166987E-4</v>
      </c>
      <c r="CO7" s="3">
        <f t="shared" ref="CO7:CO40" si="27">BD7*$BP7</f>
        <v>5.304390104857432E-4</v>
      </c>
      <c r="CP7" s="3">
        <f t="shared" ref="CP7:CP40" si="28">BE7*$BP7</f>
        <v>6.062160119837067E-4</v>
      </c>
      <c r="CQ7" s="3">
        <f t="shared" ref="CQ7:CQ40" si="29">BF7*$BP7</f>
        <v>6.062160119837067E-4</v>
      </c>
      <c r="CR7" s="3">
        <f t="shared" ref="CR7:CR40" si="30">BG7*$BP7</f>
        <v>4.5466200898777997E-4</v>
      </c>
      <c r="CS7" s="3">
        <f t="shared" ref="CS7:CS40" si="31">BH7*$BP7</f>
        <v>6.062160119837067E-4</v>
      </c>
      <c r="CT7" s="3">
        <f t="shared" ref="CT7:CT40" si="32">BI7*$BP7</f>
        <v>6.062160119837067E-4</v>
      </c>
      <c r="CU7" s="3">
        <f t="shared" ref="CU7:CU40" si="33">BJ7*$BP7</f>
        <v>5.304390104857432E-4</v>
      </c>
      <c r="CV7" s="3">
        <f t="shared" ref="CV7:CV40" si="34">BK7*$BP7</f>
        <v>6.8199301348166987E-4</v>
      </c>
      <c r="CW7" s="3">
        <f t="shared" ref="CW7:CW40" si="35">BL7*$BP7</f>
        <v>7.5777001497963326E-4</v>
      </c>
      <c r="CX7" s="26">
        <f>BQ7*BP7</f>
        <v>9.1175175205934711E-2</v>
      </c>
      <c r="CY7" s="22"/>
    </row>
    <row r="8" spans="1:103" s="5" customFormat="1" ht="30" customHeight="1" thickBot="1" x14ac:dyDescent="0.25">
      <c r="A8" s="2"/>
      <c r="B8" s="37" t="s">
        <v>6</v>
      </c>
      <c r="C8" s="34" t="s">
        <v>23</v>
      </c>
      <c r="D8" s="65">
        <v>5.8200000000000002E-2</v>
      </c>
      <c r="E8" s="49">
        <v>9</v>
      </c>
      <c r="F8" s="33">
        <v>6</v>
      </c>
      <c r="G8" s="33">
        <v>10</v>
      </c>
      <c r="H8" s="33">
        <v>8</v>
      </c>
      <c r="I8" s="33">
        <v>7</v>
      </c>
      <c r="J8" s="33">
        <v>10</v>
      </c>
      <c r="K8" s="33">
        <v>9</v>
      </c>
      <c r="L8" s="33">
        <v>9</v>
      </c>
      <c r="M8" s="33">
        <v>9</v>
      </c>
      <c r="N8" s="33">
        <v>9</v>
      </c>
      <c r="O8" s="33">
        <v>8</v>
      </c>
      <c r="P8" s="33">
        <v>9</v>
      </c>
      <c r="Q8" s="33">
        <v>6</v>
      </c>
      <c r="R8" s="33">
        <v>9</v>
      </c>
      <c r="S8" s="33">
        <v>9</v>
      </c>
      <c r="T8" s="33">
        <v>8</v>
      </c>
      <c r="U8" s="33">
        <v>8</v>
      </c>
      <c r="V8" s="33">
        <v>7</v>
      </c>
      <c r="W8" s="33">
        <v>8</v>
      </c>
      <c r="X8" s="33">
        <v>10</v>
      </c>
      <c r="Y8" s="33">
        <v>10</v>
      </c>
      <c r="Z8" s="33">
        <v>9</v>
      </c>
      <c r="AA8" s="33">
        <v>7</v>
      </c>
      <c r="AB8" s="33">
        <v>7</v>
      </c>
      <c r="AC8" s="33">
        <v>10</v>
      </c>
      <c r="AD8" s="33">
        <v>7</v>
      </c>
      <c r="AE8" s="33">
        <v>10</v>
      </c>
      <c r="AF8" s="33">
        <v>9</v>
      </c>
      <c r="AG8" s="33">
        <v>9</v>
      </c>
      <c r="AH8" s="32">
        <v>8</v>
      </c>
      <c r="AI8" s="47">
        <f t="shared" si="0"/>
        <v>3.5433070866141732E-2</v>
      </c>
      <c r="AJ8" s="47">
        <f t="shared" si="0"/>
        <v>2.3622047244094488E-2</v>
      </c>
      <c r="AK8" s="47">
        <f t="shared" si="0"/>
        <v>3.937007874015748E-2</v>
      </c>
      <c r="AL8" s="47">
        <f t="shared" si="0"/>
        <v>3.1496062992125984E-2</v>
      </c>
      <c r="AM8" s="47">
        <f t="shared" si="0"/>
        <v>2.7559055118110236E-2</v>
      </c>
      <c r="AN8" s="47">
        <f t="shared" si="0"/>
        <v>3.937007874015748E-2</v>
      </c>
      <c r="AO8" s="47">
        <f t="shared" si="0"/>
        <v>3.5433070866141732E-2</v>
      </c>
      <c r="AP8" s="47">
        <f t="shared" si="0"/>
        <v>3.5433070866141732E-2</v>
      </c>
      <c r="AQ8" s="47">
        <f t="shared" si="0"/>
        <v>3.5433070866141732E-2</v>
      </c>
      <c r="AR8" s="47">
        <f t="shared" si="0"/>
        <v>3.5433070866141732E-2</v>
      </c>
      <c r="AS8" s="47">
        <f t="shared" si="0"/>
        <v>3.1496062992125984E-2</v>
      </c>
      <c r="AT8" s="47">
        <f t="shared" si="0"/>
        <v>3.5433070866141732E-2</v>
      </c>
      <c r="AU8" s="47">
        <f t="shared" si="0"/>
        <v>2.3622047244094488E-2</v>
      </c>
      <c r="AV8" s="47">
        <f t="shared" si="0"/>
        <v>3.5433070866141732E-2</v>
      </c>
      <c r="AW8" s="47">
        <f t="shared" si="0"/>
        <v>3.5433070866141732E-2</v>
      </c>
      <c r="AX8" s="47">
        <f t="shared" si="0"/>
        <v>3.1496062992125984E-2</v>
      </c>
      <c r="AY8" s="47">
        <f t="shared" si="1"/>
        <v>3.1496062992125984E-2</v>
      </c>
      <c r="AZ8" s="47">
        <f t="shared" si="1"/>
        <v>2.7559055118110236E-2</v>
      </c>
      <c r="BA8" s="47">
        <f t="shared" si="1"/>
        <v>3.1496062992125984E-2</v>
      </c>
      <c r="BB8" s="47">
        <f t="shared" si="1"/>
        <v>3.937007874015748E-2</v>
      </c>
      <c r="BC8" s="47">
        <f t="shared" si="1"/>
        <v>3.937007874015748E-2</v>
      </c>
      <c r="BD8" s="47">
        <f t="shared" si="1"/>
        <v>3.5433070866141732E-2</v>
      </c>
      <c r="BE8" s="47">
        <f t="shared" si="1"/>
        <v>2.7559055118110236E-2</v>
      </c>
      <c r="BF8" s="47">
        <f t="shared" si="1"/>
        <v>2.7559055118110236E-2</v>
      </c>
      <c r="BG8" s="47">
        <f t="shared" si="1"/>
        <v>3.937007874015748E-2</v>
      </c>
      <c r="BH8" s="47">
        <f t="shared" si="1"/>
        <v>2.7559055118110236E-2</v>
      </c>
      <c r="BI8" s="47">
        <f t="shared" si="1"/>
        <v>3.937007874015748E-2</v>
      </c>
      <c r="BJ8" s="47">
        <f t="shared" si="1"/>
        <v>3.5433070866141732E-2</v>
      </c>
      <c r="BK8" s="47">
        <f t="shared" si="1"/>
        <v>3.5433070866141732E-2</v>
      </c>
      <c r="BL8" s="47">
        <f t="shared" si="1"/>
        <v>3.1496062992125984E-2</v>
      </c>
      <c r="BM8" s="6" cm="1">
        <f t="array" ref="BM8">-1/LN(30)*SUMPRODUCT(AI8:BL8,LN(AI8:BL8))</f>
        <v>0.99707984647639014</v>
      </c>
      <c r="BN8" s="18">
        <f t="shared" si="2"/>
        <v>2.9201535236098586E-3</v>
      </c>
      <c r="BO8" s="18">
        <f t="shared" si="3"/>
        <v>2.5060205029117707E-2</v>
      </c>
      <c r="BP8" s="21">
        <f t="shared" si="4"/>
        <v>4.9634411516387415E-2</v>
      </c>
      <c r="BQ8" s="6" cm="1">
        <f t="array" ref="BQ8">-SUMPRODUCT(AI8:BL8,LOG(AI8:BL8,2))</f>
        <v>4.8925617217457846</v>
      </c>
      <c r="BR8" s="28">
        <f t="shared" ref="BR8:BR40" si="36">BQ8/LOG(30,2)</f>
        <v>0.99707984647639014</v>
      </c>
      <c r="BS8" s="3">
        <f t="shared" si="5"/>
        <v>2.6850941337241297E-3</v>
      </c>
      <c r="BT8" s="3">
        <f t="shared" si="6"/>
        <v>1.7586996206593966E-3</v>
      </c>
      <c r="BU8" s="3">
        <f t="shared" si="7"/>
        <v>1.1724664137729311E-3</v>
      </c>
      <c r="BV8" s="3">
        <f t="shared" si="8"/>
        <v>1.9541106896215519E-3</v>
      </c>
      <c r="BW8" s="3">
        <f t="shared" si="9"/>
        <v>1.5632885516972414E-3</v>
      </c>
      <c r="BX8" s="3">
        <f t="shared" si="10"/>
        <v>1.3678774827350863E-3</v>
      </c>
      <c r="BY8" s="3">
        <f t="shared" si="11"/>
        <v>1.9541106896215519E-3</v>
      </c>
      <c r="BZ8" s="3">
        <f t="shared" si="12"/>
        <v>1.7586996206593966E-3</v>
      </c>
      <c r="CA8" s="3">
        <f t="shared" si="13"/>
        <v>1.7586996206593966E-3</v>
      </c>
      <c r="CB8" s="3">
        <f t="shared" si="14"/>
        <v>1.7586996206593966E-3</v>
      </c>
      <c r="CC8" s="3">
        <f t="shared" si="15"/>
        <v>1.7586996206593966E-3</v>
      </c>
      <c r="CD8" s="3">
        <f t="shared" si="16"/>
        <v>1.5632885516972414E-3</v>
      </c>
      <c r="CE8" s="3">
        <f t="shared" si="17"/>
        <v>1.7586996206593966E-3</v>
      </c>
      <c r="CF8" s="3">
        <f t="shared" si="18"/>
        <v>1.1724664137729311E-3</v>
      </c>
      <c r="CG8" s="3">
        <f t="shared" si="19"/>
        <v>1.7586996206593966E-3</v>
      </c>
      <c r="CH8" s="3">
        <f t="shared" si="20"/>
        <v>1.7586996206593966E-3</v>
      </c>
      <c r="CI8" s="3">
        <f t="shared" si="21"/>
        <v>1.5632885516972414E-3</v>
      </c>
      <c r="CJ8" s="3">
        <f t="shared" si="22"/>
        <v>1.5632885516972414E-3</v>
      </c>
      <c r="CK8" s="3">
        <f t="shared" si="23"/>
        <v>1.3678774827350863E-3</v>
      </c>
      <c r="CL8" s="3">
        <f t="shared" si="24"/>
        <v>1.5632885516972414E-3</v>
      </c>
      <c r="CM8" s="3">
        <f t="shared" si="25"/>
        <v>1.9541106896215519E-3</v>
      </c>
      <c r="CN8" s="3">
        <f t="shared" si="26"/>
        <v>1.9541106896215519E-3</v>
      </c>
      <c r="CO8" s="3">
        <f t="shared" si="27"/>
        <v>1.7586996206593966E-3</v>
      </c>
      <c r="CP8" s="3">
        <f t="shared" si="28"/>
        <v>1.3678774827350863E-3</v>
      </c>
      <c r="CQ8" s="3">
        <f t="shared" si="29"/>
        <v>1.3678774827350863E-3</v>
      </c>
      <c r="CR8" s="3">
        <f t="shared" si="30"/>
        <v>1.9541106896215519E-3</v>
      </c>
      <c r="CS8" s="3">
        <f t="shared" si="31"/>
        <v>1.3678774827350863E-3</v>
      </c>
      <c r="CT8" s="3">
        <f t="shared" si="32"/>
        <v>1.9541106896215519E-3</v>
      </c>
      <c r="CU8" s="3">
        <f t="shared" si="33"/>
        <v>1.7586996206593966E-3</v>
      </c>
      <c r="CV8" s="3">
        <f t="shared" si="34"/>
        <v>1.7586996206593966E-3</v>
      </c>
      <c r="CW8" s="3">
        <f t="shared" si="35"/>
        <v>1.5632885516972414E-3</v>
      </c>
      <c r="CX8" s="26">
        <f t="shared" ref="CX8:CX40" si="37">BQ8*BP8</f>
        <v>0.24283942186645521</v>
      </c>
    </row>
    <row r="9" spans="1:103" s="5" customFormat="1" ht="30" customHeight="1" thickBot="1" x14ac:dyDescent="0.25">
      <c r="A9" s="2"/>
      <c r="B9" s="37" t="s">
        <v>5</v>
      </c>
      <c r="C9" s="34" t="s">
        <v>24</v>
      </c>
      <c r="D9" s="65">
        <v>1.14E-2</v>
      </c>
      <c r="E9" s="49">
        <v>9</v>
      </c>
      <c r="F9" s="33">
        <v>9</v>
      </c>
      <c r="G9" s="33">
        <v>9</v>
      </c>
      <c r="H9" s="33">
        <v>10</v>
      </c>
      <c r="I9" s="33">
        <v>8</v>
      </c>
      <c r="J9" s="33">
        <v>9</v>
      </c>
      <c r="K9" s="33">
        <v>10</v>
      </c>
      <c r="L9" s="33">
        <v>8</v>
      </c>
      <c r="M9" s="33">
        <v>8</v>
      </c>
      <c r="N9" s="33">
        <v>7</v>
      </c>
      <c r="O9" s="33">
        <v>10</v>
      </c>
      <c r="P9" s="33">
        <v>8</v>
      </c>
      <c r="Q9" s="33">
        <v>8</v>
      </c>
      <c r="R9" s="33">
        <v>9</v>
      </c>
      <c r="S9" s="33">
        <v>10</v>
      </c>
      <c r="T9" s="33">
        <v>7</v>
      </c>
      <c r="U9" s="33">
        <v>6</v>
      </c>
      <c r="V9" s="33">
        <v>8</v>
      </c>
      <c r="W9" s="33">
        <v>6</v>
      </c>
      <c r="X9" s="33">
        <v>7</v>
      </c>
      <c r="Y9" s="33">
        <v>8</v>
      </c>
      <c r="Z9" s="33">
        <v>8</v>
      </c>
      <c r="AA9" s="33">
        <v>10</v>
      </c>
      <c r="AB9" s="33">
        <v>9</v>
      </c>
      <c r="AC9" s="33">
        <v>9</v>
      </c>
      <c r="AD9" s="33">
        <v>9</v>
      </c>
      <c r="AE9" s="33">
        <v>7</v>
      </c>
      <c r="AF9" s="33">
        <v>7</v>
      </c>
      <c r="AG9" s="33">
        <v>8</v>
      </c>
      <c r="AH9" s="32">
        <v>6</v>
      </c>
      <c r="AI9" s="47">
        <f t="shared" si="0"/>
        <v>3.643724696356275E-2</v>
      </c>
      <c r="AJ9" s="47">
        <f t="shared" si="0"/>
        <v>3.643724696356275E-2</v>
      </c>
      <c r="AK9" s="47">
        <f t="shared" si="0"/>
        <v>3.643724696356275E-2</v>
      </c>
      <c r="AL9" s="47">
        <f t="shared" si="0"/>
        <v>4.048582995951417E-2</v>
      </c>
      <c r="AM9" s="47">
        <f t="shared" si="0"/>
        <v>3.2388663967611336E-2</v>
      </c>
      <c r="AN9" s="47">
        <f t="shared" si="0"/>
        <v>3.643724696356275E-2</v>
      </c>
      <c r="AO9" s="47">
        <f t="shared" si="0"/>
        <v>4.048582995951417E-2</v>
      </c>
      <c r="AP9" s="47">
        <f t="shared" si="0"/>
        <v>3.2388663967611336E-2</v>
      </c>
      <c r="AQ9" s="47">
        <f t="shared" si="0"/>
        <v>3.2388663967611336E-2</v>
      </c>
      <c r="AR9" s="47">
        <f t="shared" si="0"/>
        <v>2.8340080971659919E-2</v>
      </c>
      <c r="AS9" s="47">
        <f t="shared" si="0"/>
        <v>4.048582995951417E-2</v>
      </c>
      <c r="AT9" s="47">
        <f t="shared" si="0"/>
        <v>3.2388663967611336E-2</v>
      </c>
      <c r="AU9" s="47">
        <f t="shared" si="0"/>
        <v>3.2388663967611336E-2</v>
      </c>
      <c r="AV9" s="47">
        <f t="shared" si="0"/>
        <v>3.643724696356275E-2</v>
      </c>
      <c r="AW9" s="47">
        <f t="shared" si="0"/>
        <v>4.048582995951417E-2</v>
      </c>
      <c r="AX9" s="47">
        <f t="shared" si="0"/>
        <v>2.8340080971659919E-2</v>
      </c>
      <c r="AY9" s="47">
        <f t="shared" si="1"/>
        <v>2.4291497975708502E-2</v>
      </c>
      <c r="AZ9" s="47">
        <f t="shared" si="1"/>
        <v>3.2388663967611336E-2</v>
      </c>
      <c r="BA9" s="47">
        <f t="shared" si="1"/>
        <v>2.4291497975708502E-2</v>
      </c>
      <c r="BB9" s="47">
        <f t="shared" si="1"/>
        <v>2.8340080971659919E-2</v>
      </c>
      <c r="BC9" s="47">
        <f t="shared" si="1"/>
        <v>3.2388663967611336E-2</v>
      </c>
      <c r="BD9" s="47">
        <f t="shared" si="1"/>
        <v>3.2388663967611336E-2</v>
      </c>
      <c r="BE9" s="47">
        <f t="shared" si="1"/>
        <v>4.048582995951417E-2</v>
      </c>
      <c r="BF9" s="47">
        <f t="shared" si="1"/>
        <v>3.643724696356275E-2</v>
      </c>
      <c r="BG9" s="47">
        <f t="shared" si="1"/>
        <v>3.643724696356275E-2</v>
      </c>
      <c r="BH9" s="47">
        <f t="shared" si="1"/>
        <v>3.643724696356275E-2</v>
      </c>
      <c r="BI9" s="47">
        <f t="shared" si="1"/>
        <v>2.8340080971659919E-2</v>
      </c>
      <c r="BJ9" s="47">
        <f t="shared" si="1"/>
        <v>2.8340080971659919E-2</v>
      </c>
      <c r="BK9" s="47">
        <f t="shared" si="1"/>
        <v>3.2388663967611336E-2</v>
      </c>
      <c r="BL9" s="47">
        <f t="shared" si="1"/>
        <v>2.4291497975708502E-2</v>
      </c>
      <c r="BM9" s="6" cm="1">
        <f t="array" ref="BM9">-1/LN(30)*SUMPRODUCT(AI9:BL9,LN(AI9:BL9))</f>
        <v>0.99680444164264603</v>
      </c>
      <c r="BN9" s="18">
        <f t="shared" si="2"/>
        <v>3.195558357353967E-3</v>
      </c>
      <c r="BO9" s="18">
        <f t="shared" si="3"/>
        <v>2.7423677204068849E-2</v>
      </c>
      <c r="BP9" s="21">
        <f t="shared" si="4"/>
        <v>1.063912256939863E-2</v>
      </c>
      <c r="BQ9" s="6" cm="1">
        <f t="array" ref="BQ9">-SUMPRODUCT(AI9:BL9,LOG(AI9:BL9,2))</f>
        <v>4.8912103403571017</v>
      </c>
      <c r="BR9" s="28">
        <f t="shared" si="36"/>
        <v>0.99680444164264626</v>
      </c>
      <c r="BS9" s="3">
        <f t="shared" si="5"/>
        <v>2.9605638935543384E-3</v>
      </c>
      <c r="BT9" s="3">
        <f t="shared" si="6"/>
        <v>3.8766033653679215E-4</v>
      </c>
      <c r="BU9" s="3">
        <f t="shared" si="7"/>
        <v>3.8766033653679215E-4</v>
      </c>
      <c r="BV9" s="3">
        <f t="shared" si="8"/>
        <v>3.8766033653679215E-4</v>
      </c>
      <c r="BW9" s="3">
        <f t="shared" si="9"/>
        <v>4.3073370726310245E-4</v>
      </c>
      <c r="BX9" s="3">
        <f t="shared" si="10"/>
        <v>3.4458696581048196E-4</v>
      </c>
      <c r="BY9" s="3">
        <f t="shared" si="11"/>
        <v>3.8766033653679215E-4</v>
      </c>
      <c r="BZ9" s="3">
        <f t="shared" si="12"/>
        <v>4.3073370726310245E-4</v>
      </c>
      <c r="CA9" s="3">
        <f t="shared" si="13"/>
        <v>3.4458696581048196E-4</v>
      </c>
      <c r="CB9" s="3">
        <f t="shared" si="14"/>
        <v>3.4458696581048196E-4</v>
      </c>
      <c r="CC9" s="3">
        <f t="shared" si="15"/>
        <v>3.0151359508417172E-4</v>
      </c>
      <c r="CD9" s="3">
        <f t="shared" si="16"/>
        <v>4.3073370726310245E-4</v>
      </c>
      <c r="CE9" s="3">
        <f t="shared" si="17"/>
        <v>3.4458696581048196E-4</v>
      </c>
      <c r="CF9" s="3">
        <f t="shared" si="18"/>
        <v>3.4458696581048196E-4</v>
      </c>
      <c r="CG9" s="3">
        <f t="shared" si="19"/>
        <v>3.8766033653679215E-4</v>
      </c>
      <c r="CH9" s="3">
        <f t="shared" si="20"/>
        <v>4.3073370726310245E-4</v>
      </c>
      <c r="CI9" s="3">
        <f t="shared" si="21"/>
        <v>3.0151359508417172E-4</v>
      </c>
      <c r="CJ9" s="3">
        <f t="shared" si="22"/>
        <v>2.5844022435786147E-4</v>
      </c>
      <c r="CK9" s="3">
        <f t="shared" si="23"/>
        <v>3.4458696581048196E-4</v>
      </c>
      <c r="CL9" s="3">
        <f t="shared" si="24"/>
        <v>2.5844022435786147E-4</v>
      </c>
      <c r="CM9" s="3">
        <f t="shared" si="25"/>
        <v>3.0151359508417172E-4</v>
      </c>
      <c r="CN9" s="3">
        <f t="shared" si="26"/>
        <v>3.4458696581048196E-4</v>
      </c>
      <c r="CO9" s="3">
        <f t="shared" si="27"/>
        <v>3.4458696581048196E-4</v>
      </c>
      <c r="CP9" s="3">
        <f t="shared" si="28"/>
        <v>4.3073370726310245E-4</v>
      </c>
      <c r="CQ9" s="3">
        <f t="shared" si="29"/>
        <v>3.8766033653679215E-4</v>
      </c>
      <c r="CR9" s="3">
        <f t="shared" si="30"/>
        <v>3.8766033653679215E-4</v>
      </c>
      <c r="CS9" s="3">
        <f t="shared" si="31"/>
        <v>3.8766033653679215E-4</v>
      </c>
      <c r="CT9" s="3">
        <f t="shared" si="32"/>
        <v>3.0151359508417172E-4</v>
      </c>
      <c r="CU9" s="3">
        <f t="shared" si="33"/>
        <v>3.0151359508417172E-4</v>
      </c>
      <c r="CV9" s="3">
        <f t="shared" si="34"/>
        <v>3.4458696581048196E-4</v>
      </c>
      <c r="CW9" s="3">
        <f t="shared" si="35"/>
        <v>2.5844022435786147E-4</v>
      </c>
      <c r="CX9" s="26">
        <f t="shared" si="37"/>
        <v>5.2038186323769192E-2</v>
      </c>
    </row>
    <row r="10" spans="1:103" s="5" customFormat="1" ht="31.5" customHeight="1" thickBot="1" x14ac:dyDescent="0.25">
      <c r="A10" s="2"/>
      <c r="B10" s="37" t="s">
        <v>56</v>
      </c>
      <c r="C10" s="34" t="s">
        <v>25</v>
      </c>
      <c r="D10" s="65">
        <v>8.3999999999999995E-3</v>
      </c>
      <c r="E10" s="49">
        <v>7</v>
      </c>
      <c r="F10" s="33">
        <v>9</v>
      </c>
      <c r="G10" s="33">
        <v>8</v>
      </c>
      <c r="H10" s="33">
        <v>8</v>
      </c>
      <c r="I10" s="33">
        <v>7</v>
      </c>
      <c r="J10" s="33">
        <v>8</v>
      </c>
      <c r="K10" s="33">
        <v>9</v>
      </c>
      <c r="L10" s="33">
        <v>9</v>
      </c>
      <c r="M10" s="33">
        <v>7</v>
      </c>
      <c r="N10" s="33">
        <v>7</v>
      </c>
      <c r="O10" s="33">
        <v>8</v>
      </c>
      <c r="P10" s="33">
        <v>7</v>
      </c>
      <c r="Q10" s="33">
        <v>7</v>
      </c>
      <c r="R10" s="33">
        <v>9</v>
      </c>
      <c r="S10" s="33">
        <v>8</v>
      </c>
      <c r="T10" s="33">
        <v>7</v>
      </c>
      <c r="U10" s="33">
        <v>6</v>
      </c>
      <c r="V10" s="33">
        <v>9</v>
      </c>
      <c r="W10" s="33">
        <v>7</v>
      </c>
      <c r="X10" s="33">
        <v>8</v>
      </c>
      <c r="Y10" s="33">
        <v>6</v>
      </c>
      <c r="Z10" s="33">
        <v>8</v>
      </c>
      <c r="AA10" s="33">
        <v>7</v>
      </c>
      <c r="AB10" s="33">
        <v>7</v>
      </c>
      <c r="AC10" s="33">
        <v>8</v>
      </c>
      <c r="AD10" s="33">
        <v>9</v>
      </c>
      <c r="AE10" s="33">
        <v>6</v>
      </c>
      <c r="AF10" s="33">
        <v>7</v>
      </c>
      <c r="AG10" s="33">
        <v>7</v>
      </c>
      <c r="AH10" s="32">
        <v>7</v>
      </c>
      <c r="AI10" s="47">
        <f t="shared" si="0"/>
        <v>3.0837004405286344E-2</v>
      </c>
      <c r="AJ10" s="47">
        <f t="shared" si="0"/>
        <v>3.9647577092511016E-2</v>
      </c>
      <c r="AK10" s="47">
        <f t="shared" si="0"/>
        <v>3.5242290748898682E-2</v>
      </c>
      <c r="AL10" s="47">
        <f t="shared" si="0"/>
        <v>3.5242290748898682E-2</v>
      </c>
      <c r="AM10" s="47">
        <f t="shared" si="0"/>
        <v>3.0837004405286344E-2</v>
      </c>
      <c r="AN10" s="47">
        <f t="shared" si="0"/>
        <v>3.5242290748898682E-2</v>
      </c>
      <c r="AO10" s="47">
        <f t="shared" si="0"/>
        <v>3.9647577092511016E-2</v>
      </c>
      <c r="AP10" s="47">
        <f t="shared" si="0"/>
        <v>3.9647577092511016E-2</v>
      </c>
      <c r="AQ10" s="47">
        <f t="shared" si="0"/>
        <v>3.0837004405286344E-2</v>
      </c>
      <c r="AR10" s="47">
        <f t="shared" si="0"/>
        <v>3.0837004405286344E-2</v>
      </c>
      <c r="AS10" s="47">
        <f t="shared" si="0"/>
        <v>3.5242290748898682E-2</v>
      </c>
      <c r="AT10" s="47">
        <f t="shared" si="0"/>
        <v>3.0837004405286344E-2</v>
      </c>
      <c r="AU10" s="47">
        <f t="shared" si="0"/>
        <v>3.0837004405286344E-2</v>
      </c>
      <c r="AV10" s="47">
        <f t="shared" si="0"/>
        <v>3.9647577092511016E-2</v>
      </c>
      <c r="AW10" s="47">
        <f t="shared" si="0"/>
        <v>3.5242290748898682E-2</v>
      </c>
      <c r="AX10" s="47">
        <f t="shared" si="0"/>
        <v>3.0837004405286344E-2</v>
      </c>
      <c r="AY10" s="47">
        <f t="shared" si="1"/>
        <v>2.643171806167401E-2</v>
      </c>
      <c r="AZ10" s="47">
        <f t="shared" si="1"/>
        <v>3.9647577092511016E-2</v>
      </c>
      <c r="BA10" s="47">
        <f t="shared" si="1"/>
        <v>3.0837004405286344E-2</v>
      </c>
      <c r="BB10" s="47">
        <f t="shared" si="1"/>
        <v>3.5242290748898682E-2</v>
      </c>
      <c r="BC10" s="47">
        <f t="shared" si="1"/>
        <v>2.643171806167401E-2</v>
      </c>
      <c r="BD10" s="47">
        <f t="shared" si="1"/>
        <v>3.5242290748898682E-2</v>
      </c>
      <c r="BE10" s="47">
        <f t="shared" si="1"/>
        <v>3.0837004405286344E-2</v>
      </c>
      <c r="BF10" s="47">
        <f t="shared" si="1"/>
        <v>3.0837004405286344E-2</v>
      </c>
      <c r="BG10" s="47">
        <f t="shared" si="1"/>
        <v>3.5242290748898682E-2</v>
      </c>
      <c r="BH10" s="47">
        <f t="shared" si="1"/>
        <v>3.9647577092511016E-2</v>
      </c>
      <c r="BI10" s="47">
        <f t="shared" si="1"/>
        <v>2.643171806167401E-2</v>
      </c>
      <c r="BJ10" s="47">
        <f t="shared" si="1"/>
        <v>3.0837004405286344E-2</v>
      </c>
      <c r="BK10" s="47">
        <f t="shared" si="1"/>
        <v>3.0837004405286344E-2</v>
      </c>
      <c r="BL10" s="47">
        <f t="shared" si="1"/>
        <v>3.0837004405286344E-2</v>
      </c>
      <c r="BM10" s="6" cm="1">
        <f t="array" ref="BM10">-1/LN(30)*SUMPRODUCT(AI10:BL10,LN(AI10:BL10))</f>
        <v>0.99783435749029292</v>
      </c>
      <c r="BN10" s="18">
        <f t="shared" si="2"/>
        <v>2.1656425097070775E-3</v>
      </c>
      <c r="BO10" s="18">
        <f t="shared" si="3"/>
        <v>1.8585134265798015E-2</v>
      </c>
      <c r="BP10" s="21">
        <f t="shared" si="4"/>
        <v>5.3127607852697309E-3</v>
      </c>
      <c r="BQ10" s="6" cm="1">
        <f t="array" ref="BQ10">-SUMPRODUCT(AI10:BL10,LOG(AI10:BL10,2))</f>
        <v>4.8962640247441858</v>
      </c>
      <c r="BR10" s="28">
        <f t="shared" si="36"/>
        <v>0.9978343574902927</v>
      </c>
      <c r="BS10" s="3">
        <f t="shared" si="5"/>
        <v>1.9304052455027402E-3</v>
      </c>
      <c r="BT10" s="3">
        <f t="shared" si="6"/>
        <v>1.6382962773959522E-4</v>
      </c>
      <c r="BU10" s="3">
        <f t="shared" si="7"/>
        <v>2.1063809280805101E-4</v>
      </c>
      <c r="BV10" s="3">
        <f t="shared" si="8"/>
        <v>1.8723386027382313E-4</v>
      </c>
      <c r="BW10" s="3">
        <f t="shared" si="9"/>
        <v>1.8723386027382313E-4</v>
      </c>
      <c r="BX10" s="3">
        <f t="shared" si="10"/>
        <v>1.6382962773959522E-4</v>
      </c>
      <c r="BY10" s="3">
        <f t="shared" si="11"/>
        <v>1.8723386027382313E-4</v>
      </c>
      <c r="BZ10" s="3">
        <f t="shared" si="12"/>
        <v>2.1063809280805101E-4</v>
      </c>
      <c r="CA10" s="3">
        <f t="shared" si="13"/>
        <v>2.1063809280805101E-4</v>
      </c>
      <c r="CB10" s="3">
        <f t="shared" si="14"/>
        <v>1.6382962773959522E-4</v>
      </c>
      <c r="CC10" s="3">
        <f t="shared" si="15"/>
        <v>1.6382962773959522E-4</v>
      </c>
      <c r="CD10" s="3">
        <f t="shared" si="16"/>
        <v>1.8723386027382313E-4</v>
      </c>
      <c r="CE10" s="3">
        <f t="shared" si="17"/>
        <v>1.6382962773959522E-4</v>
      </c>
      <c r="CF10" s="3">
        <f t="shared" si="18"/>
        <v>1.6382962773959522E-4</v>
      </c>
      <c r="CG10" s="3">
        <f t="shared" si="19"/>
        <v>2.1063809280805101E-4</v>
      </c>
      <c r="CH10" s="3">
        <f t="shared" si="20"/>
        <v>1.8723386027382313E-4</v>
      </c>
      <c r="CI10" s="3">
        <f t="shared" si="21"/>
        <v>1.6382962773959522E-4</v>
      </c>
      <c r="CJ10" s="3">
        <f t="shared" si="22"/>
        <v>1.4042539520536733E-4</v>
      </c>
      <c r="CK10" s="3">
        <f t="shared" si="23"/>
        <v>2.1063809280805101E-4</v>
      </c>
      <c r="CL10" s="3">
        <f t="shared" si="24"/>
        <v>1.6382962773959522E-4</v>
      </c>
      <c r="CM10" s="3">
        <f t="shared" si="25"/>
        <v>1.8723386027382313E-4</v>
      </c>
      <c r="CN10" s="3">
        <f t="shared" si="26"/>
        <v>1.4042539520536733E-4</v>
      </c>
      <c r="CO10" s="3">
        <f t="shared" si="27"/>
        <v>1.8723386027382313E-4</v>
      </c>
      <c r="CP10" s="3">
        <f t="shared" si="28"/>
        <v>1.6382962773959522E-4</v>
      </c>
      <c r="CQ10" s="3">
        <f t="shared" si="29"/>
        <v>1.6382962773959522E-4</v>
      </c>
      <c r="CR10" s="3">
        <f t="shared" si="30"/>
        <v>1.8723386027382313E-4</v>
      </c>
      <c r="CS10" s="3">
        <f t="shared" si="31"/>
        <v>2.1063809280805101E-4</v>
      </c>
      <c r="CT10" s="3">
        <f t="shared" si="32"/>
        <v>1.4042539520536733E-4</v>
      </c>
      <c r="CU10" s="3">
        <f t="shared" si="33"/>
        <v>1.6382962773959522E-4</v>
      </c>
      <c r="CV10" s="3">
        <f t="shared" si="34"/>
        <v>1.6382962773959522E-4</v>
      </c>
      <c r="CW10" s="3">
        <f t="shared" si="35"/>
        <v>1.6382962773959522E-4</v>
      </c>
      <c r="CX10" s="26">
        <f t="shared" si="37"/>
        <v>2.6012679504987854E-2</v>
      </c>
    </row>
    <row r="11" spans="1:103" s="5" customFormat="1" ht="31.5" customHeight="1" thickBot="1" x14ac:dyDescent="0.25">
      <c r="A11" s="2"/>
      <c r="B11" s="37" t="s">
        <v>57</v>
      </c>
      <c r="C11" s="34" t="s">
        <v>26</v>
      </c>
      <c r="D11" s="65">
        <v>1.1900000000000001E-2</v>
      </c>
      <c r="E11" s="49">
        <v>9</v>
      </c>
      <c r="F11" s="33">
        <v>7</v>
      </c>
      <c r="G11" s="33">
        <v>8</v>
      </c>
      <c r="H11" s="33">
        <v>9</v>
      </c>
      <c r="I11" s="33">
        <v>9</v>
      </c>
      <c r="J11" s="33">
        <v>8</v>
      </c>
      <c r="K11" s="33">
        <v>6</v>
      </c>
      <c r="L11" s="33">
        <v>10</v>
      </c>
      <c r="M11" s="33">
        <v>10</v>
      </c>
      <c r="N11" s="33">
        <v>8</v>
      </c>
      <c r="O11" s="33">
        <v>9</v>
      </c>
      <c r="P11" s="33">
        <v>6</v>
      </c>
      <c r="Q11" s="33">
        <v>7</v>
      </c>
      <c r="R11" s="33">
        <v>7</v>
      </c>
      <c r="S11" s="33">
        <v>6</v>
      </c>
      <c r="T11" s="33">
        <v>7</v>
      </c>
      <c r="U11" s="33">
        <v>8</v>
      </c>
      <c r="V11" s="33">
        <v>6</v>
      </c>
      <c r="W11" s="33">
        <v>8</v>
      </c>
      <c r="X11" s="33">
        <v>9</v>
      </c>
      <c r="Y11" s="33">
        <v>10</v>
      </c>
      <c r="Z11" s="33">
        <v>7</v>
      </c>
      <c r="AA11" s="33">
        <v>10</v>
      </c>
      <c r="AB11" s="33">
        <v>9</v>
      </c>
      <c r="AC11" s="33">
        <v>7</v>
      </c>
      <c r="AD11" s="33">
        <v>6</v>
      </c>
      <c r="AE11" s="33">
        <v>7</v>
      </c>
      <c r="AF11" s="33">
        <v>9</v>
      </c>
      <c r="AG11" s="33">
        <v>9</v>
      </c>
      <c r="AH11" s="32">
        <v>7</v>
      </c>
      <c r="AI11" s="47">
        <f t="shared" si="0"/>
        <v>3.7815126050420166E-2</v>
      </c>
      <c r="AJ11" s="47">
        <f t="shared" si="0"/>
        <v>2.9411764705882353E-2</v>
      </c>
      <c r="AK11" s="47">
        <f t="shared" si="0"/>
        <v>3.3613445378151259E-2</v>
      </c>
      <c r="AL11" s="47">
        <f t="shared" si="0"/>
        <v>3.7815126050420166E-2</v>
      </c>
      <c r="AM11" s="47">
        <f t="shared" si="0"/>
        <v>3.7815126050420166E-2</v>
      </c>
      <c r="AN11" s="47">
        <f t="shared" si="0"/>
        <v>3.3613445378151259E-2</v>
      </c>
      <c r="AO11" s="47">
        <f t="shared" si="0"/>
        <v>2.5210084033613446E-2</v>
      </c>
      <c r="AP11" s="47">
        <f t="shared" si="0"/>
        <v>4.2016806722689079E-2</v>
      </c>
      <c r="AQ11" s="47">
        <f t="shared" si="0"/>
        <v>4.2016806722689079E-2</v>
      </c>
      <c r="AR11" s="47">
        <f t="shared" si="0"/>
        <v>3.3613445378151259E-2</v>
      </c>
      <c r="AS11" s="47">
        <f t="shared" si="0"/>
        <v>3.7815126050420166E-2</v>
      </c>
      <c r="AT11" s="47">
        <f t="shared" si="0"/>
        <v>2.5210084033613446E-2</v>
      </c>
      <c r="AU11" s="47">
        <f t="shared" si="0"/>
        <v>2.9411764705882353E-2</v>
      </c>
      <c r="AV11" s="47">
        <f t="shared" si="0"/>
        <v>2.9411764705882353E-2</v>
      </c>
      <c r="AW11" s="47">
        <f t="shared" si="0"/>
        <v>2.5210084033613446E-2</v>
      </c>
      <c r="AX11" s="47">
        <f t="shared" si="0"/>
        <v>2.9411764705882353E-2</v>
      </c>
      <c r="AY11" s="47">
        <f t="shared" si="1"/>
        <v>3.3613445378151259E-2</v>
      </c>
      <c r="AZ11" s="47">
        <f t="shared" si="1"/>
        <v>2.5210084033613446E-2</v>
      </c>
      <c r="BA11" s="47">
        <f t="shared" si="1"/>
        <v>3.3613445378151259E-2</v>
      </c>
      <c r="BB11" s="47">
        <f t="shared" si="1"/>
        <v>3.7815126050420166E-2</v>
      </c>
      <c r="BC11" s="47">
        <f t="shared" si="1"/>
        <v>4.2016806722689079E-2</v>
      </c>
      <c r="BD11" s="47">
        <f t="shared" si="1"/>
        <v>2.9411764705882353E-2</v>
      </c>
      <c r="BE11" s="47">
        <f t="shared" si="1"/>
        <v>4.2016806722689079E-2</v>
      </c>
      <c r="BF11" s="47">
        <f t="shared" si="1"/>
        <v>3.7815126050420166E-2</v>
      </c>
      <c r="BG11" s="47">
        <f t="shared" si="1"/>
        <v>2.9411764705882353E-2</v>
      </c>
      <c r="BH11" s="47">
        <f t="shared" si="1"/>
        <v>2.5210084033613446E-2</v>
      </c>
      <c r="BI11" s="47">
        <f t="shared" si="1"/>
        <v>2.9411764705882353E-2</v>
      </c>
      <c r="BJ11" s="47">
        <f t="shared" si="1"/>
        <v>3.7815126050420166E-2</v>
      </c>
      <c r="BK11" s="47">
        <f t="shared" si="1"/>
        <v>3.7815126050420166E-2</v>
      </c>
      <c r="BL11" s="47">
        <f t="shared" si="1"/>
        <v>2.9411764705882353E-2</v>
      </c>
      <c r="BM11" s="6" cm="1">
        <f t="array" ref="BM11">-1/LN(30)*SUMPRODUCT(AI11:BL11,LN(AI11:BL11))</f>
        <v>0.99593625085700388</v>
      </c>
      <c r="BN11" s="18">
        <f t="shared" si="2"/>
        <v>4.0637491429961203E-3</v>
      </c>
      <c r="BO11" s="18">
        <f t="shared" si="3"/>
        <v>3.4874326259563493E-2</v>
      </c>
      <c r="BP11" s="21">
        <f t="shared" si="4"/>
        <v>1.4123035806244365E-2</v>
      </c>
      <c r="BQ11" s="6" cm="1">
        <f t="array" ref="BQ11">-SUMPRODUCT(AI11:BL11,LOG(AI11:BL11,2))</f>
        <v>4.8869502231558366</v>
      </c>
      <c r="BR11" s="28">
        <f t="shared" si="36"/>
        <v>0.99593625085700344</v>
      </c>
      <c r="BS11" s="3">
        <f t="shared" si="5"/>
        <v>3.8289593532733306E-3</v>
      </c>
      <c r="BT11" s="3">
        <f t="shared" si="6"/>
        <v>5.3406437922772811E-4</v>
      </c>
      <c r="BU11" s="3">
        <f t="shared" si="7"/>
        <v>4.1538340606601075E-4</v>
      </c>
      <c r="BV11" s="3">
        <f t="shared" si="8"/>
        <v>4.7472389264686943E-4</v>
      </c>
      <c r="BW11" s="3">
        <f t="shared" si="9"/>
        <v>5.3406437922772811E-4</v>
      </c>
      <c r="BX11" s="3">
        <f t="shared" si="10"/>
        <v>5.3406437922772811E-4</v>
      </c>
      <c r="BY11" s="3">
        <f t="shared" si="11"/>
        <v>4.7472389264686943E-4</v>
      </c>
      <c r="BZ11" s="3">
        <f t="shared" si="12"/>
        <v>3.5604291948515207E-4</v>
      </c>
      <c r="CA11" s="3">
        <f t="shared" si="13"/>
        <v>5.9340486580858678E-4</v>
      </c>
      <c r="CB11" s="3">
        <f t="shared" si="14"/>
        <v>5.9340486580858678E-4</v>
      </c>
      <c r="CC11" s="3">
        <f t="shared" si="15"/>
        <v>4.7472389264686943E-4</v>
      </c>
      <c r="CD11" s="3">
        <f t="shared" si="16"/>
        <v>5.3406437922772811E-4</v>
      </c>
      <c r="CE11" s="3">
        <f t="shared" si="17"/>
        <v>3.5604291948515207E-4</v>
      </c>
      <c r="CF11" s="3">
        <f t="shared" si="18"/>
        <v>4.1538340606601075E-4</v>
      </c>
      <c r="CG11" s="3">
        <f t="shared" si="19"/>
        <v>4.1538340606601075E-4</v>
      </c>
      <c r="CH11" s="3">
        <f t="shared" si="20"/>
        <v>3.5604291948515207E-4</v>
      </c>
      <c r="CI11" s="3">
        <f t="shared" si="21"/>
        <v>4.1538340606601075E-4</v>
      </c>
      <c r="CJ11" s="3">
        <f t="shared" si="22"/>
        <v>4.7472389264686943E-4</v>
      </c>
      <c r="CK11" s="3">
        <f t="shared" si="23"/>
        <v>3.5604291948515207E-4</v>
      </c>
      <c r="CL11" s="3">
        <f t="shared" si="24"/>
        <v>4.7472389264686943E-4</v>
      </c>
      <c r="CM11" s="3">
        <f t="shared" si="25"/>
        <v>5.3406437922772811E-4</v>
      </c>
      <c r="CN11" s="3">
        <f t="shared" si="26"/>
        <v>5.9340486580858678E-4</v>
      </c>
      <c r="CO11" s="3">
        <f t="shared" si="27"/>
        <v>4.1538340606601075E-4</v>
      </c>
      <c r="CP11" s="3">
        <f t="shared" si="28"/>
        <v>5.9340486580858678E-4</v>
      </c>
      <c r="CQ11" s="3">
        <f t="shared" si="29"/>
        <v>5.3406437922772811E-4</v>
      </c>
      <c r="CR11" s="3">
        <f t="shared" si="30"/>
        <v>4.1538340606601075E-4</v>
      </c>
      <c r="CS11" s="3">
        <f t="shared" si="31"/>
        <v>3.5604291948515207E-4</v>
      </c>
      <c r="CT11" s="3">
        <f t="shared" si="32"/>
        <v>4.1538340606601075E-4</v>
      </c>
      <c r="CU11" s="3">
        <f t="shared" si="33"/>
        <v>5.3406437922772811E-4</v>
      </c>
      <c r="CV11" s="3">
        <f t="shared" si="34"/>
        <v>5.3406437922772811E-4</v>
      </c>
      <c r="CW11" s="3">
        <f t="shared" si="35"/>
        <v>4.1538340606601075E-4</v>
      </c>
      <c r="CX11" s="26">
        <f t="shared" si="37"/>
        <v>6.9018572984963777E-2</v>
      </c>
    </row>
    <row r="12" spans="1:103" s="5" customFormat="1" ht="31.5" customHeight="1" thickBot="1" x14ac:dyDescent="0.25">
      <c r="A12" s="2"/>
      <c r="B12" s="37" t="s">
        <v>58</v>
      </c>
      <c r="C12" s="34" t="s">
        <v>27</v>
      </c>
      <c r="D12" s="65">
        <v>7.1000000000000004E-3</v>
      </c>
      <c r="E12" s="49">
        <v>7</v>
      </c>
      <c r="F12" s="33">
        <v>8</v>
      </c>
      <c r="G12" s="33">
        <v>6</v>
      </c>
      <c r="H12" s="33">
        <v>8</v>
      </c>
      <c r="I12" s="33">
        <v>10</v>
      </c>
      <c r="J12" s="33">
        <v>10</v>
      </c>
      <c r="K12" s="33">
        <v>7</v>
      </c>
      <c r="L12" s="33">
        <v>7</v>
      </c>
      <c r="M12" s="33">
        <v>8</v>
      </c>
      <c r="N12" s="33">
        <v>7</v>
      </c>
      <c r="O12" s="33">
        <v>8</v>
      </c>
      <c r="P12" s="33">
        <v>10</v>
      </c>
      <c r="Q12" s="33">
        <v>7</v>
      </c>
      <c r="R12" s="33">
        <v>8</v>
      </c>
      <c r="S12" s="33">
        <v>8</v>
      </c>
      <c r="T12" s="33">
        <v>7</v>
      </c>
      <c r="U12" s="33">
        <v>9</v>
      </c>
      <c r="V12" s="33">
        <v>8</v>
      </c>
      <c r="W12" s="33">
        <v>10</v>
      </c>
      <c r="X12" s="33">
        <v>6</v>
      </c>
      <c r="Y12" s="33">
        <v>10</v>
      </c>
      <c r="Z12" s="33">
        <v>9</v>
      </c>
      <c r="AA12" s="33">
        <v>10</v>
      </c>
      <c r="AB12" s="33">
        <v>10</v>
      </c>
      <c r="AC12" s="33">
        <v>9</v>
      </c>
      <c r="AD12" s="33">
        <v>7</v>
      </c>
      <c r="AE12" s="33">
        <v>6</v>
      </c>
      <c r="AF12" s="33">
        <v>8</v>
      </c>
      <c r="AG12" s="33">
        <v>10</v>
      </c>
      <c r="AH12" s="32">
        <v>7</v>
      </c>
      <c r="AI12" s="47">
        <f t="shared" si="0"/>
        <v>2.8571428571428571E-2</v>
      </c>
      <c r="AJ12" s="47">
        <f t="shared" si="0"/>
        <v>3.2653061224489799E-2</v>
      </c>
      <c r="AK12" s="47">
        <f t="shared" si="0"/>
        <v>2.4489795918367346E-2</v>
      </c>
      <c r="AL12" s="47">
        <f t="shared" si="0"/>
        <v>3.2653061224489799E-2</v>
      </c>
      <c r="AM12" s="47">
        <f t="shared" si="0"/>
        <v>4.0816326530612242E-2</v>
      </c>
      <c r="AN12" s="47">
        <f t="shared" si="0"/>
        <v>4.0816326530612242E-2</v>
      </c>
      <c r="AO12" s="47">
        <f t="shared" si="0"/>
        <v>2.8571428571428571E-2</v>
      </c>
      <c r="AP12" s="47">
        <f t="shared" si="0"/>
        <v>2.8571428571428571E-2</v>
      </c>
      <c r="AQ12" s="47">
        <f t="shared" si="0"/>
        <v>3.2653061224489799E-2</v>
      </c>
      <c r="AR12" s="47">
        <f t="shared" si="0"/>
        <v>2.8571428571428571E-2</v>
      </c>
      <c r="AS12" s="47">
        <f t="shared" si="0"/>
        <v>3.2653061224489799E-2</v>
      </c>
      <c r="AT12" s="47">
        <f t="shared" si="0"/>
        <v>4.0816326530612242E-2</v>
      </c>
      <c r="AU12" s="47">
        <f t="shared" si="0"/>
        <v>2.8571428571428571E-2</v>
      </c>
      <c r="AV12" s="47">
        <f t="shared" si="0"/>
        <v>3.2653061224489799E-2</v>
      </c>
      <c r="AW12" s="47">
        <f t="shared" si="0"/>
        <v>3.2653061224489799E-2</v>
      </c>
      <c r="AX12" s="47">
        <f t="shared" si="0"/>
        <v>2.8571428571428571E-2</v>
      </c>
      <c r="AY12" s="47">
        <f t="shared" si="1"/>
        <v>3.6734693877551024E-2</v>
      </c>
      <c r="AZ12" s="47">
        <f t="shared" si="1"/>
        <v>3.2653061224489799E-2</v>
      </c>
      <c r="BA12" s="47">
        <f t="shared" si="1"/>
        <v>4.0816326530612242E-2</v>
      </c>
      <c r="BB12" s="47">
        <f t="shared" si="1"/>
        <v>2.4489795918367346E-2</v>
      </c>
      <c r="BC12" s="47">
        <f t="shared" si="1"/>
        <v>4.0816326530612242E-2</v>
      </c>
      <c r="BD12" s="47">
        <f t="shared" si="1"/>
        <v>3.6734693877551024E-2</v>
      </c>
      <c r="BE12" s="47">
        <f t="shared" si="1"/>
        <v>4.0816326530612242E-2</v>
      </c>
      <c r="BF12" s="47">
        <f t="shared" si="1"/>
        <v>4.0816326530612242E-2</v>
      </c>
      <c r="BG12" s="47">
        <f t="shared" si="1"/>
        <v>3.6734693877551024E-2</v>
      </c>
      <c r="BH12" s="47">
        <f t="shared" si="1"/>
        <v>2.8571428571428571E-2</v>
      </c>
      <c r="BI12" s="47">
        <f t="shared" si="1"/>
        <v>2.4489795918367346E-2</v>
      </c>
      <c r="BJ12" s="47">
        <f t="shared" si="1"/>
        <v>3.2653061224489799E-2</v>
      </c>
      <c r="BK12" s="47">
        <f t="shared" si="1"/>
        <v>4.0816326530612242E-2</v>
      </c>
      <c r="BL12" s="47">
        <f t="shared" si="1"/>
        <v>2.8571428571428571E-2</v>
      </c>
      <c r="BM12" s="6" cm="1">
        <f t="array" ref="BM12">-1/LN(30)*SUMPRODUCT(AI12:BL12,LN(AI12:BL12))</f>
        <v>0.99601117016216489</v>
      </c>
      <c r="BN12" s="18">
        <f t="shared" si="2"/>
        <v>3.9888298378351061E-3</v>
      </c>
      <c r="BO12" s="18">
        <f t="shared" si="3"/>
        <v>3.4231382957852038E-2</v>
      </c>
      <c r="BP12" s="21">
        <f t="shared" si="4"/>
        <v>8.2710008687454182E-3</v>
      </c>
      <c r="BQ12" s="6" cm="1">
        <f t="array" ref="BQ12">-SUMPRODUCT(AI12:BL12,LOG(AI12:BL12,2))</f>
        <v>4.887317843989762</v>
      </c>
      <c r="BR12" s="28">
        <f t="shared" si="36"/>
        <v>0.99601117016216467</v>
      </c>
      <c r="BS12" s="3">
        <f t="shared" si="5"/>
        <v>3.7540223860499603E-3</v>
      </c>
      <c r="BT12" s="3">
        <f t="shared" si="6"/>
        <v>2.3631431053558336E-4</v>
      </c>
      <c r="BU12" s="3">
        <f t="shared" si="7"/>
        <v>2.7007349775495245E-4</v>
      </c>
      <c r="BV12" s="3">
        <f t="shared" si="8"/>
        <v>2.0255512331621432E-4</v>
      </c>
      <c r="BW12" s="3">
        <f t="shared" si="9"/>
        <v>2.7007349775495245E-4</v>
      </c>
      <c r="BX12" s="3">
        <f t="shared" si="10"/>
        <v>3.3759187219369052E-4</v>
      </c>
      <c r="BY12" s="3">
        <f t="shared" si="11"/>
        <v>3.3759187219369052E-4</v>
      </c>
      <c r="BZ12" s="3">
        <f t="shared" si="12"/>
        <v>2.3631431053558336E-4</v>
      </c>
      <c r="CA12" s="3">
        <f t="shared" si="13"/>
        <v>2.3631431053558336E-4</v>
      </c>
      <c r="CB12" s="3">
        <f t="shared" si="14"/>
        <v>2.7007349775495245E-4</v>
      </c>
      <c r="CC12" s="3">
        <f t="shared" si="15"/>
        <v>2.3631431053558336E-4</v>
      </c>
      <c r="CD12" s="3">
        <f t="shared" si="16"/>
        <v>2.7007349775495245E-4</v>
      </c>
      <c r="CE12" s="3">
        <f t="shared" si="17"/>
        <v>3.3759187219369052E-4</v>
      </c>
      <c r="CF12" s="3">
        <f t="shared" si="18"/>
        <v>2.3631431053558336E-4</v>
      </c>
      <c r="CG12" s="3">
        <f t="shared" si="19"/>
        <v>2.7007349775495245E-4</v>
      </c>
      <c r="CH12" s="3">
        <f t="shared" si="20"/>
        <v>2.7007349775495245E-4</v>
      </c>
      <c r="CI12" s="3">
        <f t="shared" si="21"/>
        <v>2.3631431053558336E-4</v>
      </c>
      <c r="CJ12" s="3">
        <f t="shared" si="22"/>
        <v>3.0383268497432149E-4</v>
      </c>
      <c r="CK12" s="3">
        <f t="shared" si="23"/>
        <v>2.7007349775495245E-4</v>
      </c>
      <c r="CL12" s="3">
        <f t="shared" si="24"/>
        <v>3.3759187219369052E-4</v>
      </c>
      <c r="CM12" s="3">
        <f t="shared" si="25"/>
        <v>2.0255512331621432E-4</v>
      </c>
      <c r="CN12" s="3">
        <f t="shared" si="26"/>
        <v>3.3759187219369052E-4</v>
      </c>
      <c r="CO12" s="3">
        <f t="shared" si="27"/>
        <v>3.0383268497432149E-4</v>
      </c>
      <c r="CP12" s="3">
        <f t="shared" si="28"/>
        <v>3.3759187219369052E-4</v>
      </c>
      <c r="CQ12" s="3">
        <f t="shared" si="29"/>
        <v>3.3759187219369052E-4</v>
      </c>
      <c r="CR12" s="3">
        <f t="shared" si="30"/>
        <v>3.0383268497432149E-4</v>
      </c>
      <c r="CS12" s="3">
        <f t="shared" si="31"/>
        <v>2.3631431053558336E-4</v>
      </c>
      <c r="CT12" s="3">
        <f t="shared" si="32"/>
        <v>2.0255512331621432E-4</v>
      </c>
      <c r="CU12" s="3">
        <f t="shared" si="33"/>
        <v>2.7007349775495245E-4</v>
      </c>
      <c r="CV12" s="3">
        <f t="shared" si="34"/>
        <v>3.3759187219369052E-4</v>
      </c>
      <c r="CW12" s="3">
        <f t="shared" si="35"/>
        <v>2.3631431053558336E-4</v>
      </c>
      <c r="CX12" s="26">
        <f t="shared" si="37"/>
        <v>4.0423010133474303E-2</v>
      </c>
    </row>
    <row r="13" spans="1:103" s="5" customFormat="1" ht="31.5" customHeight="1" thickBot="1" x14ac:dyDescent="0.25">
      <c r="A13" s="2"/>
      <c r="B13" s="37" t="s">
        <v>59</v>
      </c>
      <c r="C13" s="34" t="s">
        <v>28</v>
      </c>
      <c r="D13" s="65">
        <v>4.2700000000000002E-2</v>
      </c>
      <c r="E13" s="49">
        <v>6</v>
      </c>
      <c r="F13" s="33">
        <v>10</v>
      </c>
      <c r="G13" s="33">
        <v>7</v>
      </c>
      <c r="H13" s="33">
        <v>6</v>
      </c>
      <c r="I13" s="33">
        <v>7</v>
      </c>
      <c r="J13" s="33">
        <v>7</v>
      </c>
      <c r="K13" s="33">
        <v>6</v>
      </c>
      <c r="L13" s="33">
        <v>7</v>
      </c>
      <c r="M13" s="33">
        <v>8</v>
      </c>
      <c r="N13" s="33">
        <v>8</v>
      </c>
      <c r="O13" s="33">
        <v>7</v>
      </c>
      <c r="P13" s="33">
        <v>7</v>
      </c>
      <c r="Q13" s="33">
        <v>9</v>
      </c>
      <c r="R13" s="33">
        <v>8</v>
      </c>
      <c r="S13" s="33">
        <v>7</v>
      </c>
      <c r="T13" s="33">
        <v>6</v>
      </c>
      <c r="U13" s="33">
        <v>9</v>
      </c>
      <c r="V13" s="33">
        <v>8</v>
      </c>
      <c r="W13" s="33">
        <v>7</v>
      </c>
      <c r="X13" s="33">
        <v>7</v>
      </c>
      <c r="Y13" s="33">
        <v>8</v>
      </c>
      <c r="Z13" s="33">
        <v>9</v>
      </c>
      <c r="AA13" s="33">
        <v>10</v>
      </c>
      <c r="AB13" s="33">
        <v>9</v>
      </c>
      <c r="AC13" s="33">
        <v>8</v>
      </c>
      <c r="AD13" s="33">
        <v>10</v>
      </c>
      <c r="AE13" s="33">
        <v>8</v>
      </c>
      <c r="AF13" s="33">
        <v>10</v>
      </c>
      <c r="AG13" s="33">
        <v>9</v>
      </c>
      <c r="AH13" s="32">
        <v>7</v>
      </c>
      <c r="AI13" s="47">
        <f t="shared" si="0"/>
        <v>2.553191489361702E-2</v>
      </c>
      <c r="AJ13" s="47">
        <f t="shared" si="0"/>
        <v>4.2553191489361701E-2</v>
      </c>
      <c r="AK13" s="47">
        <f t="shared" si="0"/>
        <v>2.9787234042553193E-2</v>
      </c>
      <c r="AL13" s="47">
        <f t="shared" si="0"/>
        <v>2.553191489361702E-2</v>
      </c>
      <c r="AM13" s="47">
        <f t="shared" si="0"/>
        <v>2.9787234042553193E-2</v>
      </c>
      <c r="AN13" s="47">
        <f t="shared" si="0"/>
        <v>2.9787234042553193E-2</v>
      </c>
      <c r="AO13" s="47">
        <f t="shared" si="0"/>
        <v>2.553191489361702E-2</v>
      </c>
      <c r="AP13" s="47">
        <f t="shared" si="0"/>
        <v>2.9787234042553193E-2</v>
      </c>
      <c r="AQ13" s="47">
        <f t="shared" si="0"/>
        <v>3.4042553191489362E-2</v>
      </c>
      <c r="AR13" s="47">
        <f t="shared" si="0"/>
        <v>3.4042553191489362E-2</v>
      </c>
      <c r="AS13" s="47">
        <f t="shared" si="0"/>
        <v>2.9787234042553193E-2</v>
      </c>
      <c r="AT13" s="47">
        <f t="shared" si="0"/>
        <v>2.9787234042553193E-2</v>
      </c>
      <c r="AU13" s="47">
        <f t="shared" si="0"/>
        <v>3.8297872340425532E-2</v>
      </c>
      <c r="AV13" s="47">
        <f t="shared" si="0"/>
        <v>3.4042553191489362E-2</v>
      </c>
      <c r="AW13" s="47">
        <f t="shared" si="0"/>
        <v>2.9787234042553193E-2</v>
      </c>
      <c r="AX13" s="47">
        <f t="shared" si="0"/>
        <v>2.553191489361702E-2</v>
      </c>
      <c r="AY13" s="47">
        <f t="shared" si="1"/>
        <v>3.8297872340425532E-2</v>
      </c>
      <c r="AZ13" s="47">
        <f t="shared" si="1"/>
        <v>3.4042553191489362E-2</v>
      </c>
      <c r="BA13" s="47">
        <f t="shared" si="1"/>
        <v>2.9787234042553193E-2</v>
      </c>
      <c r="BB13" s="47">
        <f t="shared" si="1"/>
        <v>2.9787234042553193E-2</v>
      </c>
      <c r="BC13" s="47">
        <f t="shared" si="1"/>
        <v>3.4042553191489362E-2</v>
      </c>
      <c r="BD13" s="47">
        <f t="shared" si="1"/>
        <v>3.8297872340425532E-2</v>
      </c>
      <c r="BE13" s="47">
        <f t="shared" si="1"/>
        <v>4.2553191489361701E-2</v>
      </c>
      <c r="BF13" s="47">
        <f t="shared" si="1"/>
        <v>3.8297872340425532E-2</v>
      </c>
      <c r="BG13" s="47">
        <f t="shared" si="1"/>
        <v>3.4042553191489362E-2</v>
      </c>
      <c r="BH13" s="47">
        <f t="shared" si="1"/>
        <v>4.2553191489361701E-2</v>
      </c>
      <c r="BI13" s="47">
        <f t="shared" si="1"/>
        <v>3.4042553191489362E-2</v>
      </c>
      <c r="BJ13" s="47">
        <f t="shared" si="1"/>
        <v>4.2553191489361701E-2</v>
      </c>
      <c r="BK13" s="47">
        <f t="shared" si="1"/>
        <v>3.8297872340425532E-2</v>
      </c>
      <c r="BL13" s="47">
        <f t="shared" si="1"/>
        <v>2.9787234042553193E-2</v>
      </c>
      <c r="BM13" s="6" cm="1">
        <f t="array" ref="BM13">-1/LN(30)*SUMPRODUCT(AI13:BL13,LN(AI13:BL13))</f>
        <v>0.99634426291916167</v>
      </c>
      <c r="BN13" s="18">
        <f t="shared" si="2"/>
        <v>3.6557370808383283E-3</v>
      </c>
      <c r="BO13" s="18">
        <f t="shared" si="3"/>
        <v>3.1372843940446399E-2</v>
      </c>
      <c r="BP13" s="21">
        <f t="shared" si="4"/>
        <v>4.5588682017538233E-2</v>
      </c>
      <c r="BQ13" s="6" cm="1">
        <f t="array" ref="BQ13">-SUMPRODUCT(AI13:BL13,LOG(AI13:BL13,2))</f>
        <v>4.8889522937065388</v>
      </c>
      <c r="BR13" s="28">
        <f t="shared" si="36"/>
        <v>0.99634426291916234</v>
      </c>
      <c r="BS13" s="3">
        <f t="shared" si="5"/>
        <v>3.420851103164476E-3</v>
      </c>
      <c r="BT13" s="3">
        <f t="shared" si="6"/>
        <v>1.1639663493839549E-3</v>
      </c>
      <c r="BU13" s="3">
        <f t="shared" si="7"/>
        <v>1.9399439156399247E-3</v>
      </c>
      <c r="BV13" s="3">
        <f t="shared" si="8"/>
        <v>1.3579607409479474E-3</v>
      </c>
      <c r="BW13" s="3">
        <f t="shared" si="9"/>
        <v>1.1639663493839549E-3</v>
      </c>
      <c r="BX13" s="3">
        <f t="shared" si="10"/>
        <v>1.3579607409479474E-3</v>
      </c>
      <c r="BY13" s="3">
        <f t="shared" si="11"/>
        <v>1.3579607409479474E-3</v>
      </c>
      <c r="BZ13" s="3">
        <f t="shared" si="12"/>
        <v>1.1639663493839549E-3</v>
      </c>
      <c r="CA13" s="3">
        <f t="shared" si="13"/>
        <v>1.3579607409479474E-3</v>
      </c>
      <c r="CB13" s="3">
        <f t="shared" si="14"/>
        <v>1.5519551325119398E-3</v>
      </c>
      <c r="CC13" s="3">
        <f t="shared" si="15"/>
        <v>1.5519551325119398E-3</v>
      </c>
      <c r="CD13" s="3">
        <f t="shared" si="16"/>
        <v>1.3579607409479474E-3</v>
      </c>
      <c r="CE13" s="3">
        <f t="shared" si="17"/>
        <v>1.3579607409479474E-3</v>
      </c>
      <c r="CF13" s="3">
        <f t="shared" si="18"/>
        <v>1.7459495240759323E-3</v>
      </c>
      <c r="CG13" s="3">
        <f t="shared" si="19"/>
        <v>1.5519551325119398E-3</v>
      </c>
      <c r="CH13" s="3">
        <f t="shared" si="20"/>
        <v>1.3579607409479474E-3</v>
      </c>
      <c r="CI13" s="3">
        <f t="shared" si="21"/>
        <v>1.1639663493839549E-3</v>
      </c>
      <c r="CJ13" s="3">
        <f t="shared" si="22"/>
        <v>1.7459495240759323E-3</v>
      </c>
      <c r="CK13" s="3">
        <f t="shared" si="23"/>
        <v>1.5519551325119398E-3</v>
      </c>
      <c r="CL13" s="3">
        <f t="shared" si="24"/>
        <v>1.3579607409479474E-3</v>
      </c>
      <c r="CM13" s="3">
        <f t="shared" si="25"/>
        <v>1.3579607409479474E-3</v>
      </c>
      <c r="CN13" s="3">
        <f t="shared" si="26"/>
        <v>1.5519551325119398E-3</v>
      </c>
      <c r="CO13" s="3">
        <f t="shared" si="27"/>
        <v>1.7459495240759323E-3</v>
      </c>
      <c r="CP13" s="3">
        <f t="shared" si="28"/>
        <v>1.9399439156399247E-3</v>
      </c>
      <c r="CQ13" s="3">
        <f t="shared" si="29"/>
        <v>1.7459495240759323E-3</v>
      </c>
      <c r="CR13" s="3">
        <f t="shared" si="30"/>
        <v>1.5519551325119398E-3</v>
      </c>
      <c r="CS13" s="3">
        <f t="shared" si="31"/>
        <v>1.9399439156399247E-3</v>
      </c>
      <c r="CT13" s="3">
        <f t="shared" si="32"/>
        <v>1.5519551325119398E-3</v>
      </c>
      <c r="CU13" s="3">
        <f t="shared" si="33"/>
        <v>1.9399439156399247E-3</v>
      </c>
      <c r="CV13" s="3">
        <f t="shared" si="34"/>
        <v>1.7459495240759323E-3</v>
      </c>
      <c r="CW13" s="3">
        <f t="shared" si="35"/>
        <v>1.3579607409479474E-3</v>
      </c>
      <c r="CX13" s="26">
        <f t="shared" si="37"/>
        <v>0.2228808915167016</v>
      </c>
    </row>
    <row r="14" spans="1:103" s="5" customFormat="1" ht="31.5" customHeight="1" thickBot="1" x14ac:dyDescent="0.25">
      <c r="A14" s="2"/>
      <c r="B14" s="37" t="s">
        <v>60</v>
      </c>
      <c r="C14" s="34" t="s">
        <v>29</v>
      </c>
      <c r="D14" s="65">
        <v>1.4500000000000001E-2</v>
      </c>
      <c r="E14" s="49">
        <v>9</v>
      </c>
      <c r="F14" s="33">
        <v>10</v>
      </c>
      <c r="G14" s="33">
        <v>8</v>
      </c>
      <c r="H14" s="33">
        <v>9</v>
      </c>
      <c r="I14" s="33">
        <v>7</v>
      </c>
      <c r="J14" s="33">
        <v>8</v>
      </c>
      <c r="K14" s="33">
        <v>8</v>
      </c>
      <c r="L14" s="33">
        <v>9</v>
      </c>
      <c r="M14" s="33">
        <v>10</v>
      </c>
      <c r="N14" s="33">
        <v>7</v>
      </c>
      <c r="O14" s="33">
        <v>7</v>
      </c>
      <c r="P14" s="33">
        <v>9</v>
      </c>
      <c r="Q14" s="33">
        <v>7</v>
      </c>
      <c r="R14" s="33">
        <v>7</v>
      </c>
      <c r="S14" s="33">
        <v>7</v>
      </c>
      <c r="T14" s="33">
        <v>8</v>
      </c>
      <c r="U14" s="33">
        <v>10</v>
      </c>
      <c r="V14" s="33">
        <v>7</v>
      </c>
      <c r="W14" s="33">
        <v>10</v>
      </c>
      <c r="X14" s="33">
        <v>7</v>
      </c>
      <c r="Y14" s="33">
        <v>10</v>
      </c>
      <c r="Z14" s="33">
        <v>7</v>
      </c>
      <c r="AA14" s="33">
        <v>8</v>
      </c>
      <c r="AB14" s="33">
        <v>8</v>
      </c>
      <c r="AC14" s="33">
        <v>9</v>
      </c>
      <c r="AD14" s="33">
        <v>7</v>
      </c>
      <c r="AE14" s="33">
        <v>9</v>
      </c>
      <c r="AF14" s="33">
        <v>7</v>
      </c>
      <c r="AG14" s="33">
        <v>8</v>
      </c>
      <c r="AH14" s="32">
        <v>9</v>
      </c>
      <c r="AI14" s="47">
        <f t="shared" si="0"/>
        <v>3.6585365853658534E-2</v>
      </c>
      <c r="AJ14" s="47">
        <f t="shared" si="0"/>
        <v>4.065040650406504E-2</v>
      </c>
      <c r="AK14" s="47">
        <f t="shared" si="0"/>
        <v>3.2520325203252036E-2</v>
      </c>
      <c r="AL14" s="47">
        <f t="shared" si="0"/>
        <v>3.6585365853658534E-2</v>
      </c>
      <c r="AM14" s="47">
        <f t="shared" si="0"/>
        <v>2.8455284552845527E-2</v>
      </c>
      <c r="AN14" s="47">
        <f t="shared" si="0"/>
        <v>3.2520325203252036E-2</v>
      </c>
      <c r="AO14" s="47">
        <f t="shared" si="0"/>
        <v>3.2520325203252036E-2</v>
      </c>
      <c r="AP14" s="47">
        <f t="shared" si="0"/>
        <v>3.6585365853658534E-2</v>
      </c>
      <c r="AQ14" s="47">
        <f t="shared" si="0"/>
        <v>4.065040650406504E-2</v>
      </c>
      <c r="AR14" s="47">
        <f t="shared" si="0"/>
        <v>2.8455284552845527E-2</v>
      </c>
      <c r="AS14" s="47">
        <f t="shared" si="0"/>
        <v>2.8455284552845527E-2</v>
      </c>
      <c r="AT14" s="47">
        <f t="shared" si="0"/>
        <v>3.6585365853658534E-2</v>
      </c>
      <c r="AU14" s="47">
        <f t="shared" si="0"/>
        <v>2.8455284552845527E-2</v>
      </c>
      <c r="AV14" s="47">
        <f t="shared" si="0"/>
        <v>2.8455284552845527E-2</v>
      </c>
      <c r="AW14" s="47">
        <f t="shared" si="0"/>
        <v>2.8455284552845527E-2</v>
      </c>
      <c r="AX14" s="47">
        <f t="shared" si="0"/>
        <v>3.2520325203252036E-2</v>
      </c>
      <c r="AY14" s="47">
        <f t="shared" si="1"/>
        <v>4.065040650406504E-2</v>
      </c>
      <c r="AZ14" s="47">
        <f t="shared" si="1"/>
        <v>2.8455284552845527E-2</v>
      </c>
      <c r="BA14" s="47">
        <f t="shared" si="1"/>
        <v>4.065040650406504E-2</v>
      </c>
      <c r="BB14" s="47">
        <f t="shared" si="1"/>
        <v>2.8455284552845527E-2</v>
      </c>
      <c r="BC14" s="47">
        <f t="shared" si="1"/>
        <v>4.065040650406504E-2</v>
      </c>
      <c r="BD14" s="47">
        <f t="shared" si="1"/>
        <v>2.8455284552845527E-2</v>
      </c>
      <c r="BE14" s="47">
        <f t="shared" si="1"/>
        <v>3.2520325203252036E-2</v>
      </c>
      <c r="BF14" s="47">
        <f t="shared" si="1"/>
        <v>3.2520325203252036E-2</v>
      </c>
      <c r="BG14" s="47">
        <f t="shared" si="1"/>
        <v>3.6585365853658534E-2</v>
      </c>
      <c r="BH14" s="47">
        <f t="shared" si="1"/>
        <v>2.8455284552845527E-2</v>
      </c>
      <c r="BI14" s="47">
        <f t="shared" si="1"/>
        <v>3.6585365853658534E-2</v>
      </c>
      <c r="BJ14" s="47">
        <f t="shared" si="1"/>
        <v>2.8455284552845527E-2</v>
      </c>
      <c r="BK14" s="47">
        <f t="shared" si="1"/>
        <v>3.2520325203252036E-2</v>
      </c>
      <c r="BL14" s="47">
        <f t="shared" si="1"/>
        <v>3.6585365853658534E-2</v>
      </c>
      <c r="BM14" s="6" cm="1">
        <f t="array" ref="BM14">-1/LN(30)*SUMPRODUCT(AI14:BL14,LN(AI14:BL14))</f>
        <v>0.99734525715852973</v>
      </c>
      <c r="BN14" s="18">
        <f t="shared" si="2"/>
        <v>2.6547428414702701E-3</v>
      </c>
      <c r="BO14" s="18">
        <f t="shared" si="3"/>
        <v>2.2782500772283332E-2</v>
      </c>
      <c r="BP14" s="21">
        <f t="shared" si="4"/>
        <v>1.1242028152034924E-2</v>
      </c>
      <c r="BQ14" s="6" cm="1">
        <f t="array" ref="BQ14">-SUMPRODUCT(AI14:BL14,LOG(AI14:BL14,2))</f>
        <v>4.8938640629259478</v>
      </c>
      <c r="BR14" s="28">
        <f t="shared" si="36"/>
        <v>0.9973452571585294</v>
      </c>
      <c r="BS14" s="3">
        <f t="shared" si="5"/>
        <v>2.4196208815978953E-3</v>
      </c>
      <c r="BT14" s="3">
        <f t="shared" si="6"/>
        <v>4.1129371287932645E-4</v>
      </c>
      <c r="BU14" s="3">
        <f t="shared" si="7"/>
        <v>4.5699301431036273E-4</v>
      </c>
      <c r="BV14" s="3">
        <f t="shared" si="8"/>
        <v>3.6559441144829027E-4</v>
      </c>
      <c r="BW14" s="3">
        <f t="shared" si="9"/>
        <v>4.1129371287932645E-4</v>
      </c>
      <c r="BX14" s="3">
        <f t="shared" si="10"/>
        <v>3.1989511001725393E-4</v>
      </c>
      <c r="BY14" s="3">
        <f t="shared" si="11"/>
        <v>3.6559441144829027E-4</v>
      </c>
      <c r="BZ14" s="3">
        <f t="shared" si="12"/>
        <v>3.6559441144829027E-4</v>
      </c>
      <c r="CA14" s="3">
        <f t="shared" si="13"/>
        <v>4.1129371287932645E-4</v>
      </c>
      <c r="CB14" s="3">
        <f t="shared" si="14"/>
        <v>4.5699301431036273E-4</v>
      </c>
      <c r="CC14" s="3">
        <f t="shared" si="15"/>
        <v>3.1989511001725393E-4</v>
      </c>
      <c r="CD14" s="3">
        <f t="shared" si="16"/>
        <v>3.1989511001725393E-4</v>
      </c>
      <c r="CE14" s="3">
        <f t="shared" si="17"/>
        <v>4.1129371287932645E-4</v>
      </c>
      <c r="CF14" s="3">
        <f t="shared" si="18"/>
        <v>3.1989511001725393E-4</v>
      </c>
      <c r="CG14" s="3">
        <f t="shared" si="19"/>
        <v>3.1989511001725393E-4</v>
      </c>
      <c r="CH14" s="3">
        <f t="shared" si="20"/>
        <v>3.1989511001725393E-4</v>
      </c>
      <c r="CI14" s="3">
        <f t="shared" si="21"/>
        <v>3.6559441144829027E-4</v>
      </c>
      <c r="CJ14" s="3">
        <f t="shared" si="22"/>
        <v>4.5699301431036273E-4</v>
      </c>
      <c r="CK14" s="3">
        <f t="shared" si="23"/>
        <v>3.1989511001725393E-4</v>
      </c>
      <c r="CL14" s="3">
        <f t="shared" si="24"/>
        <v>4.5699301431036273E-4</v>
      </c>
      <c r="CM14" s="3">
        <f t="shared" si="25"/>
        <v>3.1989511001725393E-4</v>
      </c>
      <c r="CN14" s="3">
        <f t="shared" si="26"/>
        <v>4.5699301431036273E-4</v>
      </c>
      <c r="CO14" s="3">
        <f t="shared" si="27"/>
        <v>3.1989511001725393E-4</v>
      </c>
      <c r="CP14" s="3">
        <f t="shared" si="28"/>
        <v>3.6559441144829027E-4</v>
      </c>
      <c r="CQ14" s="3">
        <f t="shared" si="29"/>
        <v>3.6559441144829027E-4</v>
      </c>
      <c r="CR14" s="3">
        <f t="shared" si="30"/>
        <v>4.1129371287932645E-4</v>
      </c>
      <c r="CS14" s="3">
        <f t="shared" si="31"/>
        <v>3.1989511001725393E-4</v>
      </c>
      <c r="CT14" s="3">
        <f t="shared" si="32"/>
        <v>4.1129371287932645E-4</v>
      </c>
      <c r="CU14" s="3">
        <f t="shared" si="33"/>
        <v>3.1989511001725393E-4</v>
      </c>
      <c r="CV14" s="3">
        <f t="shared" si="34"/>
        <v>3.6559441144829027E-4</v>
      </c>
      <c r="CW14" s="3">
        <f t="shared" si="35"/>
        <v>4.1129371287932645E-4</v>
      </c>
      <c r="CX14" s="26">
        <f t="shared" si="37"/>
        <v>5.5016957567645519E-2</v>
      </c>
    </row>
    <row r="15" spans="1:103" s="5" customFormat="1" ht="31.5" customHeight="1" thickBot="1" x14ac:dyDescent="0.25">
      <c r="A15" s="2"/>
      <c r="B15" s="37" t="s">
        <v>61</v>
      </c>
      <c r="C15" s="34" t="s">
        <v>30</v>
      </c>
      <c r="D15" s="65">
        <v>3.3700000000000001E-2</v>
      </c>
      <c r="E15" s="49">
        <v>7</v>
      </c>
      <c r="F15" s="33">
        <v>9</v>
      </c>
      <c r="G15" s="33">
        <v>6</v>
      </c>
      <c r="H15" s="33">
        <v>9</v>
      </c>
      <c r="I15" s="33">
        <v>9</v>
      </c>
      <c r="J15" s="33">
        <v>8</v>
      </c>
      <c r="K15" s="33">
        <v>8</v>
      </c>
      <c r="L15" s="33">
        <v>8</v>
      </c>
      <c r="M15" s="33">
        <v>7</v>
      </c>
      <c r="N15" s="33">
        <v>7</v>
      </c>
      <c r="O15" s="33">
        <v>9</v>
      </c>
      <c r="P15" s="33">
        <v>6</v>
      </c>
      <c r="Q15" s="33">
        <v>7</v>
      </c>
      <c r="R15" s="33">
        <v>9</v>
      </c>
      <c r="S15" s="33">
        <v>8</v>
      </c>
      <c r="T15" s="33">
        <v>8</v>
      </c>
      <c r="U15" s="33">
        <v>8</v>
      </c>
      <c r="V15" s="33">
        <v>7</v>
      </c>
      <c r="W15" s="33">
        <v>10</v>
      </c>
      <c r="X15" s="33">
        <v>9</v>
      </c>
      <c r="Y15" s="33">
        <v>9</v>
      </c>
      <c r="Z15" s="33">
        <v>10</v>
      </c>
      <c r="AA15" s="33">
        <v>6</v>
      </c>
      <c r="AB15" s="33">
        <v>6</v>
      </c>
      <c r="AC15" s="33">
        <v>9</v>
      </c>
      <c r="AD15" s="33">
        <v>7</v>
      </c>
      <c r="AE15" s="33">
        <v>8</v>
      </c>
      <c r="AF15" s="33">
        <v>9</v>
      </c>
      <c r="AG15" s="33">
        <v>9</v>
      </c>
      <c r="AH15" s="32">
        <v>7</v>
      </c>
      <c r="AI15" s="47">
        <f t="shared" si="0"/>
        <v>2.9288702928870293E-2</v>
      </c>
      <c r="AJ15" s="47">
        <f t="shared" si="0"/>
        <v>3.7656903765690378E-2</v>
      </c>
      <c r="AK15" s="47">
        <f t="shared" si="0"/>
        <v>2.5104602510460251E-2</v>
      </c>
      <c r="AL15" s="47">
        <f t="shared" si="0"/>
        <v>3.7656903765690378E-2</v>
      </c>
      <c r="AM15" s="47">
        <f t="shared" si="0"/>
        <v>3.7656903765690378E-2</v>
      </c>
      <c r="AN15" s="47">
        <f t="shared" si="0"/>
        <v>3.3472803347280332E-2</v>
      </c>
      <c r="AO15" s="47">
        <f t="shared" si="0"/>
        <v>3.3472803347280332E-2</v>
      </c>
      <c r="AP15" s="47">
        <f t="shared" si="0"/>
        <v>3.3472803347280332E-2</v>
      </c>
      <c r="AQ15" s="47">
        <f t="shared" si="0"/>
        <v>2.9288702928870293E-2</v>
      </c>
      <c r="AR15" s="47">
        <f t="shared" si="0"/>
        <v>2.9288702928870293E-2</v>
      </c>
      <c r="AS15" s="47">
        <f t="shared" si="0"/>
        <v>3.7656903765690378E-2</v>
      </c>
      <c r="AT15" s="47">
        <f t="shared" si="0"/>
        <v>2.5104602510460251E-2</v>
      </c>
      <c r="AU15" s="47">
        <f t="shared" si="0"/>
        <v>2.9288702928870293E-2</v>
      </c>
      <c r="AV15" s="47">
        <f t="shared" si="0"/>
        <v>3.7656903765690378E-2</v>
      </c>
      <c r="AW15" s="47">
        <f t="shared" si="0"/>
        <v>3.3472803347280332E-2</v>
      </c>
      <c r="AX15" s="47">
        <f t="shared" si="0"/>
        <v>3.3472803347280332E-2</v>
      </c>
      <c r="AY15" s="47">
        <f t="shared" si="1"/>
        <v>3.3472803347280332E-2</v>
      </c>
      <c r="AZ15" s="47">
        <f t="shared" si="1"/>
        <v>2.9288702928870293E-2</v>
      </c>
      <c r="BA15" s="47">
        <f t="shared" si="1"/>
        <v>4.1841004184100417E-2</v>
      </c>
      <c r="BB15" s="47">
        <f t="shared" si="1"/>
        <v>3.7656903765690378E-2</v>
      </c>
      <c r="BC15" s="47">
        <f t="shared" si="1"/>
        <v>3.7656903765690378E-2</v>
      </c>
      <c r="BD15" s="47">
        <f t="shared" si="1"/>
        <v>4.1841004184100417E-2</v>
      </c>
      <c r="BE15" s="47">
        <f t="shared" si="1"/>
        <v>2.5104602510460251E-2</v>
      </c>
      <c r="BF15" s="47">
        <f t="shared" si="1"/>
        <v>2.5104602510460251E-2</v>
      </c>
      <c r="BG15" s="47">
        <f t="shared" si="1"/>
        <v>3.7656903765690378E-2</v>
      </c>
      <c r="BH15" s="47">
        <f t="shared" si="1"/>
        <v>2.9288702928870293E-2</v>
      </c>
      <c r="BI15" s="47">
        <f t="shared" si="1"/>
        <v>3.3472803347280332E-2</v>
      </c>
      <c r="BJ15" s="47">
        <f t="shared" si="1"/>
        <v>3.7656903765690378E-2</v>
      </c>
      <c r="BK15" s="47">
        <f t="shared" si="1"/>
        <v>3.7656903765690378E-2</v>
      </c>
      <c r="BL15" s="47">
        <f t="shared" si="1"/>
        <v>2.9288702928870293E-2</v>
      </c>
      <c r="BM15" s="6" cm="1">
        <f t="array" ref="BM15">-1/LN(30)*SUMPRODUCT(AI15:BL15,LN(AI15:BL15))</f>
        <v>0.99678448212317516</v>
      </c>
      <c r="BN15" s="18">
        <f t="shared" si="2"/>
        <v>3.215517876824836E-3</v>
      </c>
      <c r="BO15" s="18">
        <f t="shared" si="3"/>
        <v>2.7594966023707455E-2</v>
      </c>
      <c r="BP15" s="21">
        <f t="shared" si="4"/>
        <v>3.1647181454320744E-2</v>
      </c>
      <c r="BQ15" s="6" cm="1">
        <f t="array" ref="BQ15">-SUMPRODUCT(AI15:BL15,LOG(AI15:BL15,2))</f>
        <v>4.8911124011787166</v>
      </c>
      <c r="BR15" s="28">
        <f t="shared" si="36"/>
        <v>0.99678448212317527</v>
      </c>
      <c r="BS15" s="3">
        <f t="shared" si="5"/>
        <v>2.9805281184383278E-3</v>
      </c>
      <c r="BT15" s="3">
        <f t="shared" si="6"/>
        <v>9.2690489615165363E-4</v>
      </c>
      <c r="BU15" s="3">
        <f t="shared" si="7"/>
        <v>1.1917348664806976E-3</v>
      </c>
      <c r="BV15" s="3">
        <f t="shared" si="8"/>
        <v>7.9448991098713165E-4</v>
      </c>
      <c r="BW15" s="3">
        <f t="shared" si="9"/>
        <v>1.1917348664806976E-3</v>
      </c>
      <c r="BX15" s="3">
        <f t="shared" si="10"/>
        <v>1.1917348664806976E-3</v>
      </c>
      <c r="BY15" s="3">
        <f t="shared" si="11"/>
        <v>1.0593198813161754E-3</v>
      </c>
      <c r="BZ15" s="3">
        <f t="shared" si="12"/>
        <v>1.0593198813161754E-3</v>
      </c>
      <c r="CA15" s="3">
        <f t="shared" si="13"/>
        <v>1.0593198813161754E-3</v>
      </c>
      <c r="CB15" s="3">
        <f t="shared" si="14"/>
        <v>9.2690489615165363E-4</v>
      </c>
      <c r="CC15" s="3">
        <f t="shared" si="15"/>
        <v>9.2690489615165363E-4</v>
      </c>
      <c r="CD15" s="3">
        <f t="shared" si="16"/>
        <v>1.1917348664806976E-3</v>
      </c>
      <c r="CE15" s="3">
        <f t="shared" si="17"/>
        <v>7.9448991098713165E-4</v>
      </c>
      <c r="CF15" s="3">
        <f t="shared" si="18"/>
        <v>9.2690489615165363E-4</v>
      </c>
      <c r="CG15" s="3">
        <f t="shared" si="19"/>
        <v>1.1917348664806976E-3</v>
      </c>
      <c r="CH15" s="3">
        <f t="shared" si="20"/>
        <v>1.0593198813161754E-3</v>
      </c>
      <c r="CI15" s="3">
        <f t="shared" si="21"/>
        <v>1.0593198813161754E-3</v>
      </c>
      <c r="CJ15" s="3">
        <f t="shared" si="22"/>
        <v>1.0593198813161754E-3</v>
      </c>
      <c r="CK15" s="3">
        <f t="shared" si="23"/>
        <v>9.2690489615165363E-4</v>
      </c>
      <c r="CL15" s="3">
        <f t="shared" si="24"/>
        <v>1.3241498516452193E-3</v>
      </c>
      <c r="CM15" s="3">
        <f t="shared" si="25"/>
        <v>1.1917348664806976E-3</v>
      </c>
      <c r="CN15" s="3">
        <f t="shared" si="26"/>
        <v>1.1917348664806976E-3</v>
      </c>
      <c r="CO15" s="3">
        <f t="shared" si="27"/>
        <v>1.3241498516452193E-3</v>
      </c>
      <c r="CP15" s="3">
        <f t="shared" si="28"/>
        <v>7.9448991098713165E-4</v>
      </c>
      <c r="CQ15" s="3">
        <f t="shared" si="29"/>
        <v>7.9448991098713165E-4</v>
      </c>
      <c r="CR15" s="3">
        <f t="shared" si="30"/>
        <v>1.1917348664806976E-3</v>
      </c>
      <c r="CS15" s="3">
        <f t="shared" si="31"/>
        <v>9.2690489615165363E-4</v>
      </c>
      <c r="CT15" s="3">
        <f t="shared" si="32"/>
        <v>1.0593198813161754E-3</v>
      </c>
      <c r="CU15" s="3">
        <f t="shared" si="33"/>
        <v>1.1917348664806976E-3</v>
      </c>
      <c r="CV15" s="3">
        <f t="shared" si="34"/>
        <v>1.1917348664806976E-3</v>
      </c>
      <c r="CW15" s="3">
        <f t="shared" si="35"/>
        <v>9.2690489615165363E-4</v>
      </c>
      <c r="CX15" s="26">
        <f t="shared" si="37"/>
        <v>0.15478992167358127</v>
      </c>
    </row>
    <row r="16" spans="1:103" s="5" customFormat="1" ht="31.5" customHeight="1" thickBot="1" x14ac:dyDescent="0.25">
      <c r="A16" s="2"/>
      <c r="B16" s="37" t="s">
        <v>62</v>
      </c>
      <c r="C16" s="34" t="s">
        <v>31</v>
      </c>
      <c r="D16" s="65">
        <v>4.6800000000000001E-2</v>
      </c>
      <c r="E16" s="49">
        <v>9</v>
      </c>
      <c r="F16" s="33">
        <v>8</v>
      </c>
      <c r="G16" s="33">
        <v>9</v>
      </c>
      <c r="H16" s="33">
        <v>8</v>
      </c>
      <c r="I16" s="33">
        <v>6</v>
      </c>
      <c r="J16" s="33">
        <v>10</v>
      </c>
      <c r="K16" s="33">
        <v>8</v>
      </c>
      <c r="L16" s="33">
        <v>8</v>
      </c>
      <c r="M16" s="33">
        <v>10</v>
      </c>
      <c r="N16" s="33">
        <v>10</v>
      </c>
      <c r="O16" s="33">
        <v>8</v>
      </c>
      <c r="P16" s="33">
        <v>9</v>
      </c>
      <c r="Q16" s="33">
        <v>8</v>
      </c>
      <c r="R16" s="33">
        <v>10</v>
      </c>
      <c r="S16" s="33">
        <v>9</v>
      </c>
      <c r="T16" s="33">
        <v>7</v>
      </c>
      <c r="U16" s="33">
        <v>10</v>
      </c>
      <c r="V16" s="33">
        <v>7</v>
      </c>
      <c r="W16" s="33">
        <v>9</v>
      </c>
      <c r="X16" s="33">
        <v>7</v>
      </c>
      <c r="Y16" s="33">
        <v>6</v>
      </c>
      <c r="Z16" s="33">
        <v>9</v>
      </c>
      <c r="AA16" s="33">
        <v>9</v>
      </c>
      <c r="AB16" s="33">
        <v>9</v>
      </c>
      <c r="AC16" s="33">
        <v>10</v>
      </c>
      <c r="AD16" s="33">
        <v>9</v>
      </c>
      <c r="AE16" s="33">
        <v>6</v>
      </c>
      <c r="AF16" s="33">
        <v>9</v>
      </c>
      <c r="AG16" s="33">
        <v>6</v>
      </c>
      <c r="AH16" s="32">
        <v>8</v>
      </c>
      <c r="AI16" s="47">
        <f t="shared" si="0"/>
        <v>3.5856573705179286E-2</v>
      </c>
      <c r="AJ16" s="47">
        <f t="shared" si="0"/>
        <v>3.1872509960159362E-2</v>
      </c>
      <c r="AK16" s="47">
        <f t="shared" si="0"/>
        <v>3.5856573705179286E-2</v>
      </c>
      <c r="AL16" s="47">
        <f t="shared" si="0"/>
        <v>3.1872509960159362E-2</v>
      </c>
      <c r="AM16" s="47">
        <f t="shared" si="0"/>
        <v>2.3904382470119521E-2</v>
      </c>
      <c r="AN16" s="47">
        <f t="shared" si="0"/>
        <v>3.9840637450199202E-2</v>
      </c>
      <c r="AO16" s="47">
        <f t="shared" si="0"/>
        <v>3.1872509960159362E-2</v>
      </c>
      <c r="AP16" s="47">
        <f t="shared" si="0"/>
        <v>3.1872509960159362E-2</v>
      </c>
      <c r="AQ16" s="47">
        <f t="shared" si="0"/>
        <v>3.9840637450199202E-2</v>
      </c>
      <c r="AR16" s="47">
        <f t="shared" si="0"/>
        <v>3.9840637450199202E-2</v>
      </c>
      <c r="AS16" s="47">
        <f t="shared" si="0"/>
        <v>3.1872509960159362E-2</v>
      </c>
      <c r="AT16" s="47">
        <f t="shared" si="0"/>
        <v>3.5856573705179286E-2</v>
      </c>
      <c r="AU16" s="47">
        <f t="shared" si="0"/>
        <v>3.1872509960159362E-2</v>
      </c>
      <c r="AV16" s="47">
        <f t="shared" si="0"/>
        <v>3.9840637450199202E-2</v>
      </c>
      <c r="AW16" s="47">
        <f t="shared" si="0"/>
        <v>3.5856573705179286E-2</v>
      </c>
      <c r="AX16" s="47">
        <f t="shared" si="0"/>
        <v>2.7888446215139442E-2</v>
      </c>
      <c r="AY16" s="47">
        <f t="shared" si="1"/>
        <v>3.9840637450199202E-2</v>
      </c>
      <c r="AZ16" s="47">
        <f t="shared" si="1"/>
        <v>2.7888446215139442E-2</v>
      </c>
      <c r="BA16" s="47">
        <f t="shared" si="1"/>
        <v>3.5856573705179286E-2</v>
      </c>
      <c r="BB16" s="47">
        <f t="shared" si="1"/>
        <v>2.7888446215139442E-2</v>
      </c>
      <c r="BC16" s="47">
        <f t="shared" si="1"/>
        <v>2.3904382470119521E-2</v>
      </c>
      <c r="BD16" s="47">
        <f t="shared" si="1"/>
        <v>3.5856573705179286E-2</v>
      </c>
      <c r="BE16" s="47">
        <f t="shared" si="1"/>
        <v>3.5856573705179286E-2</v>
      </c>
      <c r="BF16" s="47">
        <f t="shared" si="1"/>
        <v>3.5856573705179286E-2</v>
      </c>
      <c r="BG16" s="47">
        <f t="shared" si="1"/>
        <v>3.9840637450199202E-2</v>
      </c>
      <c r="BH16" s="47">
        <f t="shared" si="1"/>
        <v>3.5856573705179286E-2</v>
      </c>
      <c r="BI16" s="47">
        <f t="shared" si="1"/>
        <v>2.3904382470119521E-2</v>
      </c>
      <c r="BJ16" s="47">
        <f t="shared" si="1"/>
        <v>3.5856573705179286E-2</v>
      </c>
      <c r="BK16" s="47">
        <f t="shared" si="1"/>
        <v>2.3904382470119521E-2</v>
      </c>
      <c r="BL16" s="47">
        <f t="shared" si="1"/>
        <v>3.1872509960159362E-2</v>
      </c>
      <c r="BM16" s="6" cm="1">
        <f t="array" ref="BM16">-1/LN(30)*SUMPRODUCT(AI16:BL16,LN(AI16:BL16))</f>
        <v>0.99644812297905272</v>
      </c>
      <c r="BN16" s="18">
        <f t="shared" si="2"/>
        <v>3.5518770209472805E-3</v>
      </c>
      <c r="BO16" s="18">
        <f t="shared" si="3"/>
        <v>3.0481536557405594E-2</v>
      </c>
      <c r="BP16" s="21">
        <f t="shared" si="4"/>
        <v>4.8546506359453762E-2</v>
      </c>
      <c r="BQ16" s="6" cm="1">
        <f t="array" ref="BQ16">-SUMPRODUCT(AI16:BL16,LOG(AI16:BL16,2))</f>
        <v>4.8894619236576764</v>
      </c>
      <c r="BR16" s="28">
        <f t="shared" si="36"/>
        <v>0.99644812297905316</v>
      </c>
      <c r="BS16" s="3">
        <f t="shared" si="5"/>
        <v>3.3169665584920302E-3</v>
      </c>
      <c r="BT16" s="3">
        <f t="shared" si="6"/>
        <v>1.7407113834067088E-3</v>
      </c>
      <c r="BU16" s="3">
        <f t="shared" si="7"/>
        <v>1.5472990074726297E-3</v>
      </c>
      <c r="BV16" s="3">
        <f t="shared" si="8"/>
        <v>1.7407113834067088E-3</v>
      </c>
      <c r="BW16" s="3">
        <f t="shared" si="9"/>
        <v>1.5472990074726297E-3</v>
      </c>
      <c r="BX16" s="3">
        <f t="shared" si="10"/>
        <v>1.1604742556044724E-3</v>
      </c>
      <c r="BY16" s="3">
        <f t="shared" si="11"/>
        <v>1.9341237593407873E-3</v>
      </c>
      <c r="BZ16" s="3">
        <f t="shared" si="12"/>
        <v>1.5472990074726297E-3</v>
      </c>
      <c r="CA16" s="3">
        <f t="shared" si="13"/>
        <v>1.5472990074726297E-3</v>
      </c>
      <c r="CB16" s="3">
        <f t="shared" si="14"/>
        <v>1.9341237593407873E-3</v>
      </c>
      <c r="CC16" s="3">
        <f t="shared" si="15"/>
        <v>1.9341237593407873E-3</v>
      </c>
      <c r="CD16" s="3">
        <f t="shared" si="16"/>
        <v>1.5472990074726297E-3</v>
      </c>
      <c r="CE16" s="3">
        <f t="shared" si="17"/>
        <v>1.7407113834067088E-3</v>
      </c>
      <c r="CF16" s="3">
        <f t="shared" si="18"/>
        <v>1.5472990074726297E-3</v>
      </c>
      <c r="CG16" s="3">
        <f t="shared" si="19"/>
        <v>1.9341237593407873E-3</v>
      </c>
      <c r="CH16" s="3">
        <f t="shared" si="20"/>
        <v>1.7407113834067088E-3</v>
      </c>
      <c r="CI16" s="3">
        <f t="shared" si="21"/>
        <v>1.3538866315385512E-3</v>
      </c>
      <c r="CJ16" s="3">
        <f t="shared" si="22"/>
        <v>1.9341237593407873E-3</v>
      </c>
      <c r="CK16" s="3">
        <f t="shared" si="23"/>
        <v>1.3538866315385512E-3</v>
      </c>
      <c r="CL16" s="3">
        <f t="shared" si="24"/>
        <v>1.7407113834067088E-3</v>
      </c>
      <c r="CM16" s="3">
        <f t="shared" si="25"/>
        <v>1.3538866315385512E-3</v>
      </c>
      <c r="CN16" s="3">
        <f t="shared" si="26"/>
        <v>1.1604742556044724E-3</v>
      </c>
      <c r="CO16" s="3">
        <f t="shared" si="27"/>
        <v>1.7407113834067088E-3</v>
      </c>
      <c r="CP16" s="3">
        <f t="shared" si="28"/>
        <v>1.7407113834067088E-3</v>
      </c>
      <c r="CQ16" s="3">
        <f t="shared" si="29"/>
        <v>1.7407113834067088E-3</v>
      </c>
      <c r="CR16" s="3">
        <f t="shared" si="30"/>
        <v>1.9341237593407873E-3</v>
      </c>
      <c r="CS16" s="3">
        <f t="shared" si="31"/>
        <v>1.7407113834067088E-3</v>
      </c>
      <c r="CT16" s="3">
        <f t="shared" si="32"/>
        <v>1.1604742556044724E-3</v>
      </c>
      <c r="CU16" s="3">
        <f t="shared" si="33"/>
        <v>1.7407113834067088E-3</v>
      </c>
      <c r="CV16" s="3">
        <f t="shared" si="34"/>
        <v>1.1604742556044724E-3</v>
      </c>
      <c r="CW16" s="3">
        <f t="shared" si="35"/>
        <v>1.5472990074726297E-3</v>
      </c>
      <c r="CX16" s="26">
        <f t="shared" si="37"/>
        <v>0.23736629437115442</v>
      </c>
    </row>
    <row r="17" spans="1:102" s="5" customFormat="1" ht="31.5" customHeight="1" thickBot="1" x14ac:dyDescent="0.25">
      <c r="A17" s="2"/>
      <c r="B17" s="37" t="s">
        <v>63</v>
      </c>
      <c r="C17" s="34" t="s">
        <v>32</v>
      </c>
      <c r="D17" s="65">
        <v>6.9599999999999995E-2</v>
      </c>
      <c r="E17" s="49">
        <v>7</v>
      </c>
      <c r="F17" s="33">
        <v>9</v>
      </c>
      <c r="G17" s="33">
        <v>8</v>
      </c>
      <c r="H17" s="33">
        <v>7</v>
      </c>
      <c r="I17" s="33">
        <v>9</v>
      </c>
      <c r="J17" s="33">
        <v>7</v>
      </c>
      <c r="K17" s="33">
        <v>8</v>
      </c>
      <c r="L17" s="33">
        <v>10</v>
      </c>
      <c r="M17" s="33">
        <v>6</v>
      </c>
      <c r="N17" s="33">
        <v>9</v>
      </c>
      <c r="O17" s="33">
        <v>10</v>
      </c>
      <c r="P17" s="33">
        <v>9</v>
      </c>
      <c r="Q17" s="33">
        <v>8</v>
      </c>
      <c r="R17" s="33">
        <v>8</v>
      </c>
      <c r="S17" s="33">
        <v>7</v>
      </c>
      <c r="T17" s="33">
        <v>8</v>
      </c>
      <c r="U17" s="33">
        <v>9</v>
      </c>
      <c r="V17" s="33">
        <v>9</v>
      </c>
      <c r="W17" s="33">
        <v>9</v>
      </c>
      <c r="X17" s="33">
        <v>7</v>
      </c>
      <c r="Y17" s="33">
        <v>8</v>
      </c>
      <c r="Z17" s="33">
        <v>7</v>
      </c>
      <c r="AA17" s="33">
        <v>8</v>
      </c>
      <c r="AB17" s="33">
        <v>8</v>
      </c>
      <c r="AC17" s="33">
        <v>9</v>
      </c>
      <c r="AD17" s="33">
        <v>10</v>
      </c>
      <c r="AE17" s="33">
        <v>6</v>
      </c>
      <c r="AF17" s="33">
        <v>8</v>
      </c>
      <c r="AG17" s="33">
        <v>10</v>
      </c>
      <c r="AH17" s="32">
        <v>8</v>
      </c>
      <c r="AI17" s="47">
        <f t="shared" si="0"/>
        <v>2.8455284552845527E-2</v>
      </c>
      <c r="AJ17" s="47">
        <f t="shared" si="0"/>
        <v>3.6585365853658534E-2</v>
      </c>
      <c r="AK17" s="47">
        <f t="shared" si="0"/>
        <v>3.2520325203252036E-2</v>
      </c>
      <c r="AL17" s="47">
        <f t="shared" si="0"/>
        <v>2.8455284552845527E-2</v>
      </c>
      <c r="AM17" s="47">
        <f t="shared" si="0"/>
        <v>3.6585365853658534E-2</v>
      </c>
      <c r="AN17" s="47">
        <f t="shared" si="0"/>
        <v>2.8455284552845527E-2</v>
      </c>
      <c r="AO17" s="47">
        <f t="shared" si="0"/>
        <v>3.2520325203252036E-2</v>
      </c>
      <c r="AP17" s="47">
        <f t="shared" si="0"/>
        <v>4.065040650406504E-2</v>
      </c>
      <c r="AQ17" s="47">
        <f t="shared" si="0"/>
        <v>2.4390243902439025E-2</v>
      </c>
      <c r="AR17" s="47">
        <f t="shared" si="0"/>
        <v>3.6585365853658534E-2</v>
      </c>
      <c r="AS17" s="47">
        <f t="shared" si="0"/>
        <v>4.065040650406504E-2</v>
      </c>
      <c r="AT17" s="47">
        <f t="shared" si="0"/>
        <v>3.6585365853658534E-2</v>
      </c>
      <c r="AU17" s="47">
        <f t="shared" si="0"/>
        <v>3.2520325203252036E-2</v>
      </c>
      <c r="AV17" s="47">
        <f t="shared" si="0"/>
        <v>3.2520325203252036E-2</v>
      </c>
      <c r="AW17" s="47">
        <f t="shared" si="0"/>
        <v>2.8455284552845527E-2</v>
      </c>
      <c r="AX17" s="47">
        <f t="shared" si="0"/>
        <v>3.2520325203252036E-2</v>
      </c>
      <c r="AY17" s="47">
        <f t="shared" si="1"/>
        <v>3.6585365853658534E-2</v>
      </c>
      <c r="AZ17" s="47">
        <f t="shared" si="1"/>
        <v>3.6585365853658534E-2</v>
      </c>
      <c r="BA17" s="47">
        <f t="shared" si="1"/>
        <v>3.6585365853658534E-2</v>
      </c>
      <c r="BB17" s="47">
        <f t="shared" si="1"/>
        <v>2.8455284552845527E-2</v>
      </c>
      <c r="BC17" s="47">
        <f t="shared" si="1"/>
        <v>3.2520325203252036E-2</v>
      </c>
      <c r="BD17" s="47">
        <f t="shared" si="1"/>
        <v>2.8455284552845527E-2</v>
      </c>
      <c r="BE17" s="47">
        <f t="shared" si="1"/>
        <v>3.2520325203252036E-2</v>
      </c>
      <c r="BF17" s="47">
        <f t="shared" si="1"/>
        <v>3.2520325203252036E-2</v>
      </c>
      <c r="BG17" s="47">
        <f t="shared" si="1"/>
        <v>3.6585365853658534E-2</v>
      </c>
      <c r="BH17" s="47">
        <f t="shared" si="1"/>
        <v>4.065040650406504E-2</v>
      </c>
      <c r="BI17" s="47">
        <f t="shared" si="1"/>
        <v>2.4390243902439025E-2</v>
      </c>
      <c r="BJ17" s="47">
        <f t="shared" si="1"/>
        <v>3.2520325203252036E-2</v>
      </c>
      <c r="BK17" s="47">
        <f t="shared" si="1"/>
        <v>4.065040650406504E-2</v>
      </c>
      <c r="BL17" s="47">
        <f t="shared" si="1"/>
        <v>3.2520325203252036E-2</v>
      </c>
      <c r="BM17" s="6" cm="1">
        <f t="array" ref="BM17">-1/LN(30)*SUMPRODUCT(AI17:BL17,LN(AI17:BL17))</f>
        <v>0.99728546750189817</v>
      </c>
      <c r="BN17" s="18">
        <f t="shared" si="2"/>
        <v>2.7145324981018293E-3</v>
      </c>
      <c r="BO17" s="18">
        <f t="shared" si="3"/>
        <v>2.3295604292934941E-2</v>
      </c>
      <c r="BP17" s="21">
        <f t="shared" si="4"/>
        <v>5.517705194473458E-2</v>
      </c>
      <c r="BQ17" s="6" cm="1">
        <f t="array" ref="BQ17">-SUMPRODUCT(AI17:BL17,LOG(AI17:BL17,2))</f>
        <v>4.8935706816221067</v>
      </c>
      <c r="BR17" s="28">
        <f t="shared" si="36"/>
        <v>0.99728546750189773</v>
      </c>
      <c r="BS17" s="3">
        <f t="shared" si="5"/>
        <v>2.4794246335102478E-3</v>
      </c>
      <c r="BT17" s="3">
        <f t="shared" si="6"/>
        <v>1.5700787138745612E-3</v>
      </c>
      <c r="BU17" s="3">
        <f t="shared" si="7"/>
        <v>2.0186726321244357E-3</v>
      </c>
      <c r="BV17" s="3">
        <f t="shared" si="8"/>
        <v>1.7943756729994988E-3</v>
      </c>
      <c r="BW17" s="3">
        <f t="shared" si="9"/>
        <v>1.5700787138745612E-3</v>
      </c>
      <c r="BX17" s="3">
        <f t="shared" si="10"/>
        <v>2.0186726321244357E-3</v>
      </c>
      <c r="BY17" s="3">
        <f t="shared" si="11"/>
        <v>1.5700787138745612E-3</v>
      </c>
      <c r="BZ17" s="3">
        <f t="shared" si="12"/>
        <v>1.7943756729994988E-3</v>
      </c>
      <c r="CA17" s="3">
        <f t="shared" si="13"/>
        <v>2.2429695912493733E-3</v>
      </c>
      <c r="CB17" s="3">
        <f t="shared" si="14"/>
        <v>1.345781754749624E-3</v>
      </c>
      <c r="CC17" s="3">
        <f t="shared" si="15"/>
        <v>2.0186726321244357E-3</v>
      </c>
      <c r="CD17" s="3">
        <f t="shared" si="16"/>
        <v>2.2429695912493733E-3</v>
      </c>
      <c r="CE17" s="3">
        <f t="shared" si="17"/>
        <v>2.0186726321244357E-3</v>
      </c>
      <c r="CF17" s="3">
        <f t="shared" si="18"/>
        <v>1.7943756729994988E-3</v>
      </c>
      <c r="CG17" s="3">
        <f t="shared" si="19"/>
        <v>1.7943756729994988E-3</v>
      </c>
      <c r="CH17" s="3">
        <f t="shared" si="20"/>
        <v>1.5700787138745612E-3</v>
      </c>
      <c r="CI17" s="3">
        <f t="shared" si="21"/>
        <v>1.7943756729994988E-3</v>
      </c>
      <c r="CJ17" s="3">
        <f t="shared" si="22"/>
        <v>2.0186726321244357E-3</v>
      </c>
      <c r="CK17" s="3">
        <f t="shared" si="23"/>
        <v>2.0186726321244357E-3</v>
      </c>
      <c r="CL17" s="3">
        <f t="shared" si="24"/>
        <v>2.0186726321244357E-3</v>
      </c>
      <c r="CM17" s="3">
        <f t="shared" si="25"/>
        <v>1.5700787138745612E-3</v>
      </c>
      <c r="CN17" s="3">
        <f t="shared" si="26"/>
        <v>1.7943756729994988E-3</v>
      </c>
      <c r="CO17" s="3">
        <f t="shared" si="27"/>
        <v>1.5700787138745612E-3</v>
      </c>
      <c r="CP17" s="3">
        <f t="shared" si="28"/>
        <v>1.7943756729994988E-3</v>
      </c>
      <c r="CQ17" s="3">
        <f t="shared" si="29"/>
        <v>1.7943756729994988E-3</v>
      </c>
      <c r="CR17" s="3">
        <f t="shared" si="30"/>
        <v>2.0186726321244357E-3</v>
      </c>
      <c r="CS17" s="3">
        <f t="shared" si="31"/>
        <v>2.2429695912493733E-3</v>
      </c>
      <c r="CT17" s="3">
        <f t="shared" si="32"/>
        <v>1.345781754749624E-3</v>
      </c>
      <c r="CU17" s="3">
        <f t="shared" si="33"/>
        <v>1.7943756729994988E-3</v>
      </c>
      <c r="CV17" s="3">
        <f t="shared" si="34"/>
        <v>2.2429695912493733E-3</v>
      </c>
      <c r="CW17" s="3">
        <f t="shared" si="35"/>
        <v>1.7943756729994988E-3</v>
      </c>
      <c r="CX17" s="26">
        <f t="shared" si="37"/>
        <v>0.27001280369509317</v>
      </c>
    </row>
    <row r="18" spans="1:102" s="5" customFormat="1" ht="31.5" customHeight="1" thickBot="1" x14ac:dyDescent="0.25">
      <c r="A18" s="2"/>
      <c r="B18" s="37" t="s">
        <v>64</v>
      </c>
      <c r="C18" s="34" t="s">
        <v>33</v>
      </c>
      <c r="D18" s="65">
        <v>2.8799999999999999E-2</v>
      </c>
      <c r="E18" s="49">
        <v>6</v>
      </c>
      <c r="F18" s="33">
        <v>8</v>
      </c>
      <c r="G18" s="33">
        <v>10</v>
      </c>
      <c r="H18" s="33">
        <v>9</v>
      </c>
      <c r="I18" s="33">
        <v>10</v>
      </c>
      <c r="J18" s="33">
        <v>6</v>
      </c>
      <c r="K18" s="33">
        <v>7</v>
      </c>
      <c r="L18" s="33">
        <v>10</v>
      </c>
      <c r="M18" s="33">
        <v>8</v>
      </c>
      <c r="N18" s="33">
        <v>6</v>
      </c>
      <c r="O18" s="33">
        <v>7</v>
      </c>
      <c r="P18" s="33">
        <v>8</v>
      </c>
      <c r="Q18" s="33">
        <v>9</v>
      </c>
      <c r="R18" s="33">
        <v>10</v>
      </c>
      <c r="S18" s="33">
        <v>10</v>
      </c>
      <c r="T18" s="33">
        <v>6</v>
      </c>
      <c r="U18" s="33">
        <v>8</v>
      </c>
      <c r="V18" s="33">
        <v>9</v>
      </c>
      <c r="W18" s="33">
        <v>6</v>
      </c>
      <c r="X18" s="33">
        <v>8</v>
      </c>
      <c r="Y18" s="33">
        <v>9</v>
      </c>
      <c r="Z18" s="33">
        <v>9</v>
      </c>
      <c r="AA18" s="33">
        <v>10</v>
      </c>
      <c r="AB18" s="33">
        <v>10</v>
      </c>
      <c r="AC18" s="33">
        <v>6</v>
      </c>
      <c r="AD18" s="33">
        <v>9</v>
      </c>
      <c r="AE18" s="33">
        <v>7</v>
      </c>
      <c r="AF18" s="33">
        <v>8</v>
      </c>
      <c r="AG18" s="33">
        <v>7</v>
      </c>
      <c r="AH18" s="32">
        <v>9</v>
      </c>
      <c r="AI18" s="47">
        <f t="shared" si="0"/>
        <v>2.4489795918367346E-2</v>
      </c>
      <c r="AJ18" s="47">
        <f t="shared" si="0"/>
        <v>3.2653061224489799E-2</v>
      </c>
      <c r="AK18" s="47">
        <f t="shared" si="0"/>
        <v>4.0816326530612242E-2</v>
      </c>
      <c r="AL18" s="47">
        <f t="shared" si="0"/>
        <v>3.6734693877551024E-2</v>
      </c>
      <c r="AM18" s="47">
        <f t="shared" si="0"/>
        <v>4.0816326530612242E-2</v>
      </c>
      <c r="AN18" s="47">
        <f t="shared" si="0"/>
        <v>2.4489795918367346E-2</v>
      </c>
      <c r="AO18" s="47">
        <f t="shared" si="0"/>
        <v>2.8571428571428571E-2</v>
      </c>
      <c r="AP18" s="47">
        <f t="shared" si="0"/>
        <v>4.0816326530612242E-2</v>
      </c>
      <c r="AQ18" s="47">
        <f t="shared" si="0"/>
        <v>3.2653061224489799E-2</v>
      </c>
      <c r="AR18" s="47">
        <f t="shared" si="0"/>
        <v>2.4489795918367346E-2</v>
      </c>
      <c r="AS18" s="47">
        <f t="shared" si="0"/>
        <v>2.8571428571428571E-2</v>
      </c>
      <c r="AT18" s="47">
        <f t="shared" si="0"/>
        <v>3.2653061224489799E-2</v>
      </c>
      <c r="AU18" s="47">
        <f t="shared" si="0"/>
        <v>3.6734693877551024E-2</v>
      </c>
      <c r="AV18" s="47">
        <f t="shared" si="0"/>
        <v>4.0816326530612242E-2</v>
      </c>
      <c r="AW18" s="47">
        <f t="shared" si="0"/>
        <v>4.0816326530612242E-2</v>
      </c>
      <c r="AX18" s="47">
        <f t="shared" si="0"/>
        <v>2.4489795918367346E-2</v>
      </c>
      <c r="AY18" s="47">
        <f t="shared" si="1"/>
        <v>3.2653061224489799E-2</v>
      </c>
      <c r="AZ18" s="47">
        <f t="shared" si="1"/>
        <v>3.6734693877551024E-2</v>
      </c>
      <c r="BA18" s="47">
        <f t="shared" si="1"/>
        <v>2.4489795918367346E-2</v>
      </c>
      <c r="BB18" s="47">
        <f t="shared" si="1"/>
        <v>3.2653061224489799E-2</v>
      </c>
      <c r="BC18" s="47">
        <f t="shared" si="1"/>
        <v>3.6734693877551024E-2</v>
      </c>
      <c r="BD18" s="47">
        <f t="shared" si="1"/>
        <v>3.6734693877551024E-2</v>
      </c>
      <c r="BE18" s="47">
        <f t="shared" si="1"/>
        <v>4.0816326530612242E-2</v>
      </c>
      <c r="BF18" s="47">
        <f t="shared" si="1"/>
        <v>4.0816326530612242E-2</v>
      </c>
      <c r="BG18" s="47">
        <f t="shared" si="1"/>
        <v>2.4489795918367346E-2</v>
      </c>
      <c r="BH18" s="47">
        <f t="shared" si="1"/>
        <v>3.6734693877551024E-2</v>
      </c>
      <c r="BI18" s="47">
        <f t="shared" si="1"/>
        <v>2.8571428571428571E-2</v>
      </c>
      <c r="BJ18" s="47">
        <f t="shared" si="1"/>
        <v>3.2653061224489799E-2</v>
      </c>
      <c r="BK18" s="47">
        <f t="shared" si="1"/>
        <v>2.8571428571428571E-2</v>
      </c>
      <c r="BL18" s="47">
        <f t="shared" si="1"/>
        <v>3.6734693877551024E-2</v>
      </c>
      <c r="BM18" s="6" cm="1">
        <f t="array" ref="BM18">-1/LN(30)*SUMPRODUCT(AI18:BL18,LN(AI18:BL18))</f>
        <v>0.99532791083454686</v>
      </c>
      <c r="BN18" s="18">
        <f t="shared" si="2"/>
        <v>4.6720891654531416E-3</v>
      </c>
      <c r="BO18" s="18">
        <f t="shared" si="3"/>
        <v>4.0094985230720998E-2</v>
      </c>
      <c r="BP18" s="21">
        <f t="shared" si="4"/>
        <v>3.9296857155975612E-2</v>
      </c>
      <c r="BQ18" s="6" cm="1">
        <f t="array" ref="BQ18">-SUMPRODUCT(AI18:BL18,LOG(AI18:BL18,2))</f>
        <v>4.8839651652207117</v>
      </c>
      <c r="BR18" s="28">
        <f t="shared" si="36"/>
        <v>0.99532791083454675</v>
      </c>
      <c r="BS18" s="3">
        <f t="shared" si="5"/>
        <v>4.4374427905578421E-3</v>
      </c>
      <c r="BT18" s="3">
        <f t="shared" si="6"/>
        <v>9.6237201198307617E-4</v>
      </c>
      <c r="BU18" s="3">
        <f t="shared" si="7"/>
        <v>1.2831626826441016E-3</v>
      </c>
      <c r="BV18" s="3">
        <f t="shared" si="8"/>
        <v>1.6039533533051269E-3</v>
      </c>
      <c r="BW18" s="3">
        <f t="shared" si="9"/>
        <v>1.4435580179746144E-3</v>
      </c>
      <c r="BX18" s="3">
        <f t="shared" si="10"/>
        <v>1.6039533533051269E-3</v>
      </c>
      <c r="BY18" s="3">
        <f t="shared" si="11"/>
        <v>9.6237201198307617E-4</v>
      </c>
      <c r="BZ18" s="3">
        <f t="shared" si="12"/>
        <v>1.1227673473135889E-3</v>
      </c>
      <c r="CA18" s="3">
        <f t="shared" si="13"/>
        <v>1.6039533533051269E-3</v>
      </c>
      <c r="CB18" s="3">
        <f t="shared" si="14"/>
        <v>1.2831626826441016E-3</v>
      </c>
      <c r="CC18" s="3">
        <f t="shared" si="15"/>
        <v>9.6237201198307617E-4</v>
      </c>
      <c r="CD18" s="3">
        <f t="shared" si="16"/>
        <v>1.1227673473135889E-3</v>
      </c>
      <c r="CE18" s="3">
        <f t="shared" si="17"/>
        <v>1.2831626826441016E-3</v>
      </c>
      <c r="CF18" s="3">
        <f t="shared" si="18"/>
        <v>1.4435580179746144E-3</v>
      </c>
      <c r="CG18" s="3">
        <f t="shared" si="19"/>
        <v>1.6039533533051269E-3</v>
      </c>
      <c r="CH18" s="3">
        <f t="shared" si="20"/>
        <v>1.6039533533051269E-3</v>
      </c>
      <c r="CI18" s="3">
        <f t="shared" si="21"/>
        <v>9.6237201198307617E-4</v>
      </c>
      <c r="CJ18" s="3">
        <f t="shared" si="22"/>
        <v>1.2831626826441016E-3</v>
      </c>
      <c r="CK18" s="3">
        <f t="shared" si="23"/>
        <v>1.4435580179746144E-3</v>
      </c>
      <c r="CL18" s="3">
        <f t="shared" si="24"/>
        <v>9.6237201198307617E-4</v>
      </c>
      <c r="CM18" s="3">
        <f t="shared" si="25"/>
        <v>1.2831626826441016E-3</v>
      </c>
      <c r="CN18" s="3">
        <f t="shared" si="26"/>
        <v>1.4435580179746144E-3</v>
      </c>
      <c r="CO18" s="3">
        <f t="shared" si="27"/>
        <v>1.4435580179746144E-3</v>
      </c>
      <c r="CP18" s="3">
        <f t="shared" si="28"/>
        <v>1.6039533533051269E-3</v>
      </c>
      <c r="CQ18" s="3">
        <f t="shared" si="29"/>
        <v>1.6039533533051269E-3</v>
      </c>
      <c r="CR18" s="3">
        <f t="shared" si="30"/>
        <v>9.6237201198307617E-4</v>
      </c>
      <c r="CS18" s="3">
        <f t="shared" si="31"/>
        <v>1.4435580179746144E-3</v>
      </c>
      <c r="CT18" s="3">
        <f t="shared" si="32"/>
        <v>1.1227673473135889E-3</v>
      </c>
      <c r="CU18" s="3">
        <f t="shared" si="33"/>
        <v>1.2831626826441016E-3</v>
      </c>
      <c r="CV18" s="3">
        <f t="shared" si="34"/>
        <v>1.1227673473135889E-3</v>
      </c>
      <c r="CW18" s="3">
        <f t="shared" si="35"/>
        <v>1.4435580179746144E-3</v>
      </c>
      <c r="CX18" s="26">
        <f t="shared" si="37"/>
        <v>0.19192448145243912</v>
      </c>
    </row>
    <row r="19" spans="1:102" s="5" customFormat="1" ht="31.5" customHeight="1" thickBot="1" x14ac:dyDescent="0.25">
      <c r="A19" s="2"/>
      <c r="B19" s="37" t="s">
        <v>4</v>
      </c>
      <c r="C19" s="34" t="s">
        <v>34</v>
      </c>
      <c r="D19" s="65">
        <v>1.9699999999999999E-2</v>
      </c>
      <c r="E19" s="49">
        <v>9</v>
      </c>
      <c r="F19" s="33">
        <v>10</v>
      </c>
      <c r="G19" s="33">
        <v>8</v>
      </c>
      <c r="H19" s="33">
        <v>6</v>
      </c>
      <c r="I19" s="33">
        <v>7</v>
      </c>
      <c r="J19" s="33">
        <v>7</v>
      </c>
      <c r="K19" s="33">
        <v>9</v>
      </c>
      <c r="L19" s="33">
        <v>9</v>
      </c>
      <c r="M19" s="33">
        <v>8</v>
      </c>
      <c r="N19" s="33">
        <v>9</v>
      </c>
      <c r="O19" s="33">
        <v>9</v>
      </c>
      <c r="P19" s="33">
        <v>9</v>
      </c>
      <c r="Q19" s="33">
        <v>6</v>
      </c>
      <c r="R19" s="33">
        <v>8</v>
      </c>
      <c r="S19" s="33">
        <v>9</v>
      </c>
      <c r="T19" s="33">
        <v>9</v>
      </c>
      <c r="U19" s="33">
        <v>7</v>
      </c>
      <c r="V19" s="33">
        <v>9</v>
      </c>
      <c r="W19" s="33">
        <v>7</v>
      </c>
      <c r="X19" s="33">
        <v>9</v>
      </c>
      <c r="Y19" s="33">
        <v>7</v>
      </c>
      <c r="Z19" s="33">
        <v>9</v>
      </c>
      <c r="AA19" s="33">
        <v>6</v>
      </c>
      <c r="AB19" s="33">
        <v>7</v>
      </c>
      <c r="AC19" s="33">
        <v>9</v>
      </c>
      <c r="AD19" s="33">
        <v>9</v>
      </c>
      <c r="AE19" s="33">
        <v>8</v>
      </c>
      <c r="AF19" s="33">
        <v>10</v>
      </c>
      <c r="AG19" s="33">
        <v>9</v>
      </c>
      <c r="AH19" s="32">
        <v>7</v>
      </c>
      <c r="AI19" s="47">
        <f t="shared" si="0"/>
        <v>3.6734693877551024E-2</v>
      </c>
      <c r="AJ19" s="47">
        <f t="shared" si="0"/>
        <v>4.0816326530612242E-2</v>
      </c>
      <c r="AK19" s="47">
        <f t="shared" si="0"/>
        <v>3.2653061224489799E-2</v>
      </c>
      <c r="AL19" s="47">
        <f t="shared" si="0"/>
        <v>2.4489795918367346E-2</v>
      </c>
      <c r="AM19" s="47">
        <f t="shared" si="0"/>
        <v>2.8571428571428571E-2</v>
      </c>
      <c r="AN19" s="47">
        <f t="shared" si="0"/>
        <v>2.8571428571428571E-2</v>
      </c>
      <c r="AO19" s="47">
        <f t="shared" si="0"/>
        <v>3.6734693877551024E-2</v>
      </c>
      <c r="AP19" s="47">
        <f t="shared" si="0"/>
        <v>3.6734693877551024E-2</v>
      </c>
      <c r="AQ19" s="47">
        <f t="shared" si="0"/>
        <v>3.2653061224489799E-2</v>
      </c>
      <c r="AR19" s="47">
        <f t="shared" si="0"/>
        <v>3.6734693877551024E-2</v>
      </c>
      <c r="AS19" s="47">
        <f t="shared" si="0"/>
        <v>3.6734693877551024E-2</v>
      </c>
      <c r="AT19" s="47">
        <f t="shared" si="0"/>
        <v>3.6734693877551024E-2</v>
      </c>
      <c r="AU19" s="47">
        <f t="shared" si="0"/>
        <v>2.4489795918367346E-2</v>
      </c>
      <c r="AV19" s="47">
        <f t="shared" si="0"/>
        <v>3.2653061224489799E-2</v>
      </c>
      <c r="AW19" s="47">
        <f t="shared" si="0"/>
        <v>3.6734693877551024E-2</v>
      </c>
      <c r="AX19" s="47">
        <f t="shared" si="0"/>
        <v>3.6734693877551024E-2</v>
      </c>
      <c r="AY19" s="47">
        <f t="shared" si="1"/>
        <v>2.8571428571428571E-2</v>
      </c>
      <c r="AZ19" s="47">
        <f t="shared" si="1"/>
        <v>3.6734693877551024E-2</v>
      </c>
      <c r="BA19" s="47">
        <f t="shared" si="1"/>
        <v>2.8571428571428571E-2</v>
      </c>
      <c r="BB19" s="47">
        <f t="shared" si="1"/>
        <v>3.6734693877551024E-2</v>
      </c>
      <c r="BC19" s="47">
        <f t="shared" si="1"/>
        <v>2.8571428571428571E-2</v>
      </c>
      <c r="BD19" s="47">
        <f t="shared" si="1"/>
        <v>3.6734693877551024E-2</v>
      </c>
      <c r="BE19" s="47">
        <f t="shared" si="1"/>
        <v>2.4489795918367346E-2</v>
      </c>
      <c r="BF19" s="47">
        <f t="shared" si="1"/>
        <v>2.8571428571428571E-2</v>
      </c>
      <c r="BG19" s="47">
        <f t="shared" si="1"/>
        <v>3.6734693877551024E-2</v>
      </c>
      <c r="BH19" s="47">
        <f t="shared" si="1"/>
        <v>3.6734693877551024E-2</v>
      </c>
      <c r="BI19" s="47">
        <f t="shared" si="1"/>
        <v>3.2653061224489799E-2</v>
      </c>
      <c r="BJ19" s="47">
        <f t="shared" si="1"/>
        <v>4.0816326530612242E-2</v>
      </c>
      <c r="BK19" s="47">
        <f t="shared" si="1"/>
        <v>3.6734693877551024E-2</v>
      </c>
      <c r="BL19" s="47">
        <f t="shared" si="1"/>
        <v>2.8571428571428571E-2</v>
      </c>
      <c r="BM19" s="6" cm="1">
        <f t="array" ref="BM19">-1/LN(30)*SUMPRODUCT(AI19:BL19,LN(AI19:BL19))</f>
        <v>0.99696326319446749</v>
      </c>
      <c r="BN19" s="18">
        <f t="shared" si="2"/>
        <v>3.0367368055325139E-3</v>
      </c>
      <c r="BO19" s="18">
        <f t="shared" si="3"/>
        <v>2.6060700696324109E-2</v>
      </c>
      <c r="BP19" s="21">
        <f t="shared" si="4"/>
        <v>1.7471395188784829E-2</v>
      </c>
      <c r="BQ19" s="6" cm="1">
        <f t="array" ref="BQ19">-SUMPRODUCT(AI19:BL19,LOG(AI19:BL19,2))</f>
        <v>4.8919896603361144</v>
      </c>
      <c r="BR19" s="28">
        <f t="shared" si="36"/>
        <v>0.99696326319446782</v>
      </c>
      <c r="BS19" s="3">
        <f t="shared" si="5"/>
        <v>2.8017048998998997E-3</v>
      </c>
      <c r="BT19" s="3">
        <f t="shared" si="6"/>
        <v>6.4180635387372847E-4</v>
      </c>
      <c r="BU19" s="3">
        <f t="shared" si="7"/>
        <v>7.1311817097080923E-4</v>
      </c>
      <c r="BV19" s="3">
        <f t="shared" si="8"/>
        <v>5.7049453677664749E-4</v>
      </c>
      <c r="BW19" s="3">
        <f t="shared" si="9"/>
        <v>4.2787090258248559E-4</v>
      </c>
      <c r="BX19" s="3">
        <f t="shared" si="10"/>
        <v>4.9918271967956652E-4</v>
      </c>
      <c r="BY19" s="3">
        <f t="shared" si="11"/>
        <v>4.9918271967956652E-4</v>
      </c>
      <c r="BZ19" s="3">
        <f t="shared" si="12"/>
        <v>6.4180635387372847E-4</v>
      </c>
      <c r="CA19" s="3">
        <f t="shared" si="13"/>
        <v>6.4180635387372847E-4</v>
      </c>
      <c r="CB19" s="3">
        <f t="shared" si="14"/>
        <v>5.7049453677664749E-4</v>
      </c>
      <c r="CC19" s="3">
        <f t="shared" si="15"/>
        <v>6.4180635387372847E-4</v>
      </c>
      <c r="CD19" s="3">
        <f t="shared" si="16"/>
        <v>6.4180635387372847E-4</v>
      </c>
      <c r="CE19" s="3">
        <f t="shared" si="17"/>
        <v>6.4180635387372847E-4</v>
      </c>
      <c r="CF19" s="3">
        <f t="shared" si="18"/>
        <v>4.2787090258248559E-4</v>
      </c>
      <c r="CG19" s="3">
        <f t="shared" si="19"/>
        <v>5.7049453677664749E-4</v>
      </c>
      <c r="CH19" s="3">
        <f t="shared" si="20"/>
        <v>6.4180635387372847E-4</v>
      </c>
      <c r="CI19" s="3">
        <f t="shared" si="21"/>
        <v>6.4180635387372847E-4</v>
      </c>
      <c r="CJ19" s="3">
        <f t="shared" si="22"/>
        <v>4.9918271967956652E-4</v>
      </c>
      <c r="CK19" s="3">
        <f t="shared" si="23"/>
        <v>6.4180635387372847E-4</v>
      </c>
      <c r="CL19" s="3">
        <f t="shared" si="24"/>
        <v>4.9918271967956652E-4</v>
      </c>
      <c r="CM19" s="3">
        <f t="shared" si="25"/>
        <v>6.4180635387372847E-4</v>
      </c>
      <c r="CN19" s="3">
        <f t="shared" si="26"/>
        <v>4.9918271967956652E-4</v>
      </c>
      <c r="CO19" s="3">
        <f t="shared" si="27"/>
        <v>6.4180635387372847E-4</v>
      </c>
      <c r="CP19" s="3">
        <f t="shared" si="28"/>
        <v>4.2787090258248559E-4</v>
      </c>
      <c r="CQ19" s="3">
        <f t="shared" si="29"/>
        <v>4.9918271967956652E-4</v>
      </c>
      <c r="CR19" s="3">
        <f t="shared" si="30"/>
        <v>6.4180635387372847E-4</v>
      </c>
      <c r="CS19" s="3">
        <f t="shared" si="31"/>
        <v>6.4180635387372847E-4</v>
      </c>
      <c r="CT19" s="3">
        <f t="shared" si="32"/>
        <v>5.7049453677664749E-4</v>
      </c>
      <c r="CU19" s="3">
        <f t="shared" si="33"/>
        <v>7.1311817097080923E-4</v>
      </c>
      <c r="CV19" s="3">
        <f t="shared" si="34"/>
        <v>6.4180635387372847E-4</v>
      </c>
      <c r="CW19" s="3">
        <f t="shared" si="35"/>
        <v>4.9918271967956652E-4</v>
      </c>
      <c r="CX19" s="26">
        <f t="shared" si="37"/>
        <v>8.5469884615181513E-2</v>
      </c>
    </row>
    <row r="20" spans="1:102" s="5" customFormat="1" ht="31.5" customHeight="1" thickBot="1" x14ac:dyDescent="0.25">
      <c r="A20" s="2"/>
      <c r="B20" s="37" t="s">
        <v>65</v>
      </c>
      <c r="C20" s="34" t="s">
        <v>35</v>
      </c>
      <c r="D20" s="65">
        <v>4.8500000000000001E-2</v>
      </c>
      <c r="E20" s="49">
        <v>6</v>
      </c>
      <c r="F20" s="33">
        <v>10</v>
      </c>
      <c r="G20" s="33">
        <v>9</v>
      </c>
      <c r="H20" s="33">
        <v>9</v>
      </c>
      <c r="I20" s="33">
        <v>8</v>
      </c>
      <c r="J20" s="33">
        <v>8</v>
      </c>
      <c r="K20" s="33">
        <v>7</v>
      </c>
      <c r="L20" s="33">
        <v>10</v>
      </c>
      <c r="M20" s="33">
        <v>10</v>
      </c>
      <c r="N20" s="33">
        <v>6</v>
      </c>
      <c r="O20" s="33">
        <v>9</v>
      </c>
      <c r="P20" s="33">
        <v>9</v>
      </c>
      <c r="Q20" s="33">
        <v>9</v>
      </c>
      <c r="R20" s="33">
        <v>7</v>
      </c>
      <c r="S20" s="33">
        <v>8</v>
      </c>
      <c r="T20" s="33">
        <v>7</v>
      </c>
      <c r="U20" s="33">
        <v>8</v>
      </c>
      <c r="V20" s="33">
        <v>9</v>
      </c>
      <c r="W20" s="33">
        <v>7</v>
      </c>
      <c r="X20" s="33">
        <v>9</v>
      </c>
      <c r="Y20" s="33">
        <v>9</v>
      </c>
      <c r="Z20" s="33">
        <v>6</v>
      </c>
      <c r="AA20" s="33">
        <v>9</v>
      </c>
      <c r="AB20" s="33">
        <v>9</v>
      </c>
      <c r="AC20" s="33">
        <v>8</v>
      </c>
      <c r="AD20" s="33">
        <v>9</v>
      </c>
      <c r="AE20" s="33">
        <v>10</v>
      </c>
      <c r="AF20" s="33">
        <v>10</v>
      </c>
      <c r="AG20" s="33">
        <v>8</v>
      </c>
      <c r="AH20" s="32">
        <v>9</v>
      </c>
      <c r="AI20" s="47">
        <f t="shared" si="0"/>
        <v>2.3809523809523808E-2</v>
      </c>
      <c r="AJ20" s="47">
        <f t="shared" si="0"/>
        <v>3.968253968253968E-2</v>
      </c>
      <c r="AK20" s="47">
        <f t="shared" si="0"/>
        <v>3.5714285714285712E-2</v>
      </c>
      <c r="AL20" s="47">
        <f t="shared" si="0"/>
        <v>3.5714285714285712E-2</v>
      </c>
      <c r="AM20" s="47">
        <f t="shared" si="0"/>
        <v>3.1746031746031744E-2</v>
      </c>
      <c r="AN20" s="47">
        <f t="shared" si="0"/>
        <v>3.1746031746031744E-2</v>
      </c>
      <c r="AO20" s="47">
        <f t="shared" si="0"/>
        <v>2.7777777777777776E-2</v>
      </c>
      <c r="AP20" s="47">
        <f t="shared" si="0"/>
        <v>3.968253968253968E-2</v>
      </c>
      <c r="AQ20" s="47">
        <f t="shared" si="0"/>
        <v>3.968253968253968E-2</v>
      </c>
      <c r="AR20" s="47">
        <f t="shared" si="0"/>
        <v>2.3809523809523808E-2</v>
      </c>
      <c r="AS20" s="47">
        <f t="shared" si="0"/>
        <v>3.5714285714285712E-2</v>
      </c>
      <c r="AT20" s="47">
        <f t="shared" si="0"/>
        <v>3.5714285714285712E-2</v>
      </c>
      <c r="AU20" s="47">
        <f t="shared" si="0"/>
        <v>3.5714285714285712E-2</v>
      </c>
      <c r="AV20" s="47">
        <f t="shared" si="0"/>
        <v>2.7777777777777776E-2</v>
      </c>
      <c r="AW20" s="47">
        <f t="shared" si="0"/>
        <v>3.1746031746031744E-2</v>
      </c>
      <c r="AX20" s="47">
        <f t="shared" si="0"/>
        <v>2.7777777777777776E-2</v>
      </c>
      <c r="AY20" s="47">
        <f t="shared" si="1"/>
        <v>3.1746031746031744E-2</v>
      </c>
      <c r="AZ20" s="47">
        <f t="shared" si="1"/>
        <v>3.5714285714285712E-2</v>
      </c>
      <c r="BA20" s="47">
        <f t="shared" si="1"/>
        <v>2.7777777777777776E-2</v>
      </c>
      <c r="BB20" s="47">
        <f t="shared" si="1"/>
        <v>3.5714285714285712E-2</v>
      </c>
      <c r="BC20" s="47">
        <f t="shared" si="1"/>
        <v>3.5714285714285712E-2</v>
      </c>
      <c r="BD20" s="47">
        <f t="shared" si="1"/>
        <v>2.3809523809523808E-2</v>
      </c>
      <c r="BE20" s="47">
        <f t="shared" si="1"/>
        <v>3.5714285714285712E-2</v>
      </c>
      <c r="BF20" s="47">
        <f t="shared" si="1"/>
        <v>3.5714285714285712E-2</v>
      </c>
      <c r="BG20" s="47">
        <f t="shared" si="1"/>
        <v>3.1746031746031744E-2</v>
      </c>
      <c r="BH20" s="47">
        <f t="shared" si="1"/>
        <v>3.5714285714285712E-2</v>
      </c>
      <c r="BI20" s="47">
        <f t="shared" si="1"/>
        <v>3.968253968253968E-2</v>
      </c>
      <c r="BJ20" s="47">
        <f t="shared" si="1"/>
        <v>3.968253968253968E-2</v>
      </c>
      <c r="BK20" s="47">
        <f t="shared" si="1"/>
        <v>3.1746031746031744E-2</v>
      </c>
      <c r="BL20" s="47">
        <f t="shared" si="1"/>
        <v>3.5714285714285712E-2</v>
      </c>
      <c r="BM20" s="6" cm="1">
        <f t="array" ref="BM20">-1/LN(30)*SUMPRODUCT(AI20:BL20,LN(AI20:BL20))</f>
        <v>0.99689013844759167</v>
      </c>
      <c r="BN20" s="18">
        <f t="shared" si="2"/>
        <v>3.1098615524083328E-3</v>
      </c>
      <c r="BO20" s="18">
        <f t="shared" si="3"/>
        <v>2.6688243438373171E-2</v>
      </c>
      <c r="BP20" s="21">
        <f t="shared" si="4"/>
        <v>4.4049096164304122E-2</v>
      </c>
      <c r="BQ20" s="6" cm="1">
        <f t="array" ref="BQ20">-SUMPRODUCT(AI20:BL20,LOG(AI20:BL20,2))</f>
        <v>4.8916308452033608</v>
      </c>
      <c r="BR20" s="28">
        <f t="shared" si="36"/>
        <v>0.99689013844759145</v>
      </c>
      <c r="BS20" s="3">
        <f t="shared" si="5"/>
        <v>2.8748468857751151E-3</v>
      </c>
      <c r="BT20" s="3">
        <f t="shared" si="6"/>
        <v>1.0487880039120028E-3</v>
      </c>
      <c r="BU20" s="3">
        <f t="shared" si="7"/>
        <v>1.7479800065200047E-3</v>
      </c>
      <c r="BV20" s="3">
        <f t="shared" si="8"/>
        <v>1.5731820058680042E-3</v>
      </c>
      <c r="BW20" s="3">
        <f t="shared" si="9"/>
        <v>1.5731820058680042E-3</v>
      </c>
      <c r="BX20" s="3">
        <f t="shared" si="10"/>
        <v>1.3983840052160038E-3</v>
      </c>
      <c r="BY20" s="3">
        <f t="shared" si="11"/>
        <v>1.3983840052160038E-3</v>
      </c>
      <c r="BZ20" s="3">
        <f t="shared" si="12"/>
        <v>1.2235860045640033E-3</v>
      </c>
      <c r="CA20" s="3">
        <f t="shared" si="13"/>
        <v>1.7479800065200047E-3</v>
      </c>
      <c r="CB20" s="3">
        <f t="shared" si="14"/>
        <v>1.7479800065200047E-3</v>
      </c>
      <c r="CC20" s="3">
        <f t="shared" si="15"/>
        <v>1.0487880039120028E-3</v>
      </c>
      <c r="CD20" s="3">
        <f t="shared" si="16"/>
        <v>1.5731820058680042E-3</v>
      </c>
      <c r="CE20" s="3">
        <f t="shared" si="17"/>
        <v>1.5731820058680042E-3</v>
      </c>
      <c r="CF20" s="3">
        <f t="shared" si="18"/>
        <v>1.5731820058680042E-3</v>
      </c>
      <c r="CG20" s="3">
        <f t="shared" si="19"/>
        <v>1.2235860045640033E-3</v>
      </c>
      <c r="CH20" s="3">
        <f t="shared" si="20"/>
        <v>1.3983840052160038E-3</v>
      </c>
      <c r="CI20" s="3">
        <f t="shared" si="21"/>
        <v>1.2235860045640033E-3</v>
      </c>
      <c r="CJ20" s="3">
        <f t="shared" si="22"/>
        <v>1.3983840052160038E-3</v>
      </c>
      <c r="CK20" s="3">
        <f t="shared" si="23"/>
        <v>1.5731820058680042E-3</v>
      </c>
      <c r="CL20" s="3">
        <f t="shared" si="24"/>
        <v>1.2235860045640033E-3</v>
      </c>
      <c r="CM20" s="3">
        <f t="shared" si="25"/>
        <v>1.5731820058680042E-3</v>
      </c>
      <c r="CN20" s="3">
        <f t="shared" si="26"/>
        <v>1.5731820058680042E-3</v>
      </c>
      <c r="CO20" s="3">
        <f t="shared" si="27"/>
        <v>1.0487880039120028E-3</v>
      </c>
      <c r="CP20" s="3">
        <f t="shared" si="28"/>
        <v>1.5731820058680042E-3</v>
      </c>
      <c r="CQ20" s="3">
        <f t="shared" si="29"/>
        <v>1.5731820058680042E-3</v>
      </c>
      <c r="CR20" s="3">
        <f t="shared" si="30"/>
        <v>1.3983840052160038E-3</v>
      </c>
      <c r="CS20" s="3">
        <f t="shared" si="31"/>
        <v>1.5731820058680042E-3</v>
      </c>
      <c r="CT20" s="3">
        <f t="shared" si="32"/>
        <v>1.7479800065200047E-3</v>
      </c>
      <c r="CU20" s="3">
        <f t="shared" si="33"/>
        <v>1.7479800065200047E-3</v>
      </c>
      <c r="CV20" s="3">
        <f t="shared" si="34"/>
        <v>1.3983840052160038E-3</v>
      </c>
      <c r="CW20" s="3">
        <f t="shared" si="35"/>
        <v>1.5731820058680042E-3</v>
      </c>
      <c r="CX20" s="26">
        <f t="shared" si="37"/>
        <v>0.2154719175006391</v>
      </c>
    </row>
    <row r="21" spans="1:102" s="5" customFormat="1" ht="31.5" customHeight="1" thickBot="1" x14ac:dyDescent="0.25">
      <c r="A21" s="2"/>
      <c r="B21" s="37" t="s">
        <v>66</v>
      </c>
      <c r="C21" s="34" t="s">
        <v>36</v>
      </c>
      <c r="D21" s="65">
        <v>1.3100000000000001E-2</v>
      </c>
      <c r="E21" s="49">
        <v>8</v>
      </c>
      <c r="F21" s="33">
        <v>8</v>
      </c>
      <c r="G21" s="33">
        <v>8</v>
      </c>
      <c r="H21" s="33">
        <v>10</v>
      </c>
      <c r="I21" s="33">
        <v>6</v>
      </c>
      <c r="J21" s="33">
        <v>8</v>
      </c>
      <c r="K21" s="33">
        <v>9</v>
      </c>
      <c r="L21" s="33">
        <v>7</v>
      </c>
      <c r="M21" s="33">
        <v>9</v>
      </c>
      <c r="N21" s="33">
        <v>8</v>
      </c>
      <c r="O21" s="33">
        <v>8</v>
      </c>
      <c r="P21" s="33">
        <v>8</v>
      </c>
      <c r="Q21" s="33">
        <v>9</v>
      </c>
      <c r="R21" s="33">
        <v>6</v>
      </c>
      <c r="S21" s="33">
        <v>7</v>
      </c>
      <c r="T21" s="33">
        <v>8</v>
      </c>
      <c r="U21" s="33">
        <v>6</v>
      </c>
      <c r="V21" s="33">
        <v>8</v>
      </c>
      <c r="W21" s="33">
        <v>9</v>
      </c>
      <c r="X21" s="33">
        <v>10</v>
      </c>
      <c r="Y21" s="33">
        <v>9</v>
      </c>
      <c r="Z21" s="33">
        <v>8</v>
      </c>
      <c r="AA21" s="33">
        <v>7</v>
      </c>
      <c r="AB21" s="33">
        <v>10</v>
      </c>
      <c r="AC21" s="33">
        <v>6</v>
      </c>
      <c r="AD21" s="33">
        <v>10</v>
      </c>
      <c r="AE21" s="33">
        <v>8</v>
      </c>
      <c r="AF21" s="33">
        <v>6</v>
      </c>
      <c r="AG21" s="33">
        <v>7</v>
      </c>
      <c r="AH21" s="32">
        <v>9</v>
      </c>
      <c r="AI21" s="47">
        <f t="shared" si="0"/>
        <v>3.3333333333333333E-2</v>
      </c>
      <c r="AJ21" s="47">
        <f t="shared" si="0"/>
        <v>3.3333333333333333E-2</v>
      </c>
      <c r="AK21" s="47">
        <f t="shared" si="0"/>
        <v>3.3333333333333333E-2</v>
      </c>
      <c r="AL21" s="47">
        <f t="shared" si="0"/>
        <v>4.1666666666666664E-2</v>
      </c>
      <c r="AM21" s="47">
        <f t="shared" si="0"/>
        <v>2.5000000000000001E-2</v>
      </c>
      <c r="AN21" s="47">
        <f t="shared" si="0"/>
        <v>3.3333333333333333E-2</v>
      </c>
      <c r="AO21" s="47">
        <f t="shared" si="0"/>
        <v>3.7499999999999999E-2</v>
      </c>
      <c r="AP21" s="47">
        <f t="shared" si="0"/>
        <v>2.9166666666666667E-2</v>
      </c>
      <c r="AQ21" s="47">
        <f t="shared" si="0"/>
        <v>3.7499999999999999E-2</v>
      </c>
      <c r="AR21" s="47">
        <f t="shared" si="0"/>
        <v>3.3333333333333333E-2</v>
      </c>
      <c r="AS21" s="47">
        <f t="shared" si="0"/>
        <v>3.3333333333333333E-2</v>
      </c>
      <c r="AT21" s="47">
        <f t="shared" si="0"/>
        <v>3.3333333333333333E-2</v>
      </c>
      <c r="AU21" s="47">
        <f t="shared" si="0"/>
        <v>3.7499999999999999E-2</v>
      </c>
      <c r="AV21" s="47">
        <f t="shared" si="0"/>
        <v>2.5000000000000001E-2</v>
      </c>
      <c r="AW21" s="47">
        <f t="shared" si="0"/>
        <v>2.9166666666666667E-2</v>
      </c>
      <c r="AX21" s="47">
        <f t="shared" si="0"/>
        <v>3.3333333333333333E-2</v>
      </c>
      <c r="AY21" s="47">
        <f t="shared" si="1"/>
        <v>2.5000000000000001E-2</v>
      </c>
      <c r="AZ21" s="47">
        <f t="shared" si="1"/>
        <v>3.3333333333333333E-2</v>
      </c>
      <c r="BA21" s="47">
        <f t="shared" si="1"/>
        <v>3.7499999999999999E-2</v>
      </c>
      <c r="BB21" s="47">
        <f t="shared" si="1"/>
        <v>4.1666666666666664E-2</v>
      </c>
      <c r="BC21" s="47">
        <f t="shared" si="1"/>
        <v>3.7499999999999999E-2</v>
      </c>
      <c r="BD21" s="47">
        <f t="shared" si="1"/>
        <v>3.3333333333333333E-2</v>
      </c>
      <c r="BE21" s="47">
        <f t="shared" si="1"/>
        <v>2.9166666666666667E-2</v>
      </c>
      <c r="BF21" s="47">
        <f t="shared" si="1"/>
        <v>4.1666666666666664E-2</v>
      </c>
      <c r="BG21" s="47">
        <f t="shared" si="1"/>
        <v>2.5000000000000001E-2</v>
      </c>
      <c r="BH21" s="47">
        <f t="shared" si="1"/>
        <v>4.1666666666666664E-2</v>
      </c>
      <c r="BI21" s="47">
        <f t="shared" si="1"/>
        <v>3.3333333333333333E-2</v>
      </c>
      <c r="BJ21" s="47">
        <f t="shared" si="1"/>
        <v>2.5000000000000001E-2</v>
      </c>
      <c r="BK21" s="47">
        <f t="shared" si="1"/>
        <v>2.9166666666666667E-2</v>
      </c>
      <c r="BL21" s="47">
        <f t="shared" si="1"/>
        <v>3.7499999999999999E-2</v>
      </c>
      <c r="BM21" s="6" cm="1">
        <f t="array" ref="BM21">-1/LN(30)*SUMPRODUCT(AI21:BL21,LN(AI21:BL21))</f>
        <v>0.9964268897052031</v>
      </c>
      <c r="BN21" s="18">
        <f t="shared" si="2"/>
        <v>3.5731102947968996E-3</v>
      </c>
      <c r="BO21" s="18">
        <f t="shared" si="3"/>
        <v>3.0663756496120687E-2</v>
      </c>
      <c r="BP21" s="21">
        <f t="shared" si="4"/>
        <v>1.3670107371865834E-2</v>
      </c>
      <c r="BQ21" s="6" cm="1">
        <f t="array" ref="BQ21">-SUMPRODUCT(AI21:BL21,LOG(AI21:BL21,2))</f>
        <v>4.8893577343059063</v>
      </c>
      <c r="BR21" s="28">
        <f t="shared" si="36"/>
        <v>0.99642688970520277</v>
      </c>
      <c r="BS21" s="3">
        <f t="shared" si="5"/>
        <v>3.3382048380401585E-3</v>
      </c>
      <c r="BT21" s="3">
        <f t="shared" si="6"/>
        <v>4.5567024572886112E-4</v>
      </c>
      <c r="BU21" s="3">
        <f t="shared" si="7"/>
        <v>4.5567024572886112E-4</v>
      </c>
      <c r="BV21" s="3">
        <f t="shared" si="8"/>
        <v>4.5567024572886112E-4</v>
      </c>
      <c r="BW21" s="3">
        <f t="shared" si="9"/>
        <v>5.6958780716107635E-4</v>
      </c>
      <c r="BX21" s="3">
        <f t="shared" si="10"/>
        <v>3.4175268429664589E-4</v>
      </c>
      <c r="BY21" s="3">
        <f t="shared" si="11"/>
        <v>4.5567024572886112E-4</v>
      </c>
      <c r="BZ21" s="3">
        <f t="shared" si="12"/>
        <v>5.1262902644496873E-4</v>
      </c>
      <c r="CA21" s="3">
        <f t="shared" si="13"/>
        <v>3.9871146501275351E-4</v>
      </c>
      <c r="CB21" s="3">
        <f t="shared" si="14"/>
        <v>5.1262902644496873E-4</v>
      </c>
      <c r="CC21" s="3">
        <f t="shared" si="15"/>
        <v>4.5567024572886112E-4</v>
      </c>
      <c r="CD21" s="3">
        <f t="shared" si="16"/>
        <v>4.5567024572886112E-4</v>
      </c>
      <c r="CE21" s="3">
        <f t="shared" si="17"/>
        <v>4.5567024572886112E-4</v>
      </c>
      <c r="CF21" s="3">
        <f t="shared" si="18"/>
        <v>5.1262902644496873E-4</v>
      </c>
      <c r="CG21" s="3">
        <f t="shared" si="19"/>
        <v>3.4175268429664589E-4</v>
      </c>
      <c r="CH21" s="3">
        <f t="shared" si="20"/>
        <v>3.9871146501275351E-4</v>
      </c>
      <c r="CI21" s="3">
        <f t="shared" si="21"/>
        <v>4.5567024572886112E-4</v>
      </c>
      <c r="CJ21" s="3">
        <f t="shared" si="22"/>
        <v>3.4175268429664589E-4</v>
      </c>
      <c r="CK21" s="3">
        <f t="shared" si="23"/>
        <v>4.5567024572886112E-4</v>
      </c>
      <c r="CL21" s="3">
        <f t="shared" si="24"/>
        <v>5.1262902644496873E-4</v>
      </c>
      <c r="CM21" s="3">
        <f t="shared" si="25"/>
        <v>5.6958780716107635E-4</v>
      </c>
      <c r="CN21" s="3">
        <f t="shared" si="26"/>
        <v>5.1262902644496873E-4</v>
      </c>
      <c r="CO21" s="3">
        <f t="shared" si="27"/>
        <v>4.5567024572886112E-4</v>
      </c>
      <c r="CP21" s="3">
        <f t="shared" si="28"/>
        <v>3.9871146501275351E-4</v>
      </c>
      <c r="CQ21" s="3">
        <f t="shared" si="29"/>
        <v>5.6958780716107635E-4</v>
      </c>
      <c r="CR21" s="3">
        <f t="shared" si="30"/>
        <v>3.4175268429664589E-4</v>
      </c>
      <c r="CS21" s="3">
        <f t="shared" si="31"/>
        <v>5.6958780716107635E-4</v>
      </c>
      <c r="CT21" s="3">
        <f t="shared" si="32"/>
        <v>4.5567024572886112E-4</v>
      </c>
      <c r="CU21" s="3">
        <f t="shared" si="33"/>
        <v>3.4175268429664589E-4</v>
      </c>
      <c r="CV21" s="3">
        <f t="shared" si="34"/>
        <v>3.9871146501275351E-4</v>
      </c>
      <c r="CW21" s="3">
        <f t="shared" si="35"/>
        <v>5.1262902644496873E-4</v>
      </c>
      <c r="CX21" s="26">
        <f t="shared" si="37"/>
        <v>6.6838045207424396E-2</v>
      </c>
    </row>
    <row r="22" spans="1:102" s="5" customFormat="1" ht="31.5" customHeight="1" thickBot="1" x14ac:dyDescent="0.25">
      <c r="A22" s="2"/>
      <c r="B22" s="37" t="s">
        <v>67</v>
      </c>
      <c r="C22" s="34" t="s">
        <v>37</v>
      </c>
      <c r="D22" s="65">
        <v>1.44E-2</v>
      </c>
      <c r="E22" s="49">
        <v>7</v>
      </c>
      <c r="F22" s="33">
        <v>9</v>
      </c>
      <c r="G22" s="33">
        <v>9</v>
      </c>
      <c r="H22" s="33">
        <v>6</v>
      </c>
      <c r="I22" s="33">
        <v>8</v>
      </c>
      <c r="J22" s="33">
        <v>8</v>
      </c>
      <c r="K22" s="33">
        <v>6</v>
      </c>
      <c r="L22" s="33">
        <v>8</v>
      </c>
      <c r="M22" s="33">
        <v>9</v>
      </c>
      <c r="N22" s="33">
        <v>9</v>
      </c>
      <c r="O22" s="33">
        <v>9</v>
      </c>
      <c r="P22" s="33">
        <v>6</v>
      </c>
      <c r="Q22" s="33">
        <v>6</v>
      </c>
      <c r="R22" s="33">
        <v>6</v>
      </c>
      <c r="S22" s="33">
        <v>9</v>
      </c>
      <c r="T22" s="33">
        <v>7</v>
      </c>
      <c r="U22" s="33">
        <v>7</v>
      </c>
      <c r="V22" s="33">
        <v>8</v>
      </c>
      <c r="W22" s="33">
        <v>9</v>
      </c>
      <c r="X22" s="33">
        <v>8</v>
      </c>
      <c r="Y22" s="33">
        <v>7</v>
      </c>
      <c r="Z22" s="33">
        <v>7</v>
      </c>
      <c r="AA22" s="33">
        <v>7</v>
      </c>
      <c r="AB22" s="33">
        <v>10</v>
      </c>
      <c r="AC22" s="33">
        <v>10</v>
      </c>
      <c r="AD22" s="33">
        <v>6</v>
      </c>
      <c r="AE22" s="33">
        <v>9</v>
      </c>
      <c r="AF22" s="33">
        <v>7</v>
      </c>
      <c r="AG22" s="33">
        <v>7</v>
      </c>
      <c r="AH22" s="32">
        <v>10</v>
      </c>
      <c r="AI22" s="47">
        <f t="shared" si="0"/>
        <v>2.9914529914529916E-2</v>
      </c>
      <c r="AJ22" s="47">
        <f t="shared" si="0"/>
        <v>3.8461538461538464E-2</v>
      </c>
      <c r="AK22" s="47">
        <f t="shared" si="0"/>
        <v>3.8461538461538464E-2</v>
      </c>
      <c r="AL22" s="47">
        <f t="shared" si="0"/>
        <v>2.564102564102564E-2</v>
      </c>
      <c r="AM22" s="47">
        <f t="shared" si="0"/>
        <v>3.4188034188034191E-2</v>
      </c>
      <c r="AN22" s="47">
        <f t="shared" si="0"/>
        <v>3.4188034188034191E-2</v>
      </c>
      <c r="AO22" s="47">
        <f t="shared" si="0"/>
        <v>2.564102564102564E-2</v>
      </c>
      <c r="AP22" s="47">
        <f t="shared" si="0"/>
        <v>3.4188034188034191E-2</v>
      </c>
      <c r="AQ22" s="47">
        <f t="shared" si="0"/>
        <v>3.8461538461538464E-2</v>
      </c>
      <c r="AR22" s="47">
        <f t="shared" si="0"/>
        <v>3.8461538461538464E-2</v>
      </c>
      <c r="AS22" s="47">
        <f t="shared" si="0"/>
        <v>3.8461538461538464E-2</v>
      </c>
      <c r="AT22" s="47">
        <f t="shared" si="0"/>
        <v>2.564102564102564E-2</v>
      </c>
      <c r="AU22" s="47">
        <f t="shared" si="0"/>
        <v>2.564102564102564E-2</v>
      </c>
      <c r="AV22" s="47">
        <f t="shared" si="0"/>
        <v>2.564102564102564E-2</v>
      </c>
      <c r="AW22" s="47">
        <f t="shared" si="0"/>
        <v>3.8461538461538464E-2</v>
      </c>
      <c r="AX22" s="47">
        <f t="shared" ref="AX22:BA35" si="38">T22/SUM($E22:$AH22)</f>
        <v>2.9914529914529916E-2</v>
      </c>
      <c r="AY22" s="47">
        <f t="shared" si="1"/>
        <v>2.9914529914529916E-2</v>
      </c>
      <c r="AZ22" s="47">
        <f t="shared" si="1"/>
        <v>3.4188034188034191E-2</v>
      </c>
      <c r="BA22" s="47">
        <f t="shared" si="1"/>
        <v>3.8461538461538464E-2</v>
      </c>
      <c r="BB22" s="47">
        <f t="shared" si="1"/>
        <v>3.4188034188034191E-2</v>
      </c>
      <c r="BC22" s="47">
        <f t="shared" si="1"/>
        <v>2.9914529914529916E-2</v>
      </c>
      <c r="BD22" s="47">
        <f t="shared" si="1"/>
        <v>2.9914529914529916E-2</v>
      </c>
      <c r="BE22" s="47">
        <f t="shared" si="1"/>
        <v>2.9914529914529916E-2</v>
      </c>
      <c r="BF22" s="47">
        <f t="shared" si="1"/>
        <v>4.2735042735042736E-2</v>
      </c>
      <c r="BG22" s="47">
        <f t="shared" si="1"/>
        <v>4.2735042735042736E-2</v>
      </c>
      <c r="BH22" s="47">
        <f t="shared" si="1"/>
        <v>2.564102564102564E-2</v>
      </c>
      <c r="BI22" s="47">
        <f t="shared" si="1"/>
        <v>3.8461538461538464E-2</v>
      </c>
      <c r="BJ22" s="47">
        <f t="shared" si="1"/>
        <v>2.9914529914529916E-2</v>
      </c>
      <c r="BK22" s="47">
        <f t="shared" si="1"/>
        <v>2.9914529914529916E-2</v>
      </c>
      <c r="BL22" s="47">
        <f t="shared" si="1"/>
        <v>4.2735042735042736E-2</v>
      </c>
      <c r="BM22" s="6" cm="1">
        <f t="array" ref="BM22">-1/LN(30)*SUMPRODUCT(AI22:BL22,LN(AI22:BL22))</f>
        <v>0.99589795093302769</v>
      </c>
      <c r="BN22" s="18">
        <f t="shared" si="2"/>
        <v>4.1020490669723131E-3</v>
      </c>
      <c r="BO22" s="18">
        <f t="shared" si="3"/>
        <v>3.5203008960552618E-2</v>
      </c>
      <c r="BP22" s="21">
        <f t="shared" si="4"/>
        <v>1.7251130117930828E-2</v>
      </c>
      <c r="BQ22" s="6" cm="1">
        <f t="array" ref="BQ22">-SUMPRODUCT(AI22:BL22,LOG(AI22:BL22,2))</f>
        <v>4.8867622896190674</v>
      </c>
      <c r="BR22" s="28">
        <f t="shared" si="36"/>
        <v>0.99589795093302769</v>
      </c>
      <c r="BS22" s="3">
        <f t="shared" si="5"/>
        <v>3.8672683063722749E-3</v>
      </c>
      <c r="BT22" s="3">
        <f t="shared" si="6"/>
        <v>5.1605944797228972E-4</v>
      </c>
      <c r="BU22" s="3">
        <f t="shared" si="7"/>
        <v>6.6350500453580109E-4</v>
      </c>
      <c r="BV22" s="3">
        <f t="shared" si="8"/>
        <v>6.6350500453580109E-4</v>
      </c>
      <c r="BW22" s="3">
        <f t="shared" si="9"/>
        <v>4.4233666969053403E-4</v>
      </c>
      <c r="BX22" s="3">
        <f t="shared" si="10"/>
        <v>5.8978222625404551E-4</v>
      </c>
      <c r="BY22" s="3">
        <f t="shared" si="11"/>
        <v>5.8978222625404551E-4</v>
      </c>
      <c r="BZ22" s="3">
        <f t="shared" si="12"/>
        <v>4.4233666969053403E-4</v>
      </c>
      <c r="CA22" s="3">
        <f t="shared" si="13"/>
        <v>5.8978222625404551E-4</v>
      </c>
      <c r="CB22" s="3">
        <f t="shared" si="14"/>
        <v>6.6350500453580109E-4</v>
      </c>
      <c r="CC22" s="3">
        <f t="shared" si="15"/>
        <v>6.6350500453580109E-4</v>
      </c>
      <c r="CD22" s="3">
        <f t="shared" si="16"/>
        <v>6.6350500453580109E-4</v>
      </c>
      <c r="CE22" s="3">
        <f t="shared" si="17"/>
        <v>4.4233666969053403E-4</v>
      </c>
      <c r="CF22" s="3">
        <f t="shared" si="18"/>
        <v>4.4233666969053403E-4</v>
      </c>
      <c r="CG22" s="3">
        <f t="shared" si="19"/>
        <v>4.4233666969053403E-4</v>
      </c>
      <c r="CH22" s="3">
        <f t="shared" si="20"/>
        <v>6.6350500453580109E-4</v>
      </c>
      <c r="CI22" s="3">
        <f t="shared" si="21"/>
        <v>5.1605944797228972E-4</v>
      </c>
      <c r="CJ22" s="3">
        <f t="shared" si="22"/>
        <v>5.1605944797228972E-4</v>
      </c>
      <c r="CK22" s="3">
        <f t="shared" si="23"/>
        <v>5.8978222625404551E-4</v>
      </c>
      <c r="CL22" s="3">
        <f t="shared" si="24"/>
        <v>6.6350500453580109E-4</v>
      </c>
      <c r="CM22" s="3">
        <f t="shared" si="25"/>
        <v>5.8978222625404551E-4</v>
      </c>
      <c r="CN22" s="3">
        <f t="shared" si="26"/>
        <v>5.1605944797228972E-4</v>
      </c>
      <c r="CO22" s="3">
        <f t="shared" si="27"/>
        <v>5.1605944797228972E-4</v>
      </c>
      <c r="CP22" s="3">
        <f t="shared" si="28"/>
        <v>5.1605944797228972E-4</v>
      </c>
      <c r="CQ22" s="3">
        <f t="shared" si="29"/>
        <v>7.3722778281755678E-4</v>
      </c>
      <c r="CR22" s="3">
        <f t="shared" si="30"/>
        <v>7.3722778281755678E-4</v>
      </c>
      <c r="CS22" s="3">
        <f t="shared" si="31"/>
        <v>4.4233666969053403E-4</v>
      </c>
      <c r="CT22" s="3">
        <f t="shared" si="32"/>
        <v>6.6350500453580109E-4</v>
      </c>
      <c r="CU22" s="3">
        <f t="shared" si="33"/>
        <v>5.1605944797228972E-4</v>
      </c>
      <c r="CV22" s="3">
        <f t="shared" si="34"/>
        <v>5.1605944797228972E-4</v>
      </c>
      <c r="CW22" s="3">
        <f t="shared" si="35"/>
        <v>7.3722778281755678E-4</v>
      </c>
      <c r="CX22" s="26">
        <f t="shared" si="37"/>
        <v>8.4302172113616111E-2</v>
      </c>
    </row>
    <row r="23" spans="1:102" s="5" customFormat="1" ht="31.5" customHeight="1" thickBot="1" x14ac:dyDescent="0.25">
      <c r="A23" s="2"/>
      <c r="B23" s="37" t="s">
        <v>68</v>
      </c>
      <c r="C23" s="34" t="s">
        <v>38</v>
      </c>
      <c r="D23" s="65">
        <v>0.03</v>
      </c>
      <c r="E23" s="49">
        <v>10</v>
      </c>
      <c r="F23" s="33">
        <v>8</v>
      </c>
      <c r="G23" s="33">
        <v>7</v>
      </c>
      <c r="H23" s="33">
        <v>7</v>
      </c>
      <c r="I23" s="33">
        <v>8</v>
      </c>
      <c r="J23" s="33">
        <v>9</v>
      </c>
      <c r="K23" s="33">
        <v>8</v>
      </c>
      <c r="L23" s="33">
        <v>10</v>
      </c>
      <c r="M23" s="33">
        <v>9</v>
      </c>
      <c r="N23" s="33">
        <v>6</v>
      </c>
      <c r="O23" s="33">
        <v>6</v>
      </c>
      <c r="P23" s="33">
        <v>7</v>
      </c>
      <c r="Q23" s="33">
        <v>8</v>
      </c>
      <c r="R23" s="33">
        <v>7</v>
      </c>
      <c r="S23" s="33">
        <v>8</v>
      </c>
      <c r="T23" s="33">
        <v>9</v>
      </c>
      <c r="U23" s="33">
        <v>6</v>
      </c>
      <c r="V23" s="33">
        <v>9</v>
      </c>
      <c r="W23" s="33">
        <v>9</v>
      </c>
      <c r="X23" s="33">
        <v>7</v>
      </c>
      <c r="Y23" s="33">
        <v>9</v>
      </c>
      <c r="Z23" s="33">
        <v>8</v>
      </c>
      <c r="AA23" s="33">
        <v>10</v>
      </c>
      <c r="AB23" s="33">
        <v>9</v>
      </c>
      <c r="AC23" s="33">
        <v>9</v>
      </c>
      <c r="AD23" s="33">
        <v>7</v>
      </c>
      <c r="AE23" s="33">
        <v>7</v>
      </c>
      <c r="AF23" s="33">
        <v>10</v>
      </c>
      <c r="AG23" s="33">
        <v>6</v>
      </c>
      <c r="AH23" s="32">
        <v>8</v>
      </c>
      <c r="AI23" s="47">
        <f t="shared" ref="AI23:AW35" si="39">E23/SUM($E23:$AH23)</f>
        <v>4.1493775933609957E-2</v>
      </c>
      <c r="AJ23" s="47">
        <f t="shared" si="39"/>
        <v>3.3195020746887967E-2</v>
      </c>
      <c r="AK23" s="47">
        <f t="shared" si="39"/>
        <v>2.9045643153526972E-2</v>
      </c>
      <c r="AL23" s="47">
        <f t="shared" si="39"/>
        <v>2.9045643153526972E-2</v>
      </c>
      <c r="AM23" s="47">
        <f t="shared" si="39"/>
        <v>3.3195020746887967E-2</v>
      </c>
      <c r="AN23" s="47">
        <f t="shared" si="39"/>
        <v>3.7344398340248962E-2</v>
      </c>
      <c r="AO23" s="47">
        <f t="shared" si="39"/>
        <v>3.3195020746887967E-2</v>
      </c>
      <c r="AP23" s="47">
        <f t="shared" si="39"/>
        <v>4.1493775933609957E-2</v>
      </c>
      <c r="AQ23" s="47">
        <f t="shared" si="39"/>
        <v>3.7344398340248962E-2</v>
      </c>
      <c r="AR23" s="47">
        <f t="shared" si="39"/>
        <v>2.4896265560165973E-2</v>
      </c>
      <c r="AS23" s="47">
        <f t="shared" si="39"/>
        <v>2.4896265560165973E-2</v>
      </c>
      <c r="AT23" s="47">
        <f t="shared" si="39"/>
        <v>2.9045643153526972E-2</v>
      </c>
      <c r="AU23" s="47">
        <f t="shared" si="39"/>
        <v>3.3195020746887967E-2</v>
      </c>
      <c r="AV23" s="47">
        <f t="shared" si="39"/>
        <v>2.9045643153526972E-2</v>
      </c>
      <c r="AW23" s="47">
        <f t="shared" si="39"/>
        <v>3.3195020746887967E-2</v>
      </c>
      <c r="AX23" s="47">
        <f t="shared" si="38"/>
        <v>3.7344398340248962E-2</v>
      </c>
      <c r="AY23" s="47">
        <f t="shared" si="1"/>
        <v>2.4896265560165973E-2</v>
      </c>
      <c r="AZ23" s="47">
        <f t="shared" si="1"/>
        <v>3.7344398340248962E-2</v>
      </c>
      <c r="BA23" s="47">
        <f t="shared" si="1"/>
        <v>3.7344398340248962E-2</v>
      </c>
      <c r="BB23" s="47">
        <f t="shared" si="1"/>
        <v>2.9045643153526972E-2</v>
      </c>
      <c r="BC23" s="47">
        <f t="shared" si="1"/>
        <v>3.7344398340248962E-2</v>
      </c>
      <c r="BD23" s="47">
        <f t="shared" si="1"/>
        <v>3.3195020746887967E-2</v>
      </c>
      <c r="BE23" s="47">
        <f t="shared" si="1"/>
        <v>4.1493775933609957E-2</v>
      </c>
      <c r="BF23" s="47">
        <f t="shared" si="1"/>
        <v>3.7344398340248962E-2</v>
      </c>
      <c r="BG23" s="47">
        <f t="shared" si="1"/>
        <v>3.7344398340248962E-2</v>
      </c>
      <c r="BH23" s="47">
        <f t="shared" si="1"/>
        <v>2.9045643153526972E-2</v>
      </c>
      <c r="BI23" s="47">
        <f t="shared" si="1"/>
        <v>2.9045643153526972E-2</v>
      </c>
      <c r="BJ23" s="47">
        <f t="shared" si="1"/>
        <v>4.1493775933609957E-2</v>
      </c>
      <c r="BK23" s="47">
        <f t="shared" si="1"/>
        <v>2.4896265560165973E-2</v>
      </c>
      <c r="BL23" s="47">
        <f t="shared" si="1"/>
        <v>3.3195020746887967E-2</v>
      </c>
      <c r="BM23" s="6" cm="1">
        <f t="array" ref="BM23">-1/LN(30)*SUMPRODUCT(AI23:BL23,LN(AI23:BL23))</f>
        <v>0.99639298105592367</v>
      </c>
      <c r="BN23" s="18">
        <f t="shared" si="2"/>
        <v>3.6070189440763345E-3</v>
      </c>
      <c r="BO23" s="18">
        <f t="shared" si="3"/>
        <v>3.0954754108517661E-2</v>
      </c>
      <c r="BP23" s="21">
        <f t="shared" si="4"/>
        <v>3.1602677977812722E-2</v>
      </c>
      <c r="BQ23" s="6" cm="1">
        <f t="array" ref="BQ23">-SUMPRODUCT(AI23:BL23,LOG(AI23:BL23,2))</f>
        <v>4.8891913482736493</v>
      </c>
      <c r="BR23" s="28">
        <f t="shared" si="36"/>
        <v>0.99639298105592378</v>
      </c>
      <c r="BS23" s="3">
        <f t="shared" si="5"/>
        <v>3.3721214812089608E-3</v>
      </c>
      <c r="BT23" s="3">
        <f t="shared" si="6"/>
        <v>1.3113144389133909E-3</v>
      </c>
      <c r="BU23" s="3">
        <f t="shared" si="7"/>
        <v>1.0490515511307127E-3</v>
      </c>
      <c r="BV23" s="3">
        <f t="shared" si="8"/>
        <v>9.1792010723937365E-4</v>
      </c>
      <c r="BW23" s="3">
        <f t="shared" si="9"/>
        <v>9.1792010723937365E-4</v>
      </c>
      <c r="BX23" s="3">
        <f t="shared" si="10"/>
        <v>1.0490515511307127E-3</v>
      </c>
      <c r="BY23" s="3">
        <f t="shared" si="11"/>
        <v>1.1801829950220518E-3</v>
      </c>
      <c r="BZ23" s="3">
        <f t="shared" si="12"/>
        <v>1.0490515511307127E-3</v>
      </c>
      <c r="CA23" s="3">
        <f t="shared" si="13"/>
        <v>1.3113144389133909E-3</v>
      </c>
      <c r="CB23" s="3">
        <f t="shared" si="14"/>
        <v>1.1801829950220518E-3</v>
      </c>
      <c r="CC23" s="3">
        <f t="shared" si="15"/>
        <v>7.8678866334803456E-4</v>
      </c>
      <c r="CD23" s="3">
        <f t="shared" si="16"/>
        <v>7.8678866334803456E-4</v>
      </c>
      <c r="CE23" s="3">
        <f t="shared" si="17"/>
        <v>9.1792010723937365E-4</v>
      </c>
      <c r="CF23" s="3">
        <f t="shared" si="18"/>
        <v>1.0490515511307127E-3</v>
      </c>
      <c r="CG23" s="3">
        <f t="shared" si="19"/>
        <v>9.1792010723937365E-4</v>
      </c>
      <c r="CH23" s="3">
        <f t="shared" si="20"/>
        <v>1.0490515511307127E-3</v>
      </c>
      <c r="CI23" s="3">
        <f t="shared" si="21"/>
        <v>1.1801829950220518E-3</v>
      </c>
      <c r="CJ23" s="3">
        <f t="shared" si="22"/>
        <v>7.8678866334803456E-4</v>
      </c>
      <c r="CK23" s="3">
        <f t="shared" si="23"/>
        <v>1.1801829950220518E-3</v>
      </c>
      <c r="CL23" s="3">
        <f t="shared" si="24"/>
        <v>1.1801829950220518E-3</v>
      </c>
      <c r="CM23" s="3">
        <f t="shared" si="25"/>
        <v>9.1792010723937365E-4</v>
      </c>
      <c r="CN23" s="3">
        <f t="shared" si="26"/>
        <v>1.1801829950220518E-3</v>
      </c>
      <c r="CO23" s="3">
        <f t="shared" si="27"/>
        <v>1.0490515511307127E-3</v>
      </c>
      <c r="CP23" s="3">
        <f t="shared" si="28"/>
        <v>1.3113144389133909E-3</v>
      </c>
      <c r="CQ23" s="3">
        <f t="shared" si="29"/>
        <v>1.1801829950220518E-3</v>
      </c>
      <c r="CR23" s="3">
        <f t="shared" si="30"/>
        <v>1.1801829950220518E-3</v>
      </c>
      <c r="CS23" s="3">
        <f t="shared" si="31"/>
        <v>9.1792010723937365E-4</v>
      </c>
      <c r="CT23" s="3">
        <f t="shared" si="32"/>
        <v>9.1792010723937365E-4</v>
      </c>
      <c r="CU23" s="3">
        <f t="shared" si="33"/>
        <v>1.3113144389133909E-3</v>
      </c>
      <c r="CV23" s="3">
        <f t="shared" si="34"/>
        <v>7.8678866334803456E-4</v>
      </c>
      <c r="CW23" s="3">
        <f t="shared" si="35"/>
        <v>1.0490515511307127E-3</v>
      </c>
      <c r="CX23" s="26">
        <f t="shared" si="37"/>
        <v>0.15451153975140014</v>
      </c>
    </row>
    <row r="24" spans="1:102" s="5" customFormat="1" ht="31.5" customHeight="1" thickBot="1" x14ac:dyDescent="0.25">
      <c r="A24" s="2"/>
      <c r="B24" s="37" t="s">
        <v>69</v>
      </c>
      <c r="C24" s="34" t="s">
        <v>39</v>
      </c>
      <c r="D24" s="65">
        <v>6.1000000000000004E-3</v>
      </c>
      <c r="E24" s="49">
        <v>7</v>
      </c>
      <c r="F24" s="33">
        <v>9</v>
      </c>
      <c r="G24" s="33">
        <v>9</v>
      </c>
      <c r="H24" s="33">
        <v>7</v>
      </c>
      <c r="I24" s="33">
        <v>8</v>
      </c>
      <c r="J24" s="33">
        <v>10</v>
      </c>
      <c r="K24" s="33">
        <v>9</v>
      </c>
      <c r="L24" s="33">
        <v>10</v>
      </c>
      <c r="M24" s="33">
        <v>9</v>
      </c>
      <c r="N24" s="33">
        <v>6</v>
      </c>
      <c r="O24" s="33">
        <v>8</v>
      </c>
      <c r="P24" s="33">
        <v>6</v>
      </c>
      <c r="Q24" s="33">
        <v>7</v>
      </c>
      <c r="R24" s="33">
        <v>7</v>
      </c>
      <c r="S24" s="33">
        <v>9</v>
      </c>
      <c r="T24" s="33">
        <v>9</v>
      </c>
      <c r="U24" s="33">
        <v>9</v>
      </c>
      <c r="V24" s="33">
        <v>7</v>
      </c>
      <c r="W24" s="33">
        <v>7</v>
      </c>
      <c r="X24" s="33">
        <v>6</v>
      </c>
      <c r="Y24" s="33">
        <v>6</v>
      </c>
      <c r="Z24" s="33">
        <v>7</v>
      </c>
      <c r="AA24" s="33">
        <v>7</v>
      </c>
      <c r="AB24" s="33">
        <v>6</v>
      </c>
      <c r="AC24" s="33">
        <v>8</v>
      </c>
      <c r="AD24" s="33">
        <v>8</v>
      </c>
      <c r="AE24" s="33">
        <v>9</v>
      </c>
      <c r="AF24" s="33">
        <v>8</v>
      </c>
      <c r="AG24" s="33">
        <v>9</v>
      </c>
      <c r="AH24" s="32">
        <v>8</v>
      </c>
      <c r="AI24" s="47">
        <f t="shared" si="39"/>
        <v>2.9787234042553193E-2</v>
      </c>
      <c r="AJ24" s="47">
        <f t="shared" si="39"/>
        <v>3.8297872340425532E-2</v>
      </c>
      <c r="AK24" s="47">
        <f t="shared" si="39"/>
        <v>3.8297872340425532E-2</v>
      </c>
      <c r="AL24" s="47">
        <f t="shared" si="39"/>
        <v>2.9787234042553193E-2</v>
      </c>
      <c r="AM24" s="47">
        <f t="shared" si="39"/>
        <v>3.4042553191489362E-2</v>
      </c>
      <c r="AN24" s="47">
        <f t="shared" si="39"/>
        <v>4.2553191489361701E-2</v>
      </c>
      <c r="AO24" s="47">
        <f t="shared" si="39"/>
        <v>3.8297872340425532E-2</v>
      </c>
      <c r="AP24" s="47">
        <f t="shared" si="39"/>
        <v>4.2553191489361701E-2</v>
      </c>
      <c r="AQ24" s="47">
        <f t="shared" si="39"/>
        <v>3.8297872340425532E-2</v>
      </c>
      <c r="AR24" s="47">
        <f t="shared" si="39"/>
        <v>2.553191489361702E-2</v>
      </c>
      <c r="AS24" s="47">
        <f t="shared" si="39"/>
        <v>3.4042553191489362E-2</v>
      </c>
      <c r="AT24" s="47">
        <f t="shared" si="39"/>
        <v>2.553191489361702E-2</v>
      </c>
      <c r="AU24" s="47">
        <f t="shared" si="39"/>
        <v>2.9787234042553193E-2</v>
      </c>
      <c r="AV24" s="47">
        <f t="shared" si="39"/>
        <v>2.9787234042553193E-2</v>
      </c>
      <c r="AW24" s="47">
        <f t="shared" si="39"/>
        <v>3.8297872340425532E-2</v>
      </c>
      <c r="AX24" s="47">
        <f t="shared" si="38"/>
        <v>3.8297872340425532E-2</v>
      </c>
      <c r="AY24" s="47">
        <f t="shared" si="1"/>
        <v>3.8297872340425532E-2</v>
      </c>
      <c r="AZ24" s="47">
        <f t="shared" si="1"/>
        <v>2.9787234042553193E-2</v>
      </c>
      <c r="BA24" s="47">
        <f t="shared" si="1"/>
        <v>2.9787234042553193E-2</v>
      </c>
      <c r="BB24" s="47">
        <f t="shared" si="1"/>
        <v>2.553191489361702E-2</v>
      </c>
      <c r="BC24" s="47">
        <f t="shared" si="1"/>
        <v>2.553191489361702E-2</v>
      </c>
      <c r="BD24" s="47">
        <f t="shared" si="1"/>
        <v>2.9787234042553193E-2</v>
      </c>
      <c r="BE24" s="47">
        <f t="shared" si="1"/>
        <v>2.9787234042553193E-2</v>
      </c>
      <c r="BF24" s="47">
        <f t="shared" si="1"/>
        <v>2.553191489361702E-2</v>
      </c>
      <c r="BG24" s="47">
        <f t="shared" si="1"/>
        <v>3.4042553191489362E-2</v>
      </c>
      <c r="BH24" s="47">
        <f t="shared" si="1"/>
        <v>3.4042553191489362E-2</v>
      </c>
      <c r="BI24" s="47">
        <f t="shared" si="1"/>
        <v>3.8297872340425532E-2</v>
      </c>
      <c r="BJ24" s="47">
        <f t="shared" si="1"/>
        <v>3.4042553191489362E-2</v>
      </c>
      <c r="BK24" s="47">
        <f t="shared" si="1"/>
        <v>3.8297872340425532E-2</v>
      </c>
      <c r="BL24" s="47">
        <f t="shared" si="1"/>
        <v>3.4042553191489362E-2</v>
      </c>
      <c r="BM24" s="6" cm="1">
        <f t="array" ref="BM24">-1/LN(30)*SUMPRODUCT(AI24:BL24,LN(AI24:BL24))</f>
        <v>0.99644352042989726</v>
      </c>
      <c r="BN24" s="18">
        <f t="shared" si="2"/>
        <v>3.5564795701027441E-3</v>
      </c>
      <c r="BO24" s="18">
        <f t="shared" si="3"/>
        <v>3.0521034763427969E-2</v>
      </c>
      <c r="BP24" s="21">
        <f t="shared" si="4"/>
        <v>6.3358423305628067E-3</v>
      </c>
      <c r="BQ24" s="6" cm="1">
        <f t="array" ref="BQ24">-SUMPRODUCT(AI24:BL24,LOG(AI24:BL24,2))</f>
        <v>4.88943933945251</v>
      </c>
      <c r="BR24" s="28">
        <f t="shared" si="36"/>
        <v>0.9964435204298977</v>
      </c>
      <c r="BS24" s="3">
        <f t="shared" si="5"/>
        <v>3.321570192688307E-3</v>
      </c>
      <c r="BT24" s="3">
        <f t="shared" si="6"/>
        <v>1.8872721835718999E-4</v>
      </c>
      <c r="BU24" s="3">
        <f t="shared" si="7"/>
        <v>2.4264928074495856E-4</v>
      </c>
      <c r="BV24" s="3">
        <f t="shared" si="8"/>
        <v>2.4264928074495856E-4</v>
      </c>
      <c r="BW24" s="3">
        <f t="shared" si="9"/>
        <v>1.8872721835718999E-4</v>
      </c>
      <c r="BX24" s="3">
        <f t="shared" si="10"/>
        <v>2.1568824955107426E-4</v>
      </c>
      <c r="BY24" s="3">
        <f t="shared" si="11"/>
        <v>2.6961031193884285E-4</v>
      </c>
      <c r="BZ24" s="3">
        <f t="shared" si="12"/>
        <v>2.4264928074495856E-4</v>
      </c>
      <c r="CA24" s="3">
        <f t="shared" si="13"/>
        <v>2.6961031193884285E-4</v>
      </c>
      <c r="CB24" s="3">
        <f t="shared" si="14"/>
        <v>2.4264928074495856E-4</v>
      </c>
      <c r="CC24" s="3">
        <f t="shared" si="15"/>
        <v>1.617661871633057E-4</v>
      </c>
      <c r="CD24" s="3">
        <f t="shared" si="16"/>
        <v>2.1568824955107426E-4</v>
      </c>
      <c r="CE24" s="3">
        <f t="shared" si="17"/>
        <v>1.617661871633057E-4</v>
      </c>
      <c r="CF24" s="3">
        <f t="shared" si="18"/>
        <v>1.8872721835718999E-4</v>
      </c>
      <c r="CG24" s="3">
        <f t="shared" si="19"/>
        <v>1.8872721835718999E-4</v>
      </c>
      <c r="CH24" s="3">
        <f t="shared" si="20"/>
        <v>2.4264928074495856E-4</v>
      </c>
      <c r="CI24" s="3">
        <f t="shared" si="21"/>
        <v>2.4264928074495856E-4</v>
      </c>
      <c r="CJ24" s="3">
        <f t="shared" si="22"/>
        <v>2.4264928074495856E-4</v>
      </c>
      <c r="CK24" s="3">
        <f t="shared" si="23"/>
        <v>1.8872721835718999E-4</v>
      </c>
      <c r="CL24" s="3">
        <f t="shared" si="24"/>
        <v>1.8872721835718999E-4</v>
      </c>
      <c r="CM24" s="3">
        <f t="shared" si="25"/>
        <v>1.617661871633057E-4</v>
      </c>
      <c r="CN24" s="3">
        <f t="shared" si="26"/>
        <v>1.617661871633057E-4</v>
      </c>
      <c r="CO24" s="3">
        <f t="shared" si="27"/>
        <v>1.8872721835718999E-4</v>
      </c>
      <c r="CP24" s="3">
        <f t="shared" si="28"/>
        <v>1.8872721835718999E-4</v>
      </c>
      <c r="CQ24" s="3">
        <f t="shared" si="29"/>
        <v>1.617661871633057E-4</v>
      </c>
      <c r="CR24" s="3">
        <f t="shared" si="30"/>
        <v>2.1568824955107426E-4</v>
      </c>
      <c r="CS24" s="3">
        <f t="shared" si="31"/>
        <v>2.1568824955107426E-4</v>
      </c>
      <c r="CT24" s="3">
        <f t="shared" si="32"/>
        <v>2.4264928074495856E-4</v>
      </c>
      <c r="CU24" s="3">
        <f t="shared" si="33"/>
        <v>2.1568824955107426E-4</v>
      </c>
      <c r="CV24" s="3">
        <f t="shared" si="34"/>
        <v>2.4264928074495856E-4</v>
      </c>
      <c r="CW24" s="3">
        <f t="shared" si="35"/>
        <v>2.1568824955107426E-4</v>
      </c>
      <c r="CX24" s="26">
        <f t="shared" si="37"/>
        <v>3.0978716739622259E-2</v>
      </c>
    </row>
    <row r="25" spans="1:102" s="5" customFormat="1" ht="31.5" customHeight="1" thickBot="1" x14ac:dyDescent="0.25">
      <c r="A25" s="2"/>
      <c r="B25" s="37" t="s">
        <v>70</v>
      </c>
      <c r="C25" s="34" t="s">
        <v>40</v>
      </c>
      <c r="D25" s="65">
        <v>2.3699999999999999E-2</v>
      </c>
      <c r="E25" s="49">
        <v>10</v>
      </c>
      <c r="F25" s="33">
        <v>9</v>
      </c>
      <c r="G25" s="33">
        <v>7</v>
      </c>
      <c r="H25" s="33">
        <v>7</v>
      </c>
      <c r="I25" s="33">
        <v>7</v>
      </c>
      <c r="J25" s="33">
        <v>8</v>
      </c>
      <c r="K25" s="33">
        <v>8</v>
      </c>
      <c r="L25" s="33">
        <v>9</v>
      </c>
      <c r="M25" s="33">
        <v>8</v>
      </c>
      <c r="N25" s="33">
        <v>8</v>
      </c>
      <c r="O25" s="33">
        <v>6</v>
      </c>
      <c r="P25" s="33">
        <v>9</v>
      </c>
      <c r="Q25" s="33">
        <v>8</v>
      </c>
      <c r="R25" s="33">
        <v>8</v>
      </c>
      <c r="S25" s="33">
        <v>7</v>
      </c>
      <c r="T25" s="33">
        <v>8</v>
      </c>
      <c r="U25" s="33">
        <v>6</v>
      </c>
      <c r="V25" s="33">
        <v>7</v>
      </c>
      <c r="W25" s="33">
        <v>9</v>
      </c>
      <c r="X25" s="33">
        <v>8</v>
      </c>
      <c r="Y25" s="33">
        <v>8</v>
      </c>
      <c r="Z25" s="33">
        <v>9</v>
      </c>
      <c r="AA25" s="33">
        <v>9</v>
      </c>
      <c r="AB25" s="33">
        <v>10</v>
      </c>
      <c r="AC25" s="33">
        <v>7</v>
      </c>
      <c r="AD25" s="33">
        <v>7</v>
      </c>
      <c r="AE25" s="33">
        <v>9</v>
      </c>
      <c r="AF25" s="33">
        <v>10</v>
      </c>
      <c r="AG25" s="33">
        <v>9</v>
      </c>
      <c r="AH25" s="32">
        <v>10</v>
      </c>
      <c r="AI25" s="47">
        <f t="shared" si="39"/>
        <v>4.0816326530612242E-2</v>
      </c>
      <c r="AJ25" s="47">
        <f t="shared" si="39"/>
        <v>3.6734693877551024E-2</v>
      </c>
      <c r="AK25" s="47">
        <f t="shared" si="39"/>
        <v>2.8571428571428571E-2</v>
      </c>
      <c r="AL25" s="47">
        <f t="shared" si="39"/>
        <v>2.8571428571428571E-2</v>
      </c>
      <c r="AM25" s="47">
        <f t="shared" si="39"/>
        <v>2.8571428571428571E-2</v>
      </c>
      <c r="AN25" s="47">
        <f t="shared" si="39"/>
        <v>3.2653061224489799E-2</v>
      </c>
      <c r="AO25" s="47">
        <f t="shared" si="39"/>
        <v>3.2653061224489799E-2</v>
      </c>
      <c r="AP25" s="47">
        <f t="shared" si="39"/>
        <v>3.6734693877551024E-2</v>
      </c>
      <c r="AQ25" s="47">
        <f t="shared" si="39"/>
        <v>3.2653061224489799E-2</v>
      </c>
      <c r="AR25" s="47">
        <f t="shared" si="39"/>
        <v>3.2653061224489799E-2</v>
      </c>
      <c r="AS25" s="47">
        <f t="shared" si="39"/>
        <v>2.4489795918367346E-2</v>
      </c>
      <c r="AT25" s="47">
        <f t="shared" si="39"/>
        <v>3.6734693877551024E-2</v>
      </c>
      <c r="AU25" s="47">
        <f t="shared" si="39"/>
        <v>3.2653061224489799E-2</v>
      </c>
      <c r="AV25" s="47">
        <f t="shared" si="39"/>
        <v>3.2653061224489799E-2</v>
      </c>
      <c r="AW25" s="47">
        <f t="shared" si="39"/>
        <v>2.8571428571428571E-2</v>
      </c>
      <c r="AX25" s="47">
        <f t="shared" si="38"/>
        <v>3.2653061224489799E-2</v>
      </c>
      <c r="AY25" s="47">
        <f t="shared" si="1"/>
        <v>2.4489795918367346E-2</v>
      </c>
      <c r="AZ25" s="47">
        <f t="shared" si="1"/>
        <v>2.8571428571428571E-2</v>
      </c>
      <c r="BA25" s="47">
        <f t="shared" si="1"/>
        <v>3.6734693877551024E-2</v>
      </c>
      <c r="BB25" s="47">
        <f t="shared" ref="BB25:BL40" si="40">X25/SUM($E25:$AH25)</f>
        <v>3.2653061224489799E-2</v>
      </c>
      <c r="BC25" s="47">
        <f t="shared" si="40"/>
        <v>3.2653061224489799E-2</v>
      </c>
      <c r="BD25" s="47">
        <f t="shared" si="40"/>
        <v>3.6734693877551024E-2</v>
      </c>
      <c r="BE25" s="47">
        <f t="shared" si="40"/>
        <v>3.6734693877551024E-2</v>
      </c>
      <c r="BF25" s="47">
        <f t="shared" si="40"/>
        <v>4.0816326530612242E-2</v>
      </c>
      <c r="BG25" s="47">
        <f t="shared" si="40"/>
        <v>2.8571428571428571E-2</v>
      </c>
      <c r="BH25" s="47">
        <f t="shared" si="40"/>
        <v>2.8571428571428571E-2</v>
      </c>
      <c r="BI25" s="47">
        <f t="shared" si="40"/>
        <v>3.6734693877551024E-2</v>
      </c>
      <c r="BJ25" s="47">
        <f t="shared" si="40"/>
        <v>4.0816326530612242E-2</v>
      </c>
      <c r="BK25" s="47">
        <f t="shared" si="40"/>
        <v>3.6734693877551024E-2</v>
      </c>
      <c r="BL25" s="47">
        <f t="shared" si="40"/>
        <v>4.0816326530612242E-2</v>
      </c>
      <c r="BM25" s="6" cm="1">
        <f t="array" ref="BM25">-1/LN(30)*SUMPRODUCT(AI25:BL25,LN(AI25:BL25))</f>
        <v>0.99716885761412899</v>
      </c>
      <c r="BN25" s="18">
        <f t="shared" si="2"/>
        <v>2.8311423858710105E-3</v>
      </c>
      <c r="BO25" s="18">
        <f t="shared" si="3"/>
        <v>2.4296328286482243E-2</v>
      </c>
      <c r="BP25" s="21">
        <f t="shared" si="4"/>
        <v>1.9595857185278578E-2</v>
      </c>
      <c r="BQ25" s="6" cm="1">
        <f t="array" ref="BQ25">-SUMPRODUCT(AI25:BL25,LOG(AI25:BL25,2))</f>
        <v>4.8929984896604584</v>
      </c>
      <c r="BR25" s="28">
        <f t="shared" si="36"/>
        <v>0.99716885761412877</v>
      </c>
      <c r="BS25" s="3">
        <f t="shared" si="5"/>
        <v>2.5960620118048155E-3</v>
      </c>
      <c r="BT25" s="3">
        <f t="shared" si="6"/>
        <v>7.9983090552157457E-4</v>
      </c>
      <c r="BU25" s="3">
        <f t="shared" si="7"/>
        <v>7.1984781496941728E-4</v>
      </c>
      <c r="BV25" s="3">
        <f t="shared" si="8"/>
        <v>5.5988163386510225E-4</v>
      </c>
      <c r="BW25" s="3">
        <f t="shared" si="9"/>
        <v>5.5988163386510225E-4</v>
      </c>
      <c r="BX25" s="3">
        <f t="shared" si="10"/>
        <v>5.5988163386510225E-4</v>
      </c>
      <c r="BY25" s="3">
        <f t="shared" si="11"/>
        <v>6.3986472441725977E-4</v>
      </c>
      <c r="BZ25" s="3">
        <f t="shared" si="12"/>
        <v>6.3986472441725977E-4</v>
      </c>
      <c r="CA25" s="3">
        <f t="shared" si="13"/>
        <v>7.1984781496941728E-4</v>
      </c>
      <c r="CB25" s="3">
        <f t="shared" si="14"/>
        <v>6.3986472441725977E-4</v>
      </c>
      <c r="CC25" s="3">
        <f t="shared" si="15"/>
        <v>6.3986472441725977E-4</v>
      </c>
      <c r="CD25" s="3">
        <f t="shared" si="16"/>
        <v>4.7989854331294474E-4</v>
      </c>
      <c r="CE25" s="3">
        <f t="shared" si="17"/>
        <v>7.1984781496941728E-4</v>
      </c>
      <c r="CF25" s="3">
        <f t="shared" si="18"/>
        <v>6.3986472441725977E-4</v>
      </c>
      <c r="CG25" s="3">
        <f t="shared" si="19"/>
        <v>6.3986472441725977E-4</v>
      </c>
      <c r="CH25" s="3">
        <f t="shared" si="20"/>
        <v>5.5988163386510225E-4</v>
      </c>
      <c r="CI25" s="3">
        <f t="shared" si="21"/>
        <v>6.3986472441725977E-4</v>
      </c>
      <c r="CJ25" s="3">
        <f t="shared" si="22"/>
        <v>4.7989854331294474E-4</v>
      </c>
      <c r="CK25" s="3">
        <f t="shared" si="23"/>
        <v>5.5988163386510225E-4</v>
      </c>
      <c r="CL25" s="3">
        <f t="shared" si="24"/>
        <v>7.1984781496941728E-4</v>
      </c>
      <c r="CM25" s="3">
        <f t="shared" si="25"/>
        <v>6.3986472441725977E-4</v>
      </c>
      <c r="CN25" s="3">
        <f t="shared" si="26"/>
        <v>6.3986472441725977E-4</v>
      </c>
      <c r="CO25" s="3">
        <f t="shared" si="27"/>
        <v>7.1984781496941728E-4</v>
      </c>
      <c r="CP25" s="3">
        <f t="shared" si="28"/>
        <v>7.1984781496941728E-4</v>
      </c>
      <c r="CQ25" s="3">
        <f t="shared" si="29"/>
        <v>7.9983090552157457E-4</v>
      </c>
      <c r="CR25" s="3">
        <f t="shared" si="30"/>
        <v>5.5988163386510225E-4</v>
      </c>
      <c r="CS25" s="3">
        <f t="shared" si="31"/>
        <v>5.5988163386510225E-4</v>
      </c>
      <c r="CT25" s="3">
        <f t="shared" si="32"/>
        <v>7.1984781496941728E-4</v>
      </c>
      <c r="CU25" s="3">
        <f t="shared" si="33"/>
        <v>7.9983090552157457E-4</v>
      </c>
      <c r="CV25" s="3">
        <f t="shared" si="34"/>
        <v>7.1984781496941728E-4</v>
      </c>
      <c r="CW25" s="3">
        <f t="shared" si="35"/>
        <v>7.9983090552157457E-4</v>
      </c>
      <c r="CX25" s="26">
        <f t="shared" si="37"/>
        <v>9.5882499611170124E-2</v>
      </c>
    </row>
    <row r="26" spans="1:102" s="5" customFormat="1" ht="31.5" customHeight="1" thickBot="1" x14ac:dyDescent="0.25">
      <c r="A26" s="2"/>
      <c r="B26" s="37" t="s">
        <v>71</v>
      </c>
      <c r="C26" s="34" t="s">
        <v>41</v>
      </c>
      <c r="D26" s="65">
        <v>1.9099999999999999E-2</v>
      </c>
      <c r="E26" s="49">
        <v>9</v>
      </c>
      <c r="F26" s="33">
        <v>8</v>
      </c>
      <c r="G26" s="33">
        <v>6</v>
      </c>
      <c r="H26" s="33">
        <v>7</v>
      </c>
      <c r="I26" s="33">
        <v>10</v>
      </c>
      <c r="J26" s="33">
        <v>10</v>
      </c>
      <c r="K26" s="33">
        <v>8</v>
      </c>
      <c r="L26" s="33">
        <v>8</v>
      </c>
      <c r="M26" s="33">
        <v>6</v>
      </c>
      <c r="N26" s="33">
        <v>7</v>
      </c>
      <c r="O26" s="33">
        <v>8</v>
      </c>
      <c r="P26" s="33">
        <v>7</v>
      </c>
      <c r="Q26" s="33">
        <v>9</v>
      </c>
      <c r="R26" s="33">
        <v>8</v>
      </c>
      <c r="S26" s="33">
        <v>8</v>
      </c>
      <c r="T26" s="33">
        <v>7</v>
      </c>
      <c r="U26" s="33">
        <v>9</v>
      </c>
      <c r="V26" s="33">
        <v>9</v>
      </c>
      <c r="W26" s="33">
        <v>9</v>
      </c>
      <c r="X26" s="33">
        <v>10</v>
      </c>
      <c r="Y26" s="33">
        <v>9</v>
      </c>
      <c r="Z26" s="33">
        <v>7</v>
      </c>
      <c r="AA26" s="33">
        <v>8</v>
      </c>
      <c r="AB26" s="33">
        <v>8</v>
      </c>
      <c r="AC26" s="33">
        <v>9</v>
      </c>
      <c r="AD26" s="33">
        <v>9</v>
      </c>
      <c r="AE26" s="33">
        <v>10</v>
      </c>
      <c r="AF26" s="33">
        <v>10</v>
      </c>
      <c r="AG26" s="33">
        <v>7</v>
      </c>
      <c r="AH26" s="32">
        <v>8</v>
      </c>
      <c r="AI26" s="47">
        <f t="shared" si="39"/>
        <v>3.6290322580645164E-2</v>
      </c>
      <c r="AJ26" s="47">
        <f t="shared" si="39"/>
        <v>3.2258064516129031E-2</v>
      </c>
      <c r="AK26" s="47">
        <f t="shared" si="39"/>
        <v>2.4193548387096774E-2</v>
      </c>
      <c r="AL26" s="47">
        <f t="shared" si="39"/>
        <v>2.8225806451612902E-2</v>
      </c>
      <c r="AM26" s="47">
        <f t="shared" si="39"/>
        <v>4.0322580645161289E-2</v>
      </c>
      <c r="AN26" s="47">
        <f t="shared" si="39"/>
        <v>4.0322580645161289E-2</v>
      </c>
      <c r="AO26" s="47">
        <f t="shared" si="39"/>
        <v>3.2258064516129031E-2</v>
      </c>
      <c r="AP26" s="47">
        <f t="shared" si="39"/>
        <v>3.2258064516129031E-2</v>
      </c>
      <c r="AQ26" s="47">
        <f t="shared" si="39"/>
        <v>2.4193548387096774E-2</v>
      </c>
      <c r="AR26" s="47">
        <f t="shared" si="39"/>
        <v>2.8225806451612902E-2</v>
      </c>
      <c r="AS26" s="47">
        <f t="shared" si="39"/>
        <v>3.2258064516129031E-2</v>
      </c>
      <c r="AT26" s="47">
        <f t="shared" si="39"/>
        <v>2.8225806451612902E-2</v>
      </c>
      <c r="AU26" s="47">
        <f t="shared" si="39"/>
        <v>3.6290322580645164E-2</v>
      </c>
      <c r="AV26" s="47">
        <f t="shared" si="39"/>
        <v>3.2258064516129031E-2</v>
      </c>
      <c r="AW26" s="47">
        <f t="shared" si="39"/>
        <v>3.2258064516129031E-2</v>
      </c>
      <c r="AX26" s="47">
        <f t="shared" si="38"/>
        <v>2.8225806451612902E-2</v>
      </c>
      <c r="AY26" s="47">
        <f t="shared" si="38"/>
        <v>3.6290322580645164E-2</v>
      </c>
      <c r="AZ26" s="47">
        <f t="shared" si="38"/>
        <v>3.6290322580645164E-2</v>
      </c>
      <c r="BA26" s="47">
        <f t="shared" si="38"/>
        <v>3.6290322580645164E-2</v>
      </c>
      <c r="BB26" s="47">
        <f t="shared" si="40"/>
        <v>4.0322580645161289E-2</v>
      </c>
      <c r="BC26" s="47">
        <f t="shared" si="40"/>
        <v>3.6290322580645164E-2</v>
      </c>
      <c r="BD26" s="47">
        <f t="shared" si="40"/>
        <v>2.8225806451612902E-2</v>
      </c>
      <c r="BE26" s="47">
        <f t="shared" si="40"/>
        <v>3.2258064516129031E-2</v>
      </c>
      <c r="BF26" s="47">
        <f t="shared" si="40"/>
        <v>3.2258064516129031E-2</v>
      </c>
      <c r="BG26" s="47">
        <f t="shared" si="40"/>
        <v>3.6290322580645164E-2</v>
      </c>
      <c r="BH26" s="47">
        <f t="shared" si="40"/>
        <v>3.6290322580645164E-2</v>
      </c>
      <c r="BI26" s="47">
        <f t="shared" si="40"/>
        <v>4.0322580645161289E-2</v>
      </c>
      <c r="BJ26" s="47">
        <f t="shared" si="40"/>
        <v>4.0322580645161289E-2</v>
      </c>
      <c r="BK26" s="47">
        <f t="shared" si="40"/>
        <v>2.8225806451612902E-2</v>
      </c>
      <c r="BL26" s="47">
        <f t="shared" si="40"/>
        <v>3.2258064516129031E-2</v>
      </c>
      <c r="BM26" s="6" cm="1">
        <f t="array" ref="BM26">-1/LN(30)*SUMPRODUCT(AI26:BL26,LN(AI26:BL26))</f>
        <v>0.9971011433872683</v>
      </c>
      <c r="BN26" s="18">
        <f t="shared" si="2"/>
        <v>2.8988566127317039E-3</v>
      </c>
      <c r="BO26" s="18">
        <f t="shared" si="3"/>
        <v>2.4877438969464226E-2</v>
      </c>
      <c r="BP26" s="21">
        <f t="shared" si="4"/>
        <v>1.6170159708212301E-2</v>
      </c>
      <c r="BQ26" s="6" cm="1">
        <f t="array" ref="BQ26">-SUMPRODUCT(AI26:BL26,LOG(AI26:BL26,2))</f>
        <v>4.89266622335749</v>
      </c>
      <c r="BR26" s="28">
        <f t="shared" si="36"/>
        <v>0.99710114338726874</v>
      </c>
      <c r="BS26" s="3">
        <f t="shared" si="5"/>
        <v>2.6637922021455038E-3</v>
      </c>
      <c r="BT26" s="3">
        <f t="shared" si="6"/>
        <v>5.8682031199157553E-4</v>
      </c>
      <c r="BU26" s="3">
        <f t="shared" si="7"/>
        <v>5.2161805510362257E-4</v>
      </c>
      <c r="BV26" s="3">
        <f t="shared" si="8"/>
        <v>3.9121354132771693E-4</v>
      </c>
      <c r="BW26" s="3">
        <f t="shared" si="9"/>
        <v>4.5641579821566978E-4</v>
      </c>
      <c r="BX26" s="3">
        <f t="shared" si="10"/>
        <v>6.5202256887952827E-4</v>
      </c>
      <c r="BY26" s="3">
        <f t="shared" si="11"/>
        <v>6.5202256887952827E-4</v>
      </c>
      <c r="BZ26" s="3">
        <f t="shared" si="12"/>
        <v>5.2161805510362257E-4</v>
      </c>
      <c r="CA26" s="3">
        <f t="shared" si="13"/>
        <v>5.2161805510362257E-4</v>
      </c>
      <c r="CB26" s="3">
        <f t="shared" si="14"/>
        <v>3.9121354132771693E-4</v>
      </c>
      <c r="CC26" s="3">
        <f t="shared" si="15"/>
        <v>4.5641579821566978E-4</v>
      </c>
      <c r="CD26" s="3">
        <f t="shared" si="16"/>
        <v>5.2161805510362257E-4</v>
      </c>
      <c r="CE26" s="3">
        <f t="shared" si="17"/>
        <v>4.5641579821566978E-4</v>
      </c>
      <c r="CF26" s="3">
        <f t="shared" si="18"/>
        <v>5.8682031199157553E-4</v>
      </c>
      <c r="CG26" s="3">
        <f t="shared" si="19"/>
        <v>5.2161805510362257E-4</v>
      </c>
      <c r="CH26" s="3">
        <f t="shared" si="20"/>
        <v>5.2161805510362257E-4</v>
      </c>
      <c r="CI26" s="3">
        <f t="shared" si="21"/>
        <v>4.5641579821566978E-4</v>
      </c>
      <c r="CJ26" s="3">
        <f t="shared" si="22"/>
        <v>5.8682031199157553E-4</v>
      </c>
      <c r="CK26" s="3">
        <f t="shared" si="23"/>
        <v>5.8682031199157553E-4</v>
      </c>
      <c r="CL26" s="3">
        <f t="shared" si="24"/>
        <v>5.8682031199157553E-4</v>
      </c>
      <c r="CM26" s="3">
        <f t="shared" si="25"/>
        <v>6.5202256887952827E-4</v>
      </c>
      <c r="CN26" s="3">
        <f t="shared" si="26"/>
        <v>5.8682031199157553E-4</v>
      </c>
      <c r="CO26" s="3">
        <f t="shared" si="27"/>
        <v>4.5641579821566978E-4</v>
      </c>
      <c r="CP26" s="3">
        <f t="shared" si="28"/>
        <v>5.2161805510362257E-4</v>
      </c>
      <c r="CQ26" s="3">
        <f t="shared" si="29"/>
        <v>5.2161805510362257E-4</v>
      </c>
      <c r="CR26" s="3">
        <f t="shared" si="30"/>
        <v>5.8682031199157553E-4</v>
      </c>
      <c r="CS26" s="3">
        <f t="shared" si="31"/>
        <v>5.8682031199157553E-4</v>
      </c>
      <c r="CT26" s="3">
        <f t="shared" si="32"/>
        <v>6.5202256887952827E-4</v>
      </c>
      <c r="CU26" s="3">
        <f t="shared" si="33"/>
        <v>6.5202256887952827E-4</v>
      </c>
      <c r="CV26" s="3">
        <f t="shared" si="34"/>
        <v>4.5641579821566978E-4</v>
      </c>
      <c r="CW26" s="3">
        <f t="shared" si="35"/>
        <v>5.2161805510362257E-4</v>
      </c>
      <c r="CX26" s="26">
        <f t="shared" si="37"/>
        <v>7.9115194230666527E-2</v>
      </c>
    </row>
    <row r="27" spans="1:102" s="5" customFormat="1" ht="31.5" customHeight="1" thickBot="1" x14ac:dyDescent="0.25">
      <c r="A27" s="2"/>
      <c r="B27" s="37" t="s">
        <v>72</v>
      </c>
      <c r="C27" s="34" t="s">
        <v>42</v>
      </c>
      <c r="D27" s="65">
        <v>3.2899999999999999E-2</v>
      </c>
      <c r="E27" s="49">
        <v>6</v>
      </c>
      <c r="F27" s="33">
        <v>9</v>
      </c>
      <c r="G27" s="33">
        <v>8</v>
      </c>
      <c r="H27" s="33">
        <v>9</v>
      </c>
      <c r="I27" s="33">
        <v>10</v>
      </c>
      <c r="J27" s="33">
        <v>6</v>
      </c>
      <c r="K27" s="33">
        <v>8</v>
      </c>
      <c r="L27" s="33">
        <v>8</v>
      </c>
      <c r="M27" s="33">
        <v>7</v>
      </c>
      <c r="N27" s="33">
        <v>9</v>
      </c>
      <c r="O27" s="33">
        <v>8</v>
      </c>
      <c r="P27" s="33">
        <v>6</v>
      </c>
      <c r="Q27" s="33">
        <v>7</v>
      </c>
      <c r="R27" s="33">
        <v>9</v>
      </c>
      <c r="S27" s="33">
        <v>8</v>
      </c>
      <c r="T27" s="33">
        <v>8</v>
      </c>
      <c r="U27" s="33">
        <v>9</v>
      </c>
      <c r="V27" s="33">
        <v>6</v>
      </c>
      <c r="W27" s="33">
        <v>9</v>
      </c>
      <c r="X27" s="33">
        <v>6</v>
      </c>
      <c r="Y27" s="33">
        <v>7</v>
      </c>
      <c r="Z27" s="33">
        <v>6</v>
      </c>
      <c r="AA27" s="33">
        <v>9</v>
      </c>
      <c r="AB27" s="33">
        <v>8</v>
      </c>
      <c r="AC27" s="33">
        <v>8</v>
      </c>
      <c r="AD27" s="33">
        <v>9</v>
      </c>
      <c r="AE27" s="33">
        <v>7</v>
      </c>
      <c r="AF27" s="33">
        <v>8</v>
      </c>
      <c r="AG27" s="33">
        <v>7</v>
      </c>
      <c r="AH27" s="32">
        <v>7</v>
      </c>
      <c r="AI27" s="47">
        <f t="shared" si="39"/>
        <v>2.5862068965517241E-2</v>
      </c>
      <c r="AJ27" s="47">
        <f t="shared" si="39"/>
        <v>3.8793103448275863E-2</v>
      </c>
      <c r="AK27" s="47">
        <f t="shared" si="39"/>
        <v>3.4482758620689655E-2</v>
      </c>
      <c r="AL27" s="47">
        <f t="shared" si="39"/>
        <v>3.8793103448275863E-2</v>
      </c>
      <c r="AM27" s="47">
        <f t="shared" si="39"/>
        <v>4.3103448275862072E-2</v>
      </c>
      <c r="AN27" s="47">
        <f t="shared" si="39"/>
        <v>2.5862068965517241E-2</v>
      </c>
      <c r="AO27" s="47">
        <f t="shared" si="39"/>
        <v>3.4482758620689655E-2</v>
      </c>
      <c r="AP27" s="47">
        <f t="shared" si="39"/>
        <v>3.4482758620689655E-2</v>
      </c>
      <c r="AQ27" s="47">
        <f t="shared" si="39"/>
        <v>3.017241379310345E-2</v>
      </c>
      <c r="AR27" s="47">
        <f t="shared" si="39"/>
        <v>3.8793103448275863E-2</v>
      </c>
      <c r="AS27" s="47">
        <f t="shared" si="39"/>
        <v>3.4482758620689655E-2</v>
      </c>
      <c r="AT27" s="47">
        <f t="shared" si="39"/>
        <v>2.5862068965517241E-2</v>
      </c>
      <c r="AU27" s="47">
        <f t="shared" si="39"/>
        <v>3.017241379310345E-2</v>
      </c>
      <c r="AV27" s="47">
        <f t="shared" si="39"/>
        <v>3.8793103448275863E-2</v>
      </c>
      <c r="AW27" s="47">
        <f t="shared" si="39"/>
        <v>3.4482758620689655E-2</v>
      </c>
      <c r="AX27" s="47">
        <f t="shared" si="38"/>
        <v>3.4482758620689655E-2</v>
      </c>
      <c r="AY27" s="47">
        <f t="shared" si="38"/>
        <v>3.8793103448275863E-2</v>
      </c>
      <c r="AZ27" s="47">
        <f t="shared" si="38"/>
        <v>2.5862068965517241E-2</v>
      </c>
      <c r="BA27" s="47">
        <f t="shared" si="38"/>
        <v>3.8793103448275863E-2</v>
      </c>
      <c r="BB27" s="47">
        <f t="shared" si="40"/>
        <v>2.5862068965517241E-2</v>
      </c>
      <c r="BC27" s="47">
        <f t="shared" si="40"/>
        <v>3.017241379310345E-2</v>
      </c>
      <c r="BD27" s="47">
        <f t="shared" si="40"/>
        <v>2.5862068965517241E-2</v>
      </c>
      <c r="BE27" s="47">
        <f t="shared" si="40"/>
        <v>3.8793103448275863E-2</v>
      </c>
      <c r="BF27" s="47">
        <f t="shared" si="40"/>
        <v>3.4482758620689655E-2</v>
      </c>
      <c r="BG27" s="47">
        <f t="shared" si="40"/>
        <v>3.4482758620689655E-2</v>
      </c>
      <c r="BH27" s="47">
        <f t="shared" si="40"/>
        <v>3.8793103448275863E-2</v>
      </c>
      <c r="BI27" s="47">
        <f t="shared" si="40"/>
        <v>3.017241379310345E-2</v>
      </c>
      <c r="BJ27" s="47">
        <f t="shared" si="40"/>
        <v>3.4482758620689655E-2</v>
      </c>
      <c r="BK27" s="47">
        <f t="shared" si="40"/>
        <v>3.017241379310345E-2</v>
      </c>
      <c r="BL27" s="47">
        <f t="shared" si="40"/>
        <v>3.017241379310345E-2</v>
      </c>
      <c r="BM27" s="6" cm="1">
        <f t="array" ref="BM27">-1/LN(30)*SUMPRODUCT(AI27:BL27,LN(AI27:BL27))</f>
        <v>0.99668967876761672</v>
      </c>
      <c r="BN27" s="18">
        <f t="shared" si="2"/>
        <v>3.3103212323832842E-3</v>
      </c>
      <c r="BO27" s="18">
        <f t="shared" si="3"/>
        <v>2.840855048374849E-2</v>
      </c>
      <c r="BP27" s="21">
        <f t="shared" si="4"/>
        <v>3.1806819581541197E-2</v>
      </c>
      <c r="BQ27" s="6" cm="1">
        <f t="array" ref="BQ27">-SUMPRODUCT(AI27:BL27,LOG(AI27:BL27,2))</f>
        <v>4.8906472114848949</v>
      </c>
      <c r="BR27" s="28">
        <f t="shared" si="36"/>
        <v>0.99668967876761694</v>
      </c>
      <c r="BS27" s="3">
        <f t="shared" si="5"/>
        <v>3.075353823680163E-3</v>
      </c>
      <c r="BT27" s="3">
        <f t="shared" si="6"/>
        <v>8.2259016159158267E-4</v>
      </c>
      <c r="BU27" s="3">
        <f t="shared" si="7"/>
        <v>1.2338852423873742E-3</v>
      </c>
      <c r="BV27" s="3">
        <f t="shared" si="8"/>
        <v>1.0967868821221102E-3</v>
      </c>
      <c r="BW27" s="3">
        <f t="shared" si="9"/>
        <v>1.2338852423873742E-3</v>
      </c>
      <c r="BX27" s="3">
        <f t="shared" si="10"/>
        <v>1.370983602652638E-3</v>
      </c>
      <c r="BY27" s="3">
        <f t="shared" si="11"/>
        <v>8.2259016159158267E-4</v>
      </c>
      <c r="BZ27" s="3">
        <f t="shared" si="12"/>
        <v>1.0967868821221102E-3</v>
      </c>
      <c r="CA27" s="3">
        <f t="shared" si="13"/>
        <v>1.0967868821221102E-3</v>
      </c>
      <c r="CB27" s="3">
        <f t="shared" si="14"/>
        <v>9.5968852185684646E-4</v>
      </c>
      <c r="CC27" s="3">
        <f t="shared" si="15"/>
        <v>1.2338852423873742E-3</v>
      </c>
      <c r="CD27" s="3">
        <f t="shared" si="16"/>
        <v>1.0967868821221102E-3</v>
      </c>
      <c r="CE27" s="3">
        <f t="shared" si="17"/>
        <v>8.2259016159158267E-4</v>
      </c>
      <c r="CF27" s="3">
        <f t="shared" si="18"/>
        <v>9.5968852185684646E-4</v>
      </c>
      <c r="CG27" s="3">
        <f t="shared" si="19"/>
        <v>1.2338852423873742E-3</v>
      </c>
      <c r="CH27" s="3">
        <f t="shared" si="20"/>
        <v>1.0967868821221102E-3</v>
      </c>
      <c r="CI27" s="3">
        <f t="shared" si="21"/>
        <v>1.0967868821221102E-3</v>
      </c>
      <c r="CJ27" s="3">
        <f t="shared" si="22"/>
        <v>1.2338852423873742E-3</v>
      </c>
      <c r="CK27" s="3">
        <f t="shared" si="23"/>
        <v>8.2259016159158267E-4</v>
      </c>
      <c r="CL27" s="3">
        <f t="shared" si="24"/>
        <v>1.2338852423873742E-3</v>
      </c>
      <c r="CM27" s="3">
        <f t="shared" si="25"/>
        <v>8.2259016159158267E-4</v>
      </c>
      <c r="CN27" s="3">
        <f t="shared" si="26"/>
        <v>9.5968852185684646E-4</v>
      </c>
      <c r="CO27" s="3">
        <f t="shared" si="27"/>
        <v>8.2259016159158267E-4</v>
      </c>
      <c r="CP27" s="3">
        <f t="shared" si="28"/>
        <v>1.2338852423873742E-3</v>
      </c>
      <c r="CQ27" s="3">
        <f t="shared" si="29"/>
        <v>1.0967868821221102E-3</v>
      </c>
      <c r="CR27" s="3">
        <f t="shared" si="30"/>
        <v>1.0967868821221102E-3</v>
      </c>
      <c r="CS27" s="3">
        <f t="shared" si="31"/>
        <v>1.2338852423873742E-3</v>
      </c>
      <c r="CT27" s="3">
        <f t="shared" si="32"/>
        <v>9.5968852185684646E-4</v>
      </c>
      <c r="CU27" s="3">
        <f t="shared" si="33"/>
        <v>1.0967868821221102E-3</v>
      </c>
      <c r="CV27" s="3">
        <f t="shared" si="34"/>
        <v>9.5968852185684646E-4</v>
      </c>
      <c r="CW27" s="3">
        <f t="shared" si="35"/>
        <v>9.5968852185684646E-4</v>
      </c>
      <c r="CX27" s="26">
        <f t="shared" si="37"/>
        <v>0.15555593349266761</v>
      </c>
    </row>
    <row r="28" spans="1:102" s="5" customFormat="1" ht="31.5" customHeight="1" thickBot="1" x14ac:dyDescent="0.25">
      <c r="A28" s="2"/>
      <c r="B28" s="37" t="s">
        <v>73</v>
      </c>
      <c r="C28" s="34" t="s">
        <v>43</v>
      </c>
      <c r="D28" s="65">
        <v>4.7199999999999999E-2</v>
      </c>
      <c r="E28" s="49">
        <v>10</v>
      </c>
      <c r="F28" s="33">
        <v>9</v>
      </c>
      <c r="G28" s="33">
        <v>8</v>
      </c>
      <c r="H28" s="33">
        <v>8</v>
      </c>
      <c r="I28" s="33">
        <v>6</v>
      </c>
      <c r="J28" s="33">
        <v>8</v>
      </c>
      <c r="K28" s="33">
        <v>8</v>
      </c>
      <c r="L28" s="33">
        <v>8</v>
      </c>
      <c r="M28" s="33">
        <v>6</v>
      </c>
      <c r="N28" s="33">
        <v>9</v>
      </c>
      <c r="O28" s="33">
        <v>9</v>
      </c>
      <c r="P28" s="33">
        <v>8</v>
      </c>
      <c r="Q28" s="33">
        <v>6</v>
      </c>
      <c r="R28" s="33">
        <v>10</v>
      </c>
      <c r="S28" s="33">
        <v>7</v>
      </c>
      <c r="T28" s="33">
        <v>7</v>
      </c>
      <c r="U28" s="33">
        <v>9</v>
      </c>
      <c r="V28" s="33">
        <v>7</v>
      </c>
      <c r="W28" s="33">
        <v>7</v>
      </c>
      <c r="X28" s="33">
        <v>9</v>
      </c>
      <c r="Y28" s="33">
        <v>8</v>
      </c>
      <c r="Z28" s="33">
        <v>6</v>
      </c>
      <c r="AA28" s="33">
        <v>9</v>
      </c>
      <c r="AB28" s="33">
        <v>9</v>
      </c>
      <c r="AC28" s="33">
        <v>9</v>
      </c>
      <c r="AD28" s="33">
        <v>7</v>
      </c>
      <c r="AE28" s="33">
        <v>6</v>
      </c>
      <c r="AF28" s="33">
        <v>7</v>
      </c>
      <c r="AG28" s="33">
        <v>6</v>
      </c>
      <c r="AH28" s="32">
        <v>7</v>
      </c>
      <c r="AI28" s="47">
        <f t="shared" si="39"/>
        <v>4.2918454935622317E-2</v>
      </c>
      <c r="AJ28" s="47">
        <f t="shared" si="39"/>
        <v>3.8626609442060089E-2</v>
      </c>
      <c r="AK28" s="47">
        <f t="shared" si="39"/>
        <v>3.4334763948497854E-2</v>
      </c>
      <c r="AL28" s="47">
        <f t="shared" si="39"/>
        <v>3.4334763948497854E-2</v>
      </c>
      <c r="AM28" s="47">
        <f t="shared" si="39"/>
        <v>2.575107296137339E-2</v>
      </c>
      <c r="AN28" s="47">
        <f t="shared" si="39"/>
        <v>3.4334763948497854E-2</v>
      </c>
      <c r="AO28" s="47">
        <f t="shared" si="39"/>
        <v>3.4334763948497854E-2</v>
      </c>
      <c r="AP28" s="47">
        <f t="shared" si="39"/>
        <v>3.4334763948497854E-2</v>
      </c>
      <c r="AQ28" s="47">
        <f t="shared" si="39"/>
        <v>2.575107296137339E-2</v>
      </c>
      <c r="AR28" s="47">
        <f t="shared" si="39"/>
        <v>3.8626609442060089E-2</v>
      </c>
      <c r="AS28" s="47">
        <f t="shared" si="39"/>
        <v>3.8626609442060089E-2</v>
      </c>
      <c r="AT28" s="47">
        <f t="shared" si="39"/>
        <v>3.4334763948497854E-2</v>
      </c>
      <c r="AU28" s="47">
        <f t="shared" si="39"/>
        <v>2.575107296137339E-2</v>
      </c>
      <c r="AV28" s="47">
        <f t="shared" si="39"/>
        <v>4.2918454935622317E-2</v>
      </c>
      <c r="AW28" s="47">
        <f t="shared" si="39"/>
        <v>3.0042918454935622E-2</v>
      </c>
      <c r="AX28" s="47">
        <f t="shared" si="38"/>
        <v>3.0042918454935622E-2</v>
      </c>
      <c r="AY28" s="47">
        <f t="shared" si="38"/>
        <v>3.8626609442060089E-2</v>
      </c>
      <c r="AZ28" s="47">
        <f t="shared" si="38"/>
        <v>3.0042918454935622E-2</v>
      </c>
      <c r="BA28" s="47">
        <f t="shared" si="38"/>
        <v>3.0042918454935622E-2</v>
      </c>
      <c r="BB28" s="47">
        <f t="shared" si="40"/>
        <v>3.8626609442060089E-2</v>
      </c>
      <c r="BC28" s="47">
        <f t="shared" si="40"/>
        <v>3.4334763948497854E-2</v>
      </c>
      <c r="BD28" s="47">
        <f t="shared" si="40"/>
        <v>2.575107296137339E-2</v>
      </c>
      <c r="BE28" s="47">
        <f t="shared" si="40"/>
        <v>3.8626609442060089E-2</v>
      </c>
      <c r="BF28" s="47">
        <f t="shared" si="40"/>
        <v>3.8626609442060089E-2</v>
      </c>
      <c r="BG28" s="47">
        <f t="shared" si="40"/>
        <v>3.8626609442060089E-2</v>
      </c>
      <c r="BH28" s="47">
        <f t="shared" si="40"/>
        <v>3.0042918454935622E-2</v>
      </c>
      <c r="BI28" s="47">
        <f t="shared" si="40"/>
        <v>2.575107296137339E-2</v>
      </c>
      <c r="BJ28" s="47">
        <f t="shared" si="40"/>
        <v>3.0042918454935622E-2</v>
      </c>
      <c r="BK28" s="47">
        <f t="shared" si="40"/>
        <v>2.575107296137339E-2</v>
      </c>
      <c r="BL28" s="47">
        <f t="shared" si="40"/>
        <v>3.0042918454935622E-2</v>
      </c>
      <c r="BM28" s="6" cm="1">
        <f t="array" ref="BM28">-1/LN(30)*SUMPRODUCT(AI28:BL28,LN(AI28:BL28))</f>
        <v>0.99628940799449661</v>
      </c>
      <c r="BN28" s="18">
        <f t="shared" si="2"/>
        <v>3.7105920055033881E-3</v>
      </c>
      <c r="BO28" s="18">
        <f t="shared" si="3"/>
        <v>3.1843598525042302E-2</v>
      </c>
      <c r="BP28" s="21">
        <f t="shared" si="4"/>
        <v>5.1149266608082861E-2</v>
      </c>
      <c r="BQ28" s="6" cm="1">
        <f t="array" ref="BQ28">-SUMPRODUCT(AI28:BL28,LOG(AI28:BL28,2))</f>
        <v>4.888683126592575</v>
      </c>
      <c r="BR28" s="28">
        <f t="shared" si="36"/>
        <v>0.99628940799449683</v>
      </c>
      <c r="BS28" s="3">
        <f t="shared" si="5"/>
        <v>3.4757189597582954E-3</v>
      </c>
      <c r="BT28" s="3">
        <f t="shared" si="6"/>
        <v>2.1952474939091358E-3</v>
      </c>
      <c r="BU28" s="3">
        <f t="shared" si="7"/>
        <v>1.9757227445182223E-3</v>
      </c>
      <c r="BV28" s="3">
        <f t="shared" si="8"/>
        <v>1.7561979951273086E-3</v>
      </c>
      <c r="BW28" s="3">
        <f t="shared" si="9"/>
        <v>1.7561979951273086E-3</v>
      </c>
      <c r="BX28" s="3">
        <f t="shared" si="10"/>
        <v>1.3171484963454814E-3</v>
      </c>
      <c r="BY28" s="3">
        <f t="shared" si="11"/>
        <v>1.7561979951273086E-3</v>
      </c>
      <c r="BZ28" s="3">
        <f t="shared" si="12"/>
        <v>1.7561979951273086E-3</v>
      </c>
      <c r="CA28" s="3">
        <f t="shared" si="13"/>
        <v>1.7561979951273086E-3</v>
      </c>
      <c r="CB28" s="3">
        <f t="shared" si="14"/>
        <v>1.3171484963454814E-3</v>
      </c>
      <c r="CC28" s="3">
        <f t="shared" si="15"/>
        <v>1.9757227445182223E-3</v>
      </c>
      <c r="CD28" s="3">
        <f t="shared" si="16"/>
        <v>1.9757227445182223E-3</v>
      </c>
      <c r="CE28" s="3">
        <f t="shared" si="17"/>
        <v>1.7561979951273086E-3</v>
      </c>
      <c r="CF28" s="3">
        <f t="shared" si="18"/>
        <v>1.3171484963454814E-3</v>
      </c>
      <c r="CG28" s="3">
        <f t="shared" si="19"/>
        <v>2.1952474939091358E-3</v>
      </c>
      <c r="CH28" s="3">
        <f t="shared" si="20"/>
        <v>1.5366732457363949E-3</v>
      </c>
      <c r="CI28" s="3">
        <f t="shared" si="21"/>
        <v>1.5366732457363949E-3</v>
      </c>
      <c r="CJ28" s="3">
        <f t="shared" si="22"/>
        <v>1.9757227445182223E-3</v>
      </c>
      <c r="CK28" s="3">
        <f t="shared" si="23"/>
        <v>1.5366732457363949E-3</v>
      </c>
      <c r="CL28" s="3">
        <f t="shared" si="24"/>
        <v>1.5366732457363949E-3</v>
      </c>
      <c r="CM28" s="3">
        <f t="shared" si="25"/>
        <v>1.9757227445182223E-3</v>
      </c>
      <c r="CN28" s="3">
        <f t="shared" si="26"/>
        <v>1.7561979951273086E-3</v>
      </c>
      <c r="CO28" s="3">
        <f t="shared" si="27"/>
        <v>1.3171484963454814E-3</v>
      </c>
      <c r="CP28" s="3">
        <f t="shared" si="28"/>
        <v>1.9757227445182223E-3</v>
      </c>
      <c r="CQ28" s="3">
        <f t="shared" si="29"/>
        <v>1.9757227445182223E-3</v>
      </c>
      <c r="CR28" s="3">
        <f t="shared" si="30"/>
        <v>1.9757227445182223E-3</v>
      </c>
      <c r="CS28" s="3">
        <f t="shared" si="31"/>
        <v>1.5366732457363949E-3</v>
      </c>
      <c r="CT28" s="3">
        <f t="shared" si="32"/>
        <v>1.3171484963454814E-3</v>
      </c>
      <c r="CU28" s="3">
        <f t="shared" si="33"/>
        <v>1.5366732457363949E-3</v>
      </c>
      <c r="CV28" s="3">
        <f t="shared" si="34"/>
        <v>1.3171484963454814E-3</v>
      </c>
      <c r="CW28" s="3">
        <f t="shared" si="35"/>
        <v>1.5366732457363949E-3</v>
      </c>
      <c r="CX28" s="26">
        <f t="shared" si="37"/>
        <v>0.25005255660451969</v>
      </c>
    </row>
    <row r="29" spans="1:102" s="5" customFormat="1" ht="31.5" customHeight="1" thickBot="1" x14ac:dyDescent="0.25">
      <c r="A29" s="2"/>
      <c r="B29" s="37" t="s">
        <v>74</v>
      </c>
      <c r="C29" s="34" t="s">
        <v>44</v>
      </c>
      <c r="D29" s="65">
        <v>6.8900000000000003E-2</v>
      </c>
      <c r="E29" s="49">
        <v>8</v>
      </c>
      <c r="F29" s="33">
        <v>8</v>
      </c>
      <c r="G29" s="33">
        <v>10</v>
      </c>
      <c r="H29" s="33">
        <v>10</v>
      </c>
      <c r="I29" s="33">
        <v>8</v>
      </c>
      <c r="J29" s="33">
        <v>8</v>
      </c>
      <c r="K29" s="33">
        <v>6</v>
      </c>
      <c r="L29" s="33">
        <v>10</v>
      </c>
      <c r="M29" s="33">
        <v>10</v>
      </c>
      <c r="N29" s="33">
        <v>8</v>
      </c>
      <c r="O29" s="33">
        <v>8</v>
      </c>
      <c r="P29" s="33">
        <v>7</v>
      </c>
      <c r="Q29" s="33">
        <v>10</v>
      </c>
      <c r="R29" s="33">
        <v>9</v>
      </c>
      <c r="S29" s="33">
        <v>10</v>
      </c>
      <c r="T29" s="33">
        <v>9</v>
      </c>
      <c r="U29" s="33">
        <v>6</v>
      </c>
      <c r="V29" s="33">
        <v>9</v>
      </c>
      <c r="W29" s="33">
        <v>8</v>
      </c>
      <c r="X29" s="33">
        <v>7</v>
      </c>
      <c r="Y29" s="33">
        <v>6</v>
      </c>
      <c r="Z29" s="33">
        <v>9</v>
      </c>
      <c r="AA29" s="33">
        <v>9</v>
      </c>
      <c r="AB29" s="33">
        <v>9</v>
      </c>
      <c r="AC29" s="33">
        <v>7</v>
      </c>
      <c r="AD29" s="33">
        <v>7</v>
      </c>
      <c r="AE29" s="33">
        <v>7</v>
      </c>
      <c r="AF29" s="33">
        <v>8</v>
      </c>
      <c r="AG29" s="33">
        <v>6</v>
      </c>
      <c r="AH29" s="32">
        <v>6</v>
      </c>
      <c r="AI29" s="47">
        <f t="shared" si="39"/>
        <v>3.292181069958848E-2</v>
      </c>
      <c r="AJ29" s="47">
        <f t="shared" si="39"/>
        <v>3.292181069958848E-2</v>
      </c>
      <c r="AK29" s="47">
        <f t="shared" si="39"/>
        <v>4.1152263374485597E-2</v>
      </c>
      <c r="AL29" s="47">
        <f t="shared" si="39"/>
        <v>4.1152263374485597E-2</v>
      </c>
      <c r="AM29" s="47">
        <f t="shared" si="39"/>
        <v>3.292181069958848E-2</v>
      </c>
      <c r="AN29" s="47">
        <f t="shared" si="39"/>
        <v>3.292181069958848E-2</v>
      </c>
      <c r="AO29" s="47">
        <f t="shared" si="39"/>
        <v>2.4691358024691357E-2</v>
      </c>
      <c r="AP29" s="47">
        <f t="shared" si="39"/>
        <v>4.1152263374485597E-2</v>
      </c>
      <c r="AQ29" s="47">
        <f t="shared" si="39"/>
        <v>4.1152263374485597E-2</v>
      </c>
      <c r="AR29" s="47">
        <f t="shared" si="39"/>
        <v>3.292181069958848E-2</v>
      </c>
      <c r="AS29" s="47">
        <f t="shared" si="39"/>
        <v>3.292181069958848E-2</v>
      </c>
      <c r="AT29" s="47">
        <f t="shared" si="39"/>
        <v>2.8806584362139918E-2</v>
      </c>
      <c r="AU29" s="47">
        <f t="shared" si="39"/>
        <v>4.1152263374485597E-2</v>
      </c>
      <c r="AV29" s="47">
        <f t="shared" si="39"/>
        <v>3.7037037037037035E-2</v>
      </c>
      <c r="AW29" s="47">
        <f t="shared" si="39"/>
        <v>4.1152263374485597E-2</v>
      </c>
      <c r="AX29" s="47">
        <f t="shared" si="38"/>
        <v>3.7037037037037035E-2</v>
      </c>
      <c r="AY29" s="47">
        <f t="shared" si="38"/>
        <v>2.4691358024691357E-2</v>
      </c>
      <c r="AZ29" s="47">
        <f t="shared" si="38"/>
        <v>3.7037037037037035E-2</v>
      </c>
      <c r="BA29" s="47">
        <f t="shared" si="38"/>
        <v>3.292181069958848E-2</v>
      </c>
      <c r="BB29" s="47">
        <f t="shared" si="40"/>
        <v>2.8806584362139918E-2</v>
      </c>
      <c r="BC29" s="47">
        <f t="shared" si="40"/>
        <v>2.4691358024691357E-2</v>
      </c>
      <c r="BD29" s="47">
        <f t="shared" si="40"/>
        <v>3.7037037037037035E-2</v>
      </c>
      <c r="BE29" s="47">
        <f t="shared" si="40"/>
        <v>3.7037037037037035E-2</v>
      </c>
      <c r="BF29" s="47">
        <f t="shared" si="40"/>
        <v>3.7037037037037035E-2</v>
      </c>
      <c r="BG29" s="47">
        <f t="shared" si="40"/>
        <v>2.8806584362139918E-2</v>
      </c>
      <c r="BH29" s="47">
        <f t="shared" si="40"/>
        <v>2.8806584362139918E-2</v>
      </c>
      <c r="BI29" s="47">
        <f t="shared" si="40"/>
        <v>2.8806584362139918E-2</v>
      </c>
      <c r="BJ29" s="47">
        <f t="shared" si="40"/>
        <v>3.292181069958848E-2</v>
      </c>
      <c r="BK29" s="47">
        <f t="shared" si="40"/>
        <v>2.4691358024691357E-2</v>
      </c>
      <c r="BL29" s="47">
        <f t="shared" si="40"/>
        <v>2.4691358024691357E-2</v>
      </c>
      <c r="BM29" s="6" cm="1">
        <f t="array" ref="BM29">-1/LN(30)*SUMPRODUCT(AI29:BL29,LN(AI29:BL29))</f>
        <v>0.99585456601519751</v>
      </c>
      <c r="BN29" s="18">
        <f t="shared" si="2"/>
        <v>4.1454339848024935E-3</v>
      </c>
      <c r="BO29" s="18">
        <f t="shared" si="3"/>
        <v>3.5575330116685441E-2</v>
      </c>
      <c r="BP29" s="21">
        <f t="shared" si="4"/>
        <v>8.3414861543706392E-2</v>
      </c>
      <c r="BQ29" s="6" cm="1">
        <f t="array" ref="BQ29">-SUMPRODUCT(AI29:BL29,LOG(AI29:BL29,2))</f>
        <v>4.8865494045737758</v>
      </c>
      <c r="BR29" s="28">
        <f t="shared" si="36"/>
        <v>0.99585456601519762</v>
      </c>
      <c r="BS29" s="3">
        <f t="shared" si="5"/>
        <v>3.9106634521016929E-3</v>
      </c>
      <c r="BT29" s="3">
        <f t="shared" si="6"/>
        <v>2.7461682812742849E-3</v>
      </c>
      <c r="BU29" s="3">
        <f t="shared" si="7"/>
        <v>2.7461682812742849E-3</v>
      </c>
      <c r="BV29" s="3">
        <f t="shared" si="8"/>
        <v>3.4327103515928558E-3</v>
      </c>
      <c r="BW29" s="3">
        <f t="shared" si="9"/>
        <v>3.4327103515928558E-3</v>
      </c>
      <c r="BX29" s="3">
        <f t="shared" si="10"/>
        <v>2.7461682812742849E-3</v>
      </c>
      <c r="BY29" s="3">
        <f t="shared" si="11"/>
        <v>2.7461682812742849E-3</v>
      </c>
      <c r="BZ29" s="3">
        <f t="shared" si="12"/>
        <v>2.0596262109557131E-3</v>
      </c>
      <c r="CA29" s="3">
        <f t="shared" si="13"/>
        <v>3.4327103515928558E-3</v>
      </c>
      <c r="CB29" s="3">
        <f t="shared" si="14"/>
        <v>3.4327103515928558E-3</v>
      </c>
      <c r="CC29" s="3">
        <f t="shared" si="15"/>
        <v>2.7461682812742849E-3</v>
      </c>
      <c r="CD29" s="3">
        <f t="shared" si="16"/>
        <v>2.7461682812742849E-3</v>
      </c>
      <c r="CE29" s="3">
        <f t="shared" si="17"/>
        <v>2.4028972461149988E-3</v>
      </c>
      <c r="CF29" s="3">
        <f t="shared" si="18"/>
        <v>3.4327103515928558E-3</v>
      </c>
      <c r="CG29" s="3">
        <f t="shared" si="19"/>
        <v>3.0894393164335697E-3</v>
      </c>
      <c r="CH29" s="3">
        <f t="shared" si="20"/>
        <v>3.4327103515928558E-3</v>
      </c>
      <c r="CI29" s="3">
        <f t="shared" si="21"/>
        <v>3.0894393164335697E-3</v>
      </c>
      <c r="CJ29" s="3">
        <f t="shared" si="22"/>
        <v>2.0596262109557131E-3</v>
      </c>
      <c r="CK29" s="3">
        <f t="shared" si="23"/>
        <v>3.0894393164335697E-3</v>
      </c>
      <c r="CL29" s="3">
        <f t="shared" si="24"/>
        <v>2.7461682812742849E-3</v>
      </c>
      <c r="CM29" s="3">
        <f t="shared" si="25"/>
        <v>2.4028972461149988E-3</v>
      </c>
      <c r="CN29" s="3">
        <f t="shared" si="26"/>
        <v>2.0596262109557131E-3</v>
      </c>
      <c r="CO29" s="3">
        <f t="shared" si="27"/>
        <v>3.0894393164335697E-3</v>
      </c>
      <c r="CP29" s="3">
        <f t="shared" si="28"/>
        <v>3.0894393164335697E-3</v>
      </c>
      <c r="CQ29" s="3">
        <f t="shared" si="29"/>
        <v>3.0894393164335697E-3</v>
      </c>
      <c r="CR29" s="3">
        <f t="shared" si="30"/>
        <v>2.4028972461149988E-3</v>
      </c>
      <c r="CS29" s="3">
        <f t="shared" si="31"/>
        <v>2.4028972461149988E-3</v>
      </c>
      <c r="CT29" s="3">
        <f t="shared" si="32"/>
        <v>2.4028972461149988E-3</v>
      </c>
      <c r="CU29" s="3">
        <f t="shared" si="33"/>
        <v>2.7461682812742849E-3</v>
      </c>
      <c r="CV29" s="3">
        <f t="shared" si="34"/>
        <v>2.0596262109557131E-3</v>
      </c>
      <c r="CW29" s="3">
        <f t="shared" si="35"/>
        <v>2.0596262109557131E-3</v>
      </c>
      <c r="CX29" s="26">
        <f t="shared" si="37"/>
        <v>0.40761084200900244</v>
      </c>
    </row>
    <row r="30" spans="1:102" s="5" customFormat="1" ht="31.5" customHeight="1" thickBot="1" x14ac:dyDescent="0.25">
      <c r="A30" s="2"/>
      <c r="B30" s="37" t="s">
        <v>75</v>
      </c>
      <c r="C30" s="34" t="s">
        <v>45</v>
      </c>
      <c r="D30" s="65">
        <v>5.4800000000000001E-2</v>
      </c>
      <c r="E30" s="49">
        <v>9</v>
      </c>
      <c r="F30" s="33">
        <v>8</v>
      </c>
      <c r="G30" s="33">
        <v>8</v>
      </c>
      <c r="H30" s="33">
        <v>8</v>
      </c>
      <c r="I30" s="33">
        <v>8</v>
      </c>
      <c r="J30" s="33">
        <v>7</v>
      </c>
      <c r="K30" s="33">
        <v>9</v>
      </c>
      <c r="L30" s="33">
        <v>10</v>
      </c>
      <c r="M30" s="33">
        <v>9</v>
      </c>
      <c r="N30" s="33">
        <v>8</v>
      </c>
      <c r="O30" s="33">
        <v>8</v>
      </c>
      <c r="P30" s="33">
        <v>10</v>
      </c>
      <c r="Q30" s="33">
        <v>6</v>
      </c>
      <c r="R30" s="33">
        <v>9</v>
      </c>
      <c r="S30" s="33">
        <v>8</v>
      </c>
      <c r="T30" s="33">
        <v>10</v>
      </c>
      <c r="U30" s="33">
        <v>9</v>
      </c>
      <c r="V30" s="33">
        <v>7</v>
      </c>
      <c r="W30" s="33">
        <v>8</v>
      </c>
      <c r="X30" s="33">
        <v>9</v>
      </c>
      <c r="Y30" s="33">
        <v>9</v>
      </c>
      <c r="Z30" s="33">
        <v>7</v>
      </c>
      <c r="AA30" s="33">
        <v>9</v>
      </c>
      <c r="AB30" s="33">
        <v>10</v>
      </c>
      <c r="AC30" s="33">
        <v>9</v>
      </c>
      <c r="AD30" s="33">
        <v>8</v>
      </c>
      <c r="AE30" s="33">
        <v>10</v>
      </c>
      <c r="AF30" s="33">
        <v>9</v>
      </c>
      <c r="AG30" s="33">
        <v>8</v>
      </c>
      <c r="AH30" s="32">
        <v>6</v>
      </c>
      <c r="AI30" s="47">
        <f t="shared" si="39"/>
        <v>3.5573122529644272E-2</v>
      </c>
      <c r="AJ30" s="47">
        <f t="shared" si="39"/>
        <v>3.1620553359683792E-2</v>
      </c>
      <c r="AK30" s="47">
        <f t="shared" si="39"/>
        <v>3.1620553359683792E-2</v>
      </c>
      <c r="AL30" s="47">
        <f t="shared" si="39"/>
        <v>3.1620553359683792E-2</v>
      </c>
      <c r="AM30" s="47">
        <f t="shared" si="39"/>
        <v>3.1620553359683792E-2</v>
      </c>
      <c r="AN30" s="47">
        <f t="shared" si="39"/>
        <v>2.766798418972332E-2</v>
      </c>
      <c r="AO30" s="47">
        <f t="shared" si="39"/>
        <v>3.5573122529644272E-2</v>
      </c>
      <c r="AP30" s="47">
        <f t="shared" si="39"/>
        <v>3.9525691699604744E-2</v>
      </c>
      <c r="AQ30" s="47">
        <f t="shared" si="39"/>
        <v>3.5573122529644272E-2</v>
      </c>
      <c r="AR30" s="47">
        <f t="shared" si="39"/>
        <v>3.1620553359683792E-2</v>
      </c>
      <c r="AS30" s="47">
        <f t="shared" si="39"/>
        <v>3.1620553359683792E-2</v>
      </c>
      <c r="AT30" s="47">
        <f t="shared" si="39"/>
        <v>3.9525691699604744E-2</v>
      </c>
      <c r="AU30" s="47">
        <f t="shared" si="39"/>
        <v>2.3715415019762844E-2</v>
      </c>
      <c r="AV30" s="47">
        <f t="shared" si="39"/>
        <v>3.5573122529644272E-2</v>
      </c>
      <c r="AW30" s="47">
        <f t="shared" si="39"/>
        <v>3.1620553359683792E-2</v>
      </c>
      <c r="AX30" s="47">
        <f t="shared" si="38"/>
        <v>3.9525691699604744E-2</v>
      </c>
      <c r="AY30" s="47">
        <f t="shared" si="38"/>
        <v>3.5573122529644272E-2</v>
      </c>
      <c r="AZ30" s="47">
        <f t="shared" si="38"/>
        <v>2.766798418972332E-2</v>
      </c>
      <c r="BA30" s="47">
        <f t="shared" si="38"/>
        <v>3.1620553359683792E-2</v>
      </c>
      <c r="BB30" s="47">
        <f t="shared" si="40"/>
        <v>3.5573122529644272E-2</v>
      </c>
      <c r="BC30" s="47">
        <f t="shared" si="40"/>
        <v>3.5573122529644272E-2</v>
      </c>
      <c r="BD30" s="47">
        <f t="shared" si="40"/>
        <v>2.766798418972332E-2</v>
      </c>
      <c r="BE30" s="47">
        <f t="shared" si="40"/>
        <v>3.5573122529644272E-2</v>
      </c>
      <c r="BF30" s="47">
        <f t="shared" si="40"/>
        <v>3.9525691699604744E-2</v>
      </c>
      <c r="BG30" s="47">
        <f t="shared" si="40"/>
        <v>3.5573122529644272E-2</v>
      </c>
      <c r="BH30" s="47">
        <f t="shared" si="40"/>
        <v>3.1620553359683792E-2</v>
      </c>
      <c r="BI30" s="47">
        <f t="shared" si="40"/>
        <v>3.9525691699604744E-2</v>
      </c>
      <c r="BJ30" s="47">
        <f t="shared" si="40"/>
        <v>3.5573122529644272E-2</v>
      </c>
      <c r="BK30" s="47">
        <f t="shared" si="40"/>
        <v>3.1620553359683792E-2</v>
      </c>
      <c r="BL30" s="47">
        <f t="shared" si="40"/>
        <v>2.3715415019762844E-2</v>
      </c>
      <c r="BM30" s="6" cm="1">
        <f t="array" ref="BM30">-1/LN(30)*SUMPRODUCT(AI30:BL30,LN(AI30:BL30))</f>
        <v>0.99749516994814635</v>
      </c>
      <c r="BN30" s="18">
        <f t="shared" si="2"/>
        <v>2.5048300518536459E-3</v>
      </c>
      <c r="BO30" s="18">
        <f t="shared" si="3"/>
        <v>2.1495977576189373E-2</v>
      </c>
      <c r="BP30" s="21">
        <f t="shared" si="4"/>
        <v>4.0087874624776317E-2</v>
      </c>
      <c r="BQ30" s="6" cm="1">
        <f t="array" ref="BQ30">-SUMPRODUCT(AI30:BL30,LOG(AI30:BL30,2))</f>
        <v>4.8945996685834805</v>
      </c>
      <c r="BR30" s="28">
        <f t="shared" si="36"/>
        <v>0.99749516994814635</v>
      </c>
      <c r="BS30" s="3">
        <f t="shared" si="5"/>
        <v>2.2696727503691756E-3</v>
      </c>
      <c r="BT30" s="3">
        <f t="shared" si="6"/>
        <v>1.4260508759801852E-3</v>
      </c>
      <c r="BU30" s="3">
        <f t="shared" si="7"/>
        <v>1.2676007786490535E-3</v>
      </c>
      <c r="BV30" s="3">
        <f t="shared" si="8"/>
        <v>1.2676007786490535E-3</v>
      </c>
      <c r="BW30" s="3">
        <f t="shared" si="9"/>
        <v>1.2676007786490535E-3</v>
      </c>
      <c r="BX30" s="3">
        <f t="shared" si="10"/>
        <v>1.2676007786490535E-3</v>
      </c>
      <c r="BY30" s="3">
        <f t="shared" si="11"/>
        <v>1.1091506813179217E-3</v>
      </c>
      <c r="BZ30" s="3">
        <f t="shared" si="12"/>
        <v>1.4260508759801852E-3</v>
      </c>
      <c r="CA30" s="3">
        <f t="shared" si="13"/>
        <v>1.5845009733113169E-3</v>
      </c>
      <c r="CB30" s="3">
        <f t="shared" si="14"/>
        <v>1.4260508759801852E-3</v>
      </c>
      <c r="CC30" s="3">
        <f t="shared" si="15"/>
        <v>1.2676007786490535E-3</v>
      </c>
      <c r="CD30" s="3">
        <f t="shared" si="16"/>
        <v>1.2676007786490535E-3</v>
      </c>
      <c r="CE30" s="3">
        <f t="shared" si="17"/>
        <v>1.5845009733113169E-3</v>
      </c>
      <c r="CF30" s="3">
        <f t="shared" si="18"/>
        <v>9.5070058398679009E-4</v>
      </c>
      <c r="CG30" s="3">
        <f t="shared" si="19"/>
        <v>1.4260508759801852E-3</v>
      </c>
      <c r="CH30" s="3">
        <f t="shared" si="20"/>
        <v>1.2676007786490535E-3</v>
      </c>
      <c r="CI30" s="3">
        <f t="shared" si="21"/>
        <v>1.5845009733113169E-3</v>
      </c>
      <c r="CJ30" s="3">
        <f t="shared" si="22"/>
        <v>1.4260508759801852E-3</v>
      </c>
      <c r="CK30" s="3">
        <f t="shared" si="23"/>
        <v>1.1091506813179217E-3</v>
      </c>
      <c r="CL30" s="3">
        <f t="shared" si="24"/>
        <v>1.2676007786490535E-3</v>
      </c>
      <c r="CM30" s="3">
        <f t="shared" si="25"/>
        <v>1.4260508759801852E-3</v>
      </c>
      <c r="CN30" s="3">
        <f t="shared" si="26"/>
        <v>1.4260508759801852E-3</v>
      </c>
      <c r="CO30" s="3">
        <f t="shared" si="27"/>
        <v>1.1091506813179217E-3</v>
      </c>
      <c r="CP30" s="3">
        <f t="shared" si="28"/>
        <v>1.4260508759801852E-3</v>
      </c>
      <c r="CQ30" s="3">
        <f t="shared" si="29"/>
        <v>1.5845009733113169E-3</v>
      </c>
      <c r="CR30" s="3">
        <f t="shared" si="30"/>
        <v>1.4260508759801852E-3</v>
      </c>
      <c r="CS30" s="3">
        <f t="shared" si="31"/>
        <v>1.2676007786490535E-3</v>
      </c>
      <c r="CT30" s="3">
        <f t="shared" si="32"/>
        <v>1.5845009733113169E-3</v>
      </c>
      <c r="CU30" s="3">
        <f t="shared" si="33"/>
        <v>1.4260508759801852E-3</v>
      </c>
      <c r="CV30" s="3">
        <f t="shared" si="34"/>
        <v>1.2676007786490535E-3</v>
      </c>
      <c r="CW30" s="3">
        <f t="shared" si="35"/>
        <v>9.5070058398679009E-4</v>
      </c>
      <c r="CX30" s="26">
        <f t="shared" si="37"/>
        <v>0.19621409785264626</v>
      </c>
    </row>
    <row r="31" spans="1:102" s="5" customFormat="1" ht="31.5" customHeight="1" thickBot="1" x14ac:dyDescent="0.25">
      <c r="A31" s="2"/>
      <c r="B31" s="37" t="s">
        <v>76</v>
      </c>
      <c r="C31" s="34" t="s">
        <v>46</v>
      </c>
      <c r="D31" s="65">
        <v>0.04</v>
      </c>
      <c r="E31" s="49">
        <v>8</v>
      </c>
      <c r="F31" s="33">
        <v>8</v>
      </c>
      <c r="G31" s="33">
        <v>9</v>
      </c>
      <c r="H31" s="33">
        <v>10</v>
      </c>
      <c r="I31" s="33">
        <v>6</v>
      </c>
      <c r="J31" s="33">
        <v>9</v>
      </c>
      <c r="K31" s="33">
        <v>8</v>
      </c>
      <c r="L31" s="33">
        <v>10</v>
      </c>
      <c r="M31" s="33">
        <v>7</v>
      </c>
      <c r="N31" s="33">
        <v>9</v>
      </c>
      <c r="O31" s="33">
        <v>8</v>
      </c>
      <c r="P31" s="33">
        <v>9</v>
      </c>
      <c r="Q31" s="33">
        <v>7</v>
      </c>
      <c r="R31" s="33">
        <v>9</v>
      </c>
      <c r="S31" s="33">
        <v>6</v>
      </c>
      <c r="T31" s="33">
        <v>8</v>
      </c>
      <c r="U31" s="33">
        <v>10</v>
      </c>
      <c r="V31" s="33">
        <v>10</v>
      </c>
      <c r="W31" s="33">
        <v>7</v>
      </c>
      <c r="X31" s="33">
        <v>10</v>
      </c>
      <c r="Y31" s="33">
        <v>7</v>
      </c>
      <c r="Z31" s="33">
        <v>9</v>
      </c>
      <c r="AA31" s="33">
        <v>7</v>
      </c>
      <c r="AB31" s="33">
        <v>9</v>
      </c>
      <c r="AC31" s="33">
        <v>10</v>
      </c>
      <c r="AD31" s="33">
        <v>8</v>
      </c>
      <c r="AE31" s="33">
        <v>6</v>
      </c>
      <c r="AF31" s="33">
        <v>9</v>
      </c>
      <c r="AG31" s="33">
        <v>7</v>
      </c>
      <c r="AH31" s="32">
        <v>7</v>
      </c>
      <c r="AI31" s="47">
        <f t="shared" si="39"/>
        <v>3.2388663967611336E-2</v>
      </c>
      <c r="AJ31" s="47">
        <f t="shared" si="39"/>
        <v>3.2388663967611336E-2</v>
      </c>
      <c r="AK31" s="47">
        <f t="shared" si="39"/>
        <v>3.643724696356275E-2</v>
      </c>
      <c r="AL31" s="47">
        <f t="shared" si="39"/>
        <v>4.048582995951417E-2</v>
      </c>
      <c r="AM31" s="47">
        <f t="shared" si="39"/>
        <v>2.4291497975708502E-2</v>
      </c>
      <c r="AN31" s="47">
        <f t="shared" si="39"/>
        <v>3.643724696356275E-2</v>
      </c>
      <c r="AO31" s="47">
        <f t="shared" si="39"/>
        <v>3.2388663967611336E-2</v>
      </c>
      <c r="AP31" s="47">
        <f t="shared" si="39"/>
        <v>4.048582995951417E-2</v>
      </c>
      <c r="AQ31" s="47">
        <f t="shared" si="39"/>
        <v>2.8340080971659919E-2</v>
      </c>
      <c r="AR31" s="47">
        <f t="shared" si="39"/>
        <v>3.643724696356275E-2</v>
      </c>
      <c r="AS31" s="47">
        <f t="shared" si="39"/>
        <v>3.2388663967611336E-2</v>
      </c>
      <c r="AT31" s="47">
        <f t="shared" si="39"/>
        <v>3.643724696356275E-2</v>
      </c>
      <c r="AU31" s="47">
        <f t="shared" si="39"/>
        <v>2.8340080971659919E-2</v>
      </c>
      <c r="AV31" s="47">
        <f t="shared" si="39"/>
        <v>3.643724696356275E-2</v>
      </c>
      <c r="AW31" s="47">
        <f t="shared" si="39"/>
        <v>2.4291497975708502E-2</v>
      </c>
      <c r="AX31" s="47">
        <f t="shared" si="38"/>
        <v>3.2388663967611336E-2</v>
      </c>
      <c r="AY31" s="47">
        <f t="shared" si="38"/>
        <v>4.048582995951417E-2</v>
      </c>
      <c r="AZ31" s="47">
        <f t="shared" si="38"/>
        <v>4.048582995951417E-2</v>
      </c>
      <c r="BA31" s="47">
        <f t="shared" si="38"/>
        <v>2.8340080971659919E-2</v>
      </c>
      <c r="BB31" s="47">
        <f t="shared" si="40"/>
        <v>4.048582995951417E-2</v>
      </c>
      <c r="BC31" s="47">
        <f t="shared" si="40"/>
        <v>2.8340080971659919E-2</v>
      </c>
      <c r="BD31" s="47">
        <f t="shared" si="40"/>
        <v>3.643724696356275E-2</v>
      </c>
      <c r="BE31" s="47">
        <f t="shared" si="40"/>
        <v>2.8340080971659919E-2</v>
      </c>
      <c r="BF31" s="47">
        <f t="shared" si="40"/>
        <v>3.643724696356275E-2</v>
      </c>
      <c r="BG31" s="47">
        <f t="shared" si="40"/>
        <v>4.048582995951417E-2</v>
      </c>
      <c r="BH31" s="47">
        <f t="shared" si="40"/>
        <v>3.2388663967611336E-2</v>
      </c>
      <c r="BI31" s="47">
        <f t="shared" si="40"/>
        <v>2.4291497975708502E-2</v>
      </c>
      <c r="BJ31" s="47">
        <f t="shared" si="40"/>
        <v>3.643724696356275E-2</v>
      </c>
      <c r="BK31" s="47">
        <f t="shared" si="40"/>
        <v>2.8340080971659919E-2</v>
      </c>
      <c r="BL31" s="47">
        <f t="shared" si="40"/>
        <v>2.8340080971659919E-2</v>
      </c>
      <c r="BM31" s="6" cm="1">
        <f t="array" ref="BM31">-1/LN(30)*SUMPRODUCT(AI31:BL31,LN(AI31:BL31))</f>
        <v>0.99637354312305548</v>
      </c>
      <c r="BN31" s="18">
        <f t="shared" si="2"/>
        <v>3.6264568769445171E-3</v>
      </c>
      <c r="BO31" s="18">
        <f t="shared" si="3"/>
        <v>3.1121566770619315E-2</v>
      </c>
      <c r="BP31" s="21">
        <f t="shared" si="4"/>
        <v>4.2363976332206239E-2</v>
      </c>
      <c r="BQ31" s="6" cm="1">
        <f t="array" ref="BQ31">-SUMPRODUCT(AI31:BL31,LOG(AI31:BL31,2))</f>
        <v>4.8890959684636597</v>
      </c>
      <c r="BR31" s="28">
        <f t="shared" si="36"/>
        <v>0.99637354312305548</v>
      </c>
      <c r="BS31" s="3">
        <f t="shared" si="5"/>
        <v>3.3915639965273808E-3</v>
      </c>
      <c r="BT31" s="3">
        <f t="shared" si="6"/>
        <v>1.3721125937556677E-3</v>
      </c>
      <c r="BU31" s="3">
        <f t="shared" si="7"/>
        <v>1.3721125937556677E-3</v>
      </c>
      <c r="BV31" s="3">
        <f t="shared" si="8"/>
        <v>1.5436266679751259E-3</v>
      </c>
      <c r="BW31" s="3">
        <f t="shared" si="9"/>
        <v>1.7151407421945846E-3</v>
      </c>
      <c r="BX31" s="3">
        <f t="shared" si="10"/>
        <v>1.0290844453167507E-3</v>
      </c>
      <c r="BY31" s="3">
        <f t="shared" si="11"/>
        <v>1.5436266679751259E-3</v>
      </c>
      <c r="BZ31" s="3">
        <f t="shared" si="12"/>
        <v>1.3721125937556677E-3</v>
      </c>
      <c r="CA31" s="3">
        <f t="shared" si="13"/>
        <v>1.7151407421945846E-3</v>
      </c>
      <c r="CB31" s="3">
        <f t="shared" si="14"/>
        <v>1.2005985195362092E-3</v>
      </c>
      <c r="CC31" s="3">
        <f t="shared" si="15"/>
        <v>1.5436266679751259E-3</v>
      </c>
      <c r="CD31" s="3">
        <f t="shared" si="16"/>
        <v>1.3721125937556677E-3</v>
      </c>
      <c r="CE31" s="3">
        <f t="shared" si="17"/>
        <v>1.5436266679751259E-3</v>
      </c>
      <c r="CF31" s="3">
        <f t="shared" si="18"/>
        <v>1.2005985195362092E-3</v>
      </c>
      <c r="CG31" s="3">
        <f t="shared" si="19"/>
        <v>1.5436266679751259E-3</v>
      </c>
      <c r="CH31" s="3">
        <f t="shared" si="20"/>
        <v>1.0290844453167507E-3</v>
      </c>
      <c r="CI31" s="3">
        <f t="shared" si="21"/>
        <v>1.3721125937556677E-3</v>
      </c>
      <c r="CJ31" s="3">
        <f t="shared" si="22"/>
        <v>1.7151407421945846E-3</v>
      </c>
      <c r="CK31" s="3">
        <f t="shared" si="23"/>
        <v>1.7151407421945846E-3</v>
      </c>
      <c r="CL31" s="3">
        <f t="shared" si="24"/>
        <v>1.2005985195362092E-3</v>
      </c>
      <c r="CM31" s="3">
        <f t="shared" si="25"/>
        <v>1.7151407421945846E-3</v>
      </c>
      <c r="CN31" s="3">
        <f t="shared" si="26"/>
        <v>1.2005985195362092E-3</v>
      </c>
      <c r="CO31" s="3">
        <f t="shared" si="27"/>
        <v>1.5436266679751259E-3</v>
      </c>
      <c r="CP31" s="3">
        <f t="shared" si="28"/>
        <v>1.2005985195362092E-3</v>
      </c>
      <c r="CQ31" s="3">
        <f t="shared" si="29"/>
        <v>1.5436266679751259E-3</v>
      </c>
      <c r="CR31" s="3">
        <f t="shared" si="30"/>
        <v>1.7151407421945846E-3</v>
      </c>
      <c r="CS31" s="3">
        <f t="shared" si="31"/>
        <v>1.3721125937556677E-3</v>
      </c>
      <c r="CT31" s="3">
        <f t="shared" si="32"/>
        <v>1.0290844453167507E-3</v>
      </c>
      <c r="CU31" s="3">
        <f t="shared" si="33"/>
        <v>1.5436266679751259E-3</v>
      </c>
      <c r="CV31" s="3">
        <f t="shared" si="34"/>
        <v>1.2005985195362092E-3</v>
      </c>
      <c r="CW31" s="3">
        <f t="shared" si="35"/>
        <v>1.2005985195362092E-3</v>
      </c>
      <c r="CX31" s="26">
        <f t="shared" si="37"/>
        <v>0.20712154589387943</v>
      </c>
    </row>
    <row r="32" spans="1:102" s="5" customFormat="1" ht="31.5" customHeight="1" thickBot="1" x14ac:dyDescent="0.25">
      <c r="A32" s="2"/>
      <c r="B32" s="37" t="s">
        <v>77</v>
      </c>
      <c r="C32" s="34" t="s">
        <v>47</v>
      </c>
      <c r="D32" s="65">
        <v>4.5999999999999999E-3</v>
      </c>
      <c r="E32" s="49">
        <v>8</v>
      </c>
      <c r="F32" s="33">
        <v>7</v>
      </c>
      <c r="G32" s="33">
        <v>10</v>
      </c>
      <c r="H32" s="33">
        <v>6</v>
      </c>
      <c r="I32" s="33">
        <v>6</v>
      </c>
      <c r="J32" s="33">
        <v>8</v>
      </c>
      <c r="K32" s="33">
        <v>8</v>
      </c>
      <c r="L32" s="33">
        <v>8</v>
      </c>
      <c r="M32" s="33">
        <v>9</v>
      </c>
      <c r="N32" s="33">
        <v>10</v>
      </c>
      <c r="O32" s="33">
        <v>9</v>
      </c>
      <c r="P32" s="33">
        <v>10</v>
      </c>
      <c r="Q32" s="33">
        <v>7</v>
      </c>
      <c r="R32" s="33">
        <v>7</v>
      </c>
      <c r="S32" s="33">
        <v>6</v>
      </c>
      <c r="T32" s="33">
        <v>9</v>
      </c>
      <c r="U32" s="33">
        <v>9</v>
      </c>
      <c r="V32" s="33">
        <v>10</v>
      </c>
      <c r="W32" s="33">
        <v>7</v>
      </c>
      <c r="X32" s="33">
        <v>10</v>
      </c>
      <c r="Y32" s="33">
        <v>6</v>
      </c>
      <c r="Z32" s="33">
        <v>8</v>
      </c>
      <c r="AA32" s="33">
        <v>7</v>
      </c>
      <c r="AB32" s="33">
        <v>8</v>
      </c>
      <c r="AC32" s="33">
        <v>9</v>
      </c>
      <c r="AD32" s="33">
        <v>8</v>
      </c>
      <c r="AE32" s="33">
        <v>9</v>
      </c>
      <c r="AF32" s="33">
        <v>7</v>
      </c>
      <c r="AG32" s="33">
        <v>7</v>
      </c>
      <c r="AH32" s="32">
        <v>9</v>
      </c>
      <c r="AI32" s="47">
        <f t="shared" si="39"/>
        <v>3.3057851239669422E-2</v>
      </c>
      <c r="AJ32" s="47">
        <f t="shared" si="39"/>
        <v>2.8925619834710745E-2</v>
      </c>
      <c r="AK32" s="47">
        <f t="shared" si="39"/>
        <v>4.1322314049586778E-2</v>
      </c>
      <c r="AL32" s="47">
        <f t="shared" si="39"/>
        <v>2.4793388429752067E-2</v>
      </c>
      <c r="AM32" s="47">
        <f t="shared" si="39"/>
        <v>2.4793388429752067E-2</v>
      </c>
      <c r="AN32" s="47">
        <f t="shared" si="39"/>
        <v>3.3057851239669422E-2</v>
      </c>
      <c r="AO32" s="47">
        <f t="shared" si="39"/>
        <v>3.3057851239669422E-2</v>
      </c>
      <c r="AP32" s="47">
        <f t="shared" si="39"/>
        <v>3.3057851239669422E-2</v>
      </c>
      <c r="AQ32" s="47">
        <f t="shared" si="39"/>
        <v>3.71900826446281E-2</v>
      </c>
      <c r="AR32" s="47">
        <f t="shared" si="39"/>
        <v>4.1322314049586778E-2</v>
      </c>
      <c r="AS32" s="47">
        <f t="shared" si="39"/>
        <v>3.71900826446281E-2</v>
      </c>
      <c r="AT32" s="47">
        <f t="shared" si="39"/>
        <v>4.1322314049586778E-2</v>
      </c>
      <c r="AU32" s="47">
        <f t="shared" si="39"/>
        <v>2.8925619834710745E-2</v>
      </c>
      <c r="AV32" s="47">
        <f t="shared" si="39"/>
        <v>2.8925619834710745E-2</v>
      </c>
      <c r="AW32" s="47">
        <f t="shared" si="39"/>
        <v>2.4793388429752067E-2</v>
      </c>
      <c r="AX32" s="47">
        <f t="shared" si="38"/>
        <v>3.71900826446281E-2</v>
      </c>
      <c r="AY32" s="47">
        <f t="shared" si="38"/>
        <v>3.71900826446281E-2</v>
      </c>
      <c r="AZ32" s="47">
        <f t="shared" si="38"/>
        <v>4.1322314049586778E-2</v>
      </c>
      <c r="BA32" s="47">
        <f t="shared" si="38"/>
        <v>2.8925619834710745E-2</v>
      </c>
      <c r="BB32" s="47">
        <f t="shared" si="40"/>
        <v>4.1322314049586778E-2</v>
      </c>
      <c r="BC32" s="47">
        <f t="shared" si="40"/>
        <v>2.4793388429752067E-2</v>
      </c>
      <c r="BD32" s="47">
        <f t="shared" si="40"/>
        <v>3.3057851239669422E-2</v>
      </c>
      <c r="BE32" s="47">
        <f t="shared" si="40"/>
        <v>2.8925619834710745E-2</v>
      </c>
      <c r="BF32" s="47">
        <f t="shared" si="40"/>
        <v>3.3057851239669422E-2</v>
      </c>
      <c r="BG32" s="47">
        <f t="shared" si="40"/>
        <v>3.71900826446281E-2</v>
      </c>
      <c r="BH32" s="47">
        <f t="shared" si="40"/>
        <v>3.3057851239669422E-2</v>
      </c>
      <c r="BI32" s="47">
        <f t="shared" si="40"/>
        <v>3.71900826446281E-2</v>
      </c>
      <c r="BJ32" s="47">
        <f t="shared" si="40"/>
        <v>2.8925619834710745E-2</v>
      </c>
      <c r="BK32" s="47">
        <f t="shared" si="40"/>
        <v>2.8925619834710745E-2</v>
      </c>
      <c r="BL32" s="47">
        <f t="shared" si="40"/>
        <v>3.71900826446281E-2</v>
      </c>
      <c r="BM32" s="6" cm="1">
        <f t="array" ref="BM32">-1/LN(30)*SUMPRODUCT(AI32:BL32,LN(AI32:BL32))</f>
        <v>0.99620722953796459</v>
      </c>
      <c r="BN32" s="18">
        <f t="shared" si="2"/>
        <v>3.7927704620354108E-3</v>
      </c>
      <c r="BO32" s="18">
        <f t="shared" si="3"/>
        <v>3.2548838490344914E-2</v>
      </c>
      <c r="BP32" s="21">
        <f t="shared" si="4"/>
        <v>5.0952863930349146E-3</v>
      </c>
      <c r="BQ32" s="6" cm="1">
        <f t="array" ref="BQ32">-SUMPRODUCT(AI32:BL32,LOG(AI32:BL32,2))</f>
        <v>4.888279885897056</v>
      </c>
      <c r="BR32" s="28">
        <f t="shared" si="36"/>
        <v>0.9962072295379647</v>
      </c>
      <c r="BS32" s="3">
        <f t="shared" si="5"/>
        <v>3.5579167896815293E-3</v>
      </c>
      <c r="BT32" s="3">
        <f t="shared" si="6"/>
        <v>1.6843921960445999E-4</v>
      </c>
      <c r="BU32" s="3">
        <f t="shared" si="7"/>
        <v>1.473843171539025E-4</v>
      </c>
      <c r="BV32" s="3">
        <f t="shared" si="8"/>
        <v>2.1054902450557498E-4</v>
      </c>
      <c r="BW32" s="3">
        <f t="shared" si="9"/>
        <v>1.2632941470334499E-4</v>
      </c>
      <c r="BX32" s="3">
        <f t="shared" si="10"/>
        <v>1.2632941470334499E-4</v>
      </c>
      <c r="BY32" s="3">
        <f t="shared" si="11"/>
        <v>1.6843921960445999E-4</v>
      </c>
      <c r="BZ32" s="3">
        <f t="shared" si="12"/>
        <v>1.6843921960445999E-4</v>
      </c>
      <c r="CA32" s="3">
        <f t="shared" si="13"/>
        <v>1.6843921960445999E-4</v>
      </c>
      <c r="CB32" s="3">
        <f t="shared" si="14"/>
        <v>1.894941220550175E-4</v>
      </c>
      <c r="CC32" s="3">
        <f t="shared" si="15"/>
        <v>2.1054902450557498E-4</v>
      </c>
      <c r="CD32" s="3">
        <f t="shared" si="16"/>
        <v>1.894941220550175E-4</v>
      </c>
      <c r="CE32" s="3">
        <f t="shared" si="17"/>
        <v>2.1054902450557498E-4</v>
      </c>
      <c r="CF32" s="3">
        <f t="shared" si="18"/>
        <v>1.473843171539025E-4</v>
      </c>
      <c r="CG32" s="3">
        <f t="shared" si="19"/>
        <v>1.473843171539025E-4</v>
      </c>
      <c r="CH32" s="3">
        <f t="shared" si="20"/>
        <v>1.2632941470334499E-4</v>
      </c>
      <c r="CI32" s="3">
        <f t="shared" si="21"/>
        <v>1.894941220550175E-4</v>
      </c>
      <c r="CJ32" s="3">
        <f t="shared" si="22"/>
        <v>1.894941220550175E-4</v>
      </c>
      <c r="CK32" s="3">
        <f t="shared" si="23"/>
        <v>2.1054902450557498E-4</v>
      </c>
      <c r="CL32" s="3">
        <f t="shared" si="24"/>
        <v>1.473843171539025E-4</v>
      </c>
      <c r="CM32" s="3">
        <f t="shared" si="25"/>
        <v>2.1054902450557498E-4</v>
      </c>
      <c r="CN32" s="3">
        <f t="shared" si="26"/>
        <v>1.2632941470334499E-4</v>
      </c>
      <c r="CO32" s="3">
        <f t="shared" si="27"/>
        <v>1.6843921960445999E-4</v>
      </c>
      <c r="CP32" s="3">
        <f t="shared" si="28"/>
        <v>1.473843171539025E-4</v>
      </c>
      <c r="CQ32" s="3">
        <f t="shared" si="29"/>
        <v>1.6843921960445999E-4</v>
      </c>
      <c r="CR32" s="3">
        <f t="shared" si="30"/>
        <v>1.894941220550175E-4</v>
      </c>
      <c r="CS32" s="3">
        <f t="shared" si="31"/>
        <v>1.6843921960445999E-4</v>
      </c>
      <c r="CT32" s="3">
        <f t="shared" si="32"/>
        <v>1.894941220550175E-4</v>
      </c>
      <c r="CU32" s="3">
        <f t="shared" si="33"/>
        <v>1.473843171539025E-4</v>
      </c>
      <c r="CV32" s="3">
        <f t="shared" si="34"/>
        <v>1.473843171539025E-4</v>
      </c>
      <c r="CW32" s="3">
        <f t="shared" si="35"/>
        <v>1.894941220550175E-4</v>
      </c>
      <c r="CX32" s="26">
        <f t="shared" si="37"/>
        <v>2.4907185987957534E-2</v>
      </c>
    </row>
    <row r="33" spans="1:110" s="5" customFormat="1" ht="31.5" customHeight="1" thickBot="1" x14ac:dyDescent="0.25">
      <c r="A33" s="2"/>
      <c r="B33" s="37" t="s">
        <v>78</v>
      </c>
      <c r="C33" s="34" t="s">
        <v>48</v>
      </c>
      <c r="D33" s="65">
        <v>1.83E-2</v>
      </c>
      <c r="E33" s="49">
        <v>7</v>
      </c>
      <c r="F33" s="33">
        <v>9</v>
      </c>
      <c r="G33" s="33">
        <v>9</v>
      </c>
      <c r="H33" s="33">
        <v>8</v>
      </c>
      <c r="I33" s="33">
        <v>7</v>
      </c>
      <c r="J33" s="33">
        <v>8</v>
      </c>
      <c r="K33" s="33">
        <v>8</v>
      </c>
      <c r="L33" s="33">
        <v>6</v>
      </c>
      <c r="M33" s="33">
        <v>7</v>
      </c>
      <c r="N33" s="33">
        <v>7</v>
      </c>
      <c r="O33" s="33">
        <v>10</v>
      </c>
      <c r="P33" s="33">
        <v>6</v>
      </c>
      <c r="Q33" s="33">
        <v>8</v>
      </c>
      <c r="R33" s="33">
        <v>8</v>
      </c>
      <c r="S33" s="33">
        <v>9</v>
      </c>
      <c r="T33" s="33">
        <v>7</v>
      </c>
      <c r="U33" s="33">
        <v>9</v>
      </c>
      <c r="V33" s="33">
        <v>7</v>
      </c>
      <c r="W33" s="33">
        <v>10</v>
      </c>
      <c r="X33" s="33">
        <v>10</v>
      </c>
      <c r="Y33" s="33">
        <v>8</v>
      </c>
      <c r="Z33" s="33">
        <v>8</v>
      </c>
      <c r="AA33" s="33">
        <v>9</v>
      </c>
      <c r="AB33" s="33">
        <v>8</v>
      </c>
      <c r="AC33" s="33">
        <v>8</v>
      </c>
      <c r="AD33" s="33">
        <v>6</v>
      </c>
      <c r="AE33" s="33">
        <v>8</v>
      </c>
      <c r="AF33" s="33">
        <v>10</v>
      </c>
      <c r="AG33" s="33">
        <v>9</v>
      </c>
      <c r="AH33" s="32">
        <v>9</v>
      </c>
      <c r="AI33" s="47">
        <f t="shared" si="39"/>
        <v>2.8806584362139918E-2</v>
      </c>
      <c r="AJ33" s="47">
        <f t="shared" si="39"/>
        <v>3.7037037037037035E-2</v>
      </c>
      <c r="AK33" s="47">
        <f t="shared" si="39"/>
        <v>3.7037037037037035E-2</v>
      </c>
      <c r="AL33" s="47">
        <f t="shared" si="39"/>
        <v>3.292181069958848E-2</v>
      </c>
      <c r="AM33" s="47">
        <f t="shared" si="39"/>
        <v>2.8806584362139918E-2</v>
      </c>
      <c r="AN33" s="47">
        <f t="shared" si="39"/>
        <v>3.292181069958848E-2</v>
      </c>
      <c r="AO33" s="47">
        <f t="shared" si="39"/>
        <v>3.292181069958848E-2</v>
      </c>
      <c r="AP33" s="47">
        <f t="shared" si="39"/>
        <v>2.4691358024691357E-2</v>
      </c>
      <c r="AQ33" s="47">
        <f t="shared" si="39"/>
        <v>2.8806584362139918E-2</v>
      </c>
      <c r="AR33" s="47">
        <f t="shared" si="39"/>
        <v>2.8806584362139918E-2</v>
      </c>
      <c r="AS33" s="47">
        <f t="shared" si="39"/>
        <v>4.1152263374485597E-2</v>
      </c>
      <c r="AT33" s="47">
        <f t="shared" si="39"/>
        <v>2.4691358024691357E-2</v>
      </c>
      <c r="AU33" s="47">
        <f t="shared" si="39"/>
        <v>3.292181069958848E-2</v>
      </c>
      <c r="AV33" s="47">
        <f t="shared" si="39"/>
        <v>3.292181069958848E-2</v>
      </c>
      <c r="AW33" s="47">
        <f t="shared" si="39"/>
        <v>3.7037037037037035E-2</v>
      </c>
      <c r="AX33" s="47">
        <f t="shared" si="38"/>
        <v>2.8806584362139918E-2</v>
      </c>
      <c r="AY33" s="47">
        <f t="shared" si="38"/>
        <v>3.7037037037037035E-2</v>
      </c>
      <c r="AZ33" s="47">
        <f t="shared" si="38"/>
        <v>2.8806584362139918E-2</v>
      </c>
      <c r="BA33" s="47">
        <f t="shared" si="38"/>
        <v>4.1152263374485597E-2</v>
      </c>
      <c r="BB33" s="47">
        <f t="shared" si="40"/>
        <v>4.1152263374485597E-2</v>
      </c>
      <c r="BC33" s="47">
        <f t="shared" si="40"/>
        <v>3.292181069958848E-2</v>
      </c>
      <c r="BD33" s="47">
        <f t="shared" si="40"/>
        <v>3.292181069958848E-2</v>
      </c>
      <c r="BE33" s="47">
        <f t="shared" si="40"/>
        <v>3.7037037037037035E-2</v>
      </c>
      <c r="BF33" s="47">
        <f t="shared" si="40"/>
        <v>3.292181069958848E-2</v>
      </c>
      <c r="BG33" s="47">
        <f t="shared" si="40"/>
        <v>3.292181069958848E-2</v>
      </c>
      <c r="BH33" s="47">
        <f t="shared" si="40"/>
        <v>2.4691358024691357E-2</v>
      </c>
      <c r="BI33" s="47">
        <f t="shared" si="40"/>
        <v>3.292181069958848E-2</v>
      </c>
      <c r="BJ33" s="47">
        <f t="shared" si="40"/>
        <v>4.1152263374485597E-2</v>
      </c>
      <c r="BK33" s="47">
        <f t="shared" si="40"/>
        <v>3.7037037037037035E-2</v>
      </c>
      <c r="BL33" s="47">
        <f t="shared" si="40"/>
        <v>3.7037037037037035E-2</v>
      </c>
      <c r="BM33" s="6" cm="1">
        <f t="array" ref="BM33">-1/LN(30)*SUMPRODUCT(AI33:BL33,LN(AI33:BL33))</f>
        <v>0.99692579198519071</v>
      </c>
      <c r="BN33" s="18">
        <f t="shared" si="2"/>
        <v>3.0742080148092876E-3</v>
      </c>
      <c r="BO33" s="18">
        <f t="shared" si="3"/>
        <v>2.6382271524560599E-2</v>
      </c>
      <c r="BP33" s="21">
        <f t="shared" si="4"/>
        <v>1.6430037251096683E-2</v>
      </c>
      <c r="BQ33" s="6" cm="1">
        <f t="array" ref="BQ33">-SUMPRODUCT(AI33:BL33,LOG(AI33:BL33,2))</f>
        <v>4.8918057932117058</v>
      </c>
      <c r="BR33" s="28">
        <f t="shared" si="36"/>
        <v>0.99692579198519049</v>
      </c>
      <c r="BS33" s="3">
        <f t="shared" si="5"/>
        <v>2.839184942932648E-3</v>
      </c>
      <c r="BT33" s="3">
        <f t="shared" si="6"/>
        <v>4.7329325414681802E-4</v>
      </c>
      <c r="BU33" s="3">
        <f t="shared" si="7"/>
        <v>6.0851989818876606E-4</v>
      </c>
      <c r="BV33" s="3">
        <f t="shared" si="8"/>
        <v>6.0851989818876606E-4</v>
      </c>
      <c r="BW33" s="3">
        <f t="shared" si="9"/>
        <v>5.4090657616779204E-4</v>
      </c>
      <c r="BX33" s="3">
        <f t="shared" si="10"/>
        <v>4.7329325414681802E-4</v>
      </c>
      <c r="BY33" s="3">
        <f t="shared" si="11"/>
        <v>5.4090657616779204E-4</v>
      </c>
      <c r="BZ33" s="3">
        <f t="shared" si="12"/>
        <v>5.4090657616779204E-4</v>
      </c>
      <c r="CA33" s="3">
        <f t="shared" si="13"/>
        <v>4.05679932125844E-4</v>
      </c>
      <c r="CB33" s="3">
        <f t="shared" si="14"/>
        <v>4.7329325414681802E-4</v>
      </c>
      <c r="CC33" s="3">
        <f t="shared" si="15"/>
        <v>4.7329325414681802E-4</v>
      </c>
      <c r="CD33" s="3">
        <f t="shared" si="16"/>
        <v>6.7613322020974008E-4</v>
      </c>
      <c r="CE33" s="3">
        <f t="shared" si="17"/>
        <v>4.05679932125844E-4</v>
      </c>
      <c r="CF33" s="3">
        <f t="shared" si="18"/>
        <v>5.4090657616779204E-4</v>
      </c>
      <c r="CG33" s="3">
        <f t="shared" si="19"/>
        <v>5.4090657616779204E-4</v>
      </c>
      <c r="CH33" s="3">
        <f t="shared" si="20"/>
        <v>6.0851989818876606E-4</v>
      </c>
      <c r="CI33" s="3">
        <f t="shared" si="21"/>
        <v>4.7329325414681802E-4</v>
      </c>
      <c r="CJ33" s="3">
        <f t="shared" si="22"/>
        <v>6.0851989818876606E-4</v>
      </c>
      <c r="CK33" s="3">
        <f t="shared" si="23"/>
        <v>4.7329325414681802E-4</v>
      </c>
      <c r="CL33" s="3">
        <f t="shared" si="24"/>
        <v>6.7613322020974008E-4</v>
      </c>
      <c r="CM33" s="3">
        <f t="shared" si="25"/>
        <v>6.7613322020974008E-4</v>
      </c>
      <c r="CN33" s="3">
        <f t="shared" si="26"/>
        <v>5.4090657616779204E-4</v>
      </c>
      <c r="CO33" s="3">
        <f t="shared" si="27"/>
        <v>5.4090657616779204E-4</v>
      </c>
      <c r="CP33" s="3">
        <f t="shared" si="28"/>
        <v>6.0851989818876606E-4</v>
      </c>
      <c r="CQ33" s="3">
        <f t="shared" si="29"/>
        <v>5.4090657616779204E-4</v>
      </c>
      <c r="CR33" s="3">
        <f t="shared" si="30"/>
        <v>5.4090657616779204E-4</v>
      </c>
      <c r="CS33" s="3">
        <f t="shared" si="31"/>
        <v>4.05679932125844E-4</v>
      </c>
      <c r="CT33" s="3">
        <f t="shared" si="32"/>
        <v>5.4090657616779204E-4</v>
      </c>
      <c r="CU33" s="3">
        <f t="shared" si="33"/>
        <v>6.7613322020974008E-4</v>
      </c>
      <c r="CV33" s="3">
        <f t="shared" si="34"/>
        <v>6.0851989818876606E-4</v>
      </c>
      <c r="CW33" s="3">
        <f t="shared" si="35"/>
        <v>6.0851989818876606E-4</v>
      </c>
      <c r="CX33" s="26">
        <f t="shared" si="37"/>
        <v>8.0372551407598886E-2</v>
      </c>
    </row>
    <row r="34" spans="1:110" s="5" customFormat="1" ht="31.5" customHeight="1" thickBot="1" x14ac:dyDescent="0.25">
      <c r="A34" s="2"/>
      <c r="B34" s="37" t="s">
        <v>79</v>
      </c>
      <c r="C34" s="34" t="s">
        <v>49</v>
      </c>
      <c r="D34" s="65">
        <v>3.6799999999999999E-2</v>
      </c>
      <c r="E34" s="49">
        <v>6</v>
      </c>
      <c r="F34" s="33">
        <v>9</v>
      </c>
      <c r="G34" s="33">
        <v>10</v>
      </c>
      <c r="H34" s="33">
        <v>10</v>
      </c>
      <c r="I34" s="33">
        <v>8</v>
      </c>
      <c r="J34" s="33">
        <v>8</v>
      </c>
      <c r="K34" s="33">
        <v>9</v>
      </c>
      <c r="L34" s="33">
        <v>8</v>
      </c>
      <c r="M34" s="33">
        <v>7</v>
      </c>
      <c r="N34" s="33">
        <v>8</v>
      </c>
      <c r="O34" s="33">
        <v>10</v>
      </c>
      <c r="P34" s="33">
        <v>9</v>
      </c>
      <c r="Q34" s="33">
        <v>6</v>
      </c>
      <c r="R34" s="33">
        <v>9</v>
      </c>
      <c r="S34" s="33">
        <v>6</v>
      </c>
      <c r="T34" s="33">
        <v>9</v>
      </c>
      <c r="U34" s="33">
        <v>8</v>
      </c>
      <c r="V34" s="33">
        <v>6</v>
      </c>
      <c r="W34" s="33">
        <v>10</v>
      </c>
      <c r="X34" s="33">
        <v>6</v>
      </c>
      <c r="Y34" s="33">
        <v>6</v>
      </c>
      <c r="Z34" s="33">
        <v>6</v>
      </c>
      <c r="AA34" s="33">
        <v>6</v>
      </c>
      <c r="AB34" s="33">
        <v>7</v>
      </c>
      <c r="AC34" s="33">
        <v>9</v>
      </c>
      <c r="AD34" s="33">
        <v>7</v>
      </c>
      <c r="AE34" s="33">
        <v>9</v>
      </c>
      <c r="AF34" s="33">
        <v>6</v>
      </c>
      <c r="AG34" s="33">
        <v>7</v>
      </c>
      <c r="AH34" s="32">
        <v>7</v>
      </c>
      <c r="AI34" s="47">
        <f t="shared" si="39"/>
        <v>2.5862068965517241E-2</v>
      </c>
      <c r="AJ34" s="47">
        <f t="shared" si="39"/>
        <v>3.8793103448275863E-2</v>
      </c>
      <c r="AK34" s="47">
        <f t="shared" si="39"/>
        <v>4.3103448275862072E-2</v>
      </c>
      <c r="AL34" s="47">
        <f t="shared" si="39"/>
        <v>4.3103448275862072E-2</v>
      </c>
      <c r="AM34" s="47">
        <f t="shared" si="39"/>
        <v>3.4482758620689655E-2</v>
      </c>
      <c r="AN34" s="47">
        <f t="shared" si="39"/>
        <v>3.4482758620689655E-2</v>
      </c>
      <c r="AO34" s="47">
        <f t="shared" si="39"/>
        <v>3.8793103448275863E-2</v>
      </c>
      <c r="AP34" s="47">
        <f t="shared" si="39"/>
        <v>3.4482758620689655E-2</v>
      </c>
      <c r="AQ34" s="47">
        <f t="shared" si="39"/>
        <v>3.017241379310345E-2</v>
      </c>
      <c r="AR34" s="47">
        <f t="shared" si="39"/>
        <v>3.4482758620689655E-2</v>
      </c>
      <c r="AS34" s="47">
        <f t="shared" si="39"/>
        <v>4.3103448275862072E-2</v>
      </c>
      <c r="AT34" s="47">
        <f t="shared" si="39"/>
        <v>3.8793103448275863E-2</v>
      </c>
      <c r="AU34" s="47">
        <f t="shared" si="39"/>
        <v>2.5862068965517241E-2</v>
      </c>
      <c r="AV34" s="47">
        <f t="shared" si="39"/>
        <v>3.8793103448275863E-2</v>
      </c>
      <c r="AW34" s="47">
        <f t="shared" si="39"/>
        <v>2.5862068965517241E-2</v>
      </c>
      <c r="AX34" s="47">
        <f t="shared" si="38"/>
        <v>3.8793103448275863E-2</v>
      </c>
      <c r="AY34" s="47">
        <f t="shared" si="38"/>
        <v>3.4482758620689655E-2</v>
      </c>
      <c r="AZ34" s="47">
        <f t="shared" si="38"/>
        <v>2.5862068965517241E-2</v>
      </c>
      <c r="BA34" s="47">
        <f t="shared" si="38"/>
        <v>4.3103448275862072E-2</v>
      </c>
      <c r="BB34" s="47">
        <f t="shared" si="40"/>
        <v>2.5862068965517241E-2</v>
      </c>
      <c r="BC34" s="47">
        <f t="shared" si="40"/>
        <v>2.5862068965517241E-2</v>
      </c>
      <c r="BD34" s="47">
        <f t="shared" si="40"/>
        <v>2.5862068965517241E-2</v>
      </c>
      <c r="BE34" s="47">
        <f t="shared" si="40"/>
        <v>2.5862068965517241E-2</v>
      </c>
      <c r="BF34" s="47">
        <f t="shared" si="40"/>
        <v>3.017241379310345E-2</v>
      </c>
      <c r="BG34" s="47">
        <f t="shared" si="40"/>
        <v>3.8793103448275863E-2</v>
      </c>
      <c r="BH34" s="47">
        <f t="shared" si="40"/>
        <v>3.017241379310345E-2</v>
      </c>
      <c r="BI34" s="47">
        <f t="shared" si="40"/>
        <v>3.8793103448275863E-2</v>
      </c>
      <c r="BJ34" s="47">
        <f t="shared" si="40"/>
        <v>2.5862068965517241E-2</v>
      </c>
      <c r="BK34" s="47">
        <f t="shared" si="40"/>
        <v>3.017241379310345E-2</v>
      </c>
      <c r="BL34" s="47">
        <f t="shared" si="40"/>
        <v>3.017241379310345E-2</v>
      </c>
      <c r="BM34" s="6" cm="1">
        <f t="array" ref="BM34">-1/LN(30)*SUMPRODUCT(AI34:BL34,LN(AI34:BL34))</f>
        <v>0.99492723953045137</v>
      </c>
      <c r="BN34" s="18">
        <f t="shared" si="2"/>
        <v>5.0727604695486317E-3</v>
      </c>
      <c r="BO34" s="18">
        <f t="shared" si="3"/>
        <v>4.3533470553062718E-2</v>
      </c>
      <c r="BP34" s="21">
        <f t="shared" si="4"/>
        <v>5.4518811838131689E-2</v>
      </c>
      <c r="BQ34" s="6" cm="1">
        <f t="array" ref="BQ34">-SUMPRODUCT(AI34:BL34,LOG(AI34:BL34,2))</f>
        <v>4.8819991149667157</v>
      </c>
      <c r="BR34" s="28">
        <f t="shared" si="36"/>
        <v>0.99492723953045137</v>
      </c>
      <c r="BS34" s="3">
        <f t="shared" si="5"/>
        <v>4.8382085520355996E-3</v>
      </c>
      <c r="BT34" s="3">
        <f t="shared" si="6"/>
        <v>1.4099692716758195E-3</v>
      </c>
      <c r="BU34" s="3">
        <f t="shared" si="7"/>
        <v>2.1149539075137292E-3</v>
      </c>
      <c r="BV34" s="3">
        <f t="shared" si="8"/>
        <v>2.349948786126366E-3</v>
      </c>
      <c r="BW34" s="3">
        <f t="shared" si="9"/>
        <v>2.349948786126366E-3</v>
      </c>
      <c r="BX34" s="3">
        <f t="shared" si="10"/>
        <v>1.8799590289010927E-3</v>
      </c>
      <c r="BY34" s="3">
        <f t="shared" si="11"/>
        <v>1.8799590289010927E-3</v>
      </c>
      <c r="BZ34" s="3">
        <f t="shared" si="12"/>
        <v>2.1149539075137292E-3</v>
      </c>
      <c r="CA34" s="3">
        <f t="shared" si="13"/>
        <v>1.8799590289010927E-3</v>
      </c>
      <c r="CB34" s="3">
        <f t="shared" si="14"/>
        <v>1.6449641502884562E-3</v>
      </c>
      <c r="CC34" s="3">
        <f t="shared" si="15"/>
        <v>1.8799590289010927E-3</v>
      </c>
      <c r="CD34" s="3">
        <f t="shared" si="16"/>
        <v>2.349948786126366E-3</v>
      </c>
      <c r="CE34" s="3">
        <f t="shared" si="17"/>
        <v>2.1149539075137292E-3</v>
      </c>
      <c r="CF34" s="3">
        <f t="shared" si="18"/>
        <v>1.4099692716758195E-3</v>
      </c>
      <c r="CG34" s="3">
        <f t="shared" si="19"/>
        <v>2.1149539075137292E-3</v>
      </c>
      <c r="CH34" s="3">
        <f t="shared" si="20"/>
        <v>1.4099692716758195E-3</v>
      </c>
      <c r="CI34" s="3">
        <f t="shared" si="21"/>
        <v>2.1149539075137292E-3</v>
      </c>
      <c r="CJ34" s="3">
        <f t="shared" si="22"/>
        <v>1.8799590289010927E-3</v>
      </c>
      <c r="CK34" s="3">
        <f t="shared" si="23"/>
        <v>1.4099692716758195E-3</v>
      </c>
      <c r="CL34" s="3">
        <f t="shared" si="24"/>
        <v>2.349948786126366E-3</v>
      </c>
      <c r="CM34" s="3">
        <f t="shared" si="25"/>
        <v>1.4099692716758195E-3</v>
      </c>
      <c r="CN34" s="3">
        <f t="shared" si="26"/>
        <v>1.4099692716758195E-3</v>
      </c>
      <c r="CO34" s="3">
        <f t="shared" si="27"/>
        <v>1.4099692716758195E-3</v>
      </c>
      <c r="CP34" s="3">
        <f t="shared" si="28"/>
        <v>1.4099692716758195E-3</v>
      </c>
      <c r="CQ34" s="3">
        <f t="shared" si="29"/>
        <v>1.6449641502884562E-3</v>
      </c>
      <c r="CR34" s="3">
        <f t="shared" si="30"/>
        <v>2.1149539075137292E-3</v>
      </c>
      <c r="CS34" s="3">
        <f t="shared" si="31"/>
        <v>1.6449641502884562E-3</v>
      </c>
      <c r="CT34" s="3">
        <f t="shared" si="32"/>
        <v>2.1149539075137292E-3</v>
      </c>
      <c r="CU34" s="3">
        <f t="shared" si="33"/>
        <v>1.4099692716758195E-3</v>
      </c>
      <c r="CV34" s="3">
        <f t="shared" si="34"/>
        <v>1.6449641502884562E-3</v>
      </c>
      <c r="CW34" s="3">
        <f t="shared" si="35"/>
        <v>1.6449641502884562E-3</v>
      </c>
      <c r="CX34" s="26">
        <f t="shared" si="37"/>
        <v>0.26616079114279578</v>
      </c>
    </row>
    <row r="35" spans="1:110" s="5" customFormat="1" ht="31.5" customHeight="1" thickBot="1" x14ac:dyDescent="0.25">
      <c r="A35" s="2"/>
      <c r="B35" s="37" t="s">
        <v>80</v>
      </c>
      <c r="C35" s="34" t="s">
        <v>50</v>
      </c>
      <c r="D35" s="65">
        <v>2.3900000000000001E-2</v>
      </c>
      <c r="E35" s="49">
        <v>8</v>
      </c>
      <c r="F35" s="33">
        <v>10</v>
      </c>
      <c r="G35" s="33">
        <v>8</v>
      </c>
      <c r="H35" s="33">
        <v>9</v>
      </c>
      <c r="I35" s="33">
        <v>6</v>
      </c>
      <c r="J35" s="33">
        <v>10</v>
      </c>
      <c r="K35" s="33">
        <v>9</v>
      </c>
      <c r="L35" s="33">
        <v>9</v>
      </c>
      <c r="M35" s="33">
        <v>9</v>
      </c>
      <c r="N35" s="33">
        <v>9</v>
      </c>
      <c r="O35" s="33">
        <v>8</v>
      </c>
      <c r="P35" s="33">
        <v>6</v>
      </c>
      <c r="Q35" s="33">
        <v>8</v>
      </c>
      <c r="R35" s="33">
        <v>6</v>
      </c>
      <c r="S35" s="33">
        <v>9</v>
      </c>
      <c r="T35" s="33">
        <v>6</v>
      </c>
      <c r="U35" s="33">
        <v>9</v>
      </c>
      <c r="V35" s="33">
        <v>7</v>
      </c>
      <c r="W35" s="33">
        <v>8</v>
      </c>
      <c r="X35" s="33">
        <v>8</v>
      </c>
      <c r="Y35" s="33">
        <v>8</v>
      </c>
      <c r="Z35" s="33">
        <v>8</v>
      </c>
      <c r="AA35" s="33">
        <v>8</v>
      </c>
      <c r="AB35" s="33">
        <v>10</v>
      </c>
      <c r="AC35" s="33">
        <v>8</v>
      </c>
      <c r="AD35" s="33">
        <v>10</v>
      </c>
      <c r="AE35" s="33">
        <v>10</v>
      </c>
      <c r="AF35" s="33">
        <v>9</v>
      </c>
      <c r="AG35" s="33">
        <v>7</v>
      </c>
      <c r="AH35" s="32">
        <v>8</v>
      </c>
      <c r="AI35" s="47">
        <f t="shared" si="39"/>
        <v>3.2258064516129031E-2</v>
      </c>
      <c r="AJ35" s="47">
        <f t="shared" si="39"/>
        <v>4.0322580645161289E-2</v>
      </c>
      <c r="AK35" s="47">
        <f t="shared" si="39"/>
        <v>3.2258064516129031E-2</v>
      </c>
      <c r="AL35" s="47">
        <f t="shared" si="39"/>
        <v>3.6290322580645164E-2</v>
      </c>
      <c r="AM35" s="47">
        <f t="shared" si="39"/>
        <v>2.4193548387096774E-2</v>
      </c>
      <c r="AN35" s="47">
        <f t="shared" si="39"/>
        <v>4.0322580645161289E-2</v>
      </c>
      <c r="AO35" s="47">
        <f t="shared" si="39"/>
        <v>3.6290322580645164E-2</v>
      </c>
      <c r="AP35" s="47">
        <f t="shared" si="39"/>
        <v>3.6290322580645164E-2</v>
      </c>
      <c r="AQ35" s="47">
        <f t="shared" si="39"/>
        <v>3.6290322580645164E-2</v>
      </c>
      <c r="AR35" s="47">
        <f t="shared" si="39"/>
        <v>3.6290322580645164E-2</v>
      </c>
      <c r="AS35" s="47">
        <f t="shared" si="39"/>
        <v>3.2258064516129031E-2</v>
      </c>
      <c r="AT35" s="47">
        <f t="shared" si="39"/>
        <v>2.4193548387096774E-2</v>
      </c>
      <c r="AU35" s="47">
        <f t="shared" si="39"/>
        <v>3.2258064516129031E-2</v>
      </c>
      <c r="AV35" s="47">
        <f t="shared" si="39"/>
        <v>2.4193548387096774E-2</v>
      </c>
      <c r="AW35" s="47">
        <f t="shared" si="39"/>
        <v>3.6290322580645164E-2</v>
      </c>
      <c r="AX35" s="47">
        <f t="shared" si="38"/>
        <v>2.4193548387096774E-2</v>
      </c>
      <c r="AY35" s="47">
        <f t="shared" si="38"/>
        <v>3.6290322580645164E-2</v>
      </c>
      <c r="AZ35" s="47">
        <f t="shared" si="38"/>
        <v>2.8225806451612902E-2</v>
      </c>
      <c r="BA35" s="47">
        <f t="shared" si="38"/>
        <v>3.2258064516129031E-2</v>
      </c>
      <c r="BB35" s="47">
        <f t="shared" si="40"/>
        <v>3.2258064516129031E-2</v>
      </c>
      <c r="BC35" s="47">
        <f t="shared" si="40"/>
        <v>3.2258064516129031E-2</v>
      </c>
      <c r="BD35" s="47">
        <f t="shared" si="40"/>
        <v>3.2258064516129031E-2</v>
      </c>
      <c r="BE35" s="47">
        <f t="shared" si="40"/>
        <v>3.2258064516129031E-2</v>
      </c>
      <c r="BF35" s="47">
        <f t="shared" si="40"/>
        <v>4.0322580645161289E-2</v>
      </c>
      <c r="BG35" s="47">
        <f t="shared" si="40"/>
        <v>3.2258064516129031E-2</v>
      </c>
      <c r="BH35" s="47">
        <f t="shared" si="40"/>
        <v>4.0322580645161289E-2</v>
      </c>
      <c r="BI35" s="47">
        <f t="shared" si="40"/>
        <v>4.0322580645161289E-2</v>
      </c>
      <c r="BJ35" s="47">
        <f t="shared" si="40"/>
        <v>3.6290322580645164E-2</v>
      </c>
      <c r="BK35" s="47">
        <f t="shared" si="40"/>
        <v>2.8225806451612902E-2</v>
      </c>
      <c r="BL35" s="47">
        <f t="shared" si="40"/>
        <v>3.2258064516129031E-2</v>
      </c>
      <c r="BM35" s="6" cm="1">
        <f t="array" ref="BM35">-1/LN(30)*SUMPRODUCT(AI35:BL35,LN(AI35:BL35))</f>
        <v>0.99676125582295239</v>
      </c>
      <c r="BN35" s="18">
        <f t="shared" si="2"/>
        <v>3.2387441770476144E-3</v>
      </c>
      <c r="BO35" s="18">
        <f t="shared" si="3"/>
        <v>2.7794289737664499E-2</v>
      </c>
      <c r="BP35" s="21">
        <f t="shared" si="4"/>
        <v>2.2606261862522486E-2</v>
      </c>
      <c r="BQ35" s="6" cm="1">
        <f t="array" ref="BQ35">-SUMPRODUCT(AI35:BL35,LOG(AI35:BL35,2))</f>
        <v>4.890998432264583</v>
      </c>
      <c r="BR35" s="28">
        <f t="shared" si="36"/>
        <v>0.99676125582295261</v>
      </c>
      <c r="BS35" s="3">
        <f t="shared" si="5"/>
        <v>3.0037598942104478E-3</v>
      </c>
      <c r="BT35" s="3">
        <f t="shared" si="6"/>
        <v>7.2923425362975765E-4</v>
      </c>
      <c r="BU35" s="3">
        <f t="shared" si="7"/>
        <v>9.1154281703719701E-4</v>
      </c>
      <c r="BV35" s="3">
        <f t="shared" si="8"/>
        <v>7.2923425362975765E-4</v>
      </c>
      <c r="BW35" s="3">
        <f t="shared" si="9"/>
        <v>8.2038853533347744E-4</v>
      </c>
      <c r="BX35" s="3">
        <f t="shared" si="10"/>
        <v>5.4692569022231818E-4</v>
      </c>
      <c r="BY35" s="3">
        <f t="shared" si="11"/>
        <v>9.1154281703719701E-4</v>
      </c>
      <c r="BZ35" s="3">
        <f t="shared" si="12"/>
        <v>8.2038853533347744E-4</v>
      </c>
      <c r="CA35" s="3">
        <f t="shared" si="13"/>
        <v>8.2038853533347744E-4</v>
      </c>
      <c r="CB35" s="3">
        <f t="shared" si="14"/>
        <v>8.2038853533347744E-4</v>
      </c>
      <c r="CC35" s="3">
        <f t="shared" si="15"/>
        <v>8.2038853533347744E-4</v>
      </c>
      <c r="CD35" s="3">
        <f t="shared" si="16"/>
        <v>7.2923425362975765E-4</v>
      </c>
      <c r="CE35" s="3">
        <f t="shared" si="17"/>
        <v>5.4692569022231818E-4</v>
      </c>
      <c r="CF35" s="3">
        <f t="shared" si="18"/>
        <v>7.2923425362975765E-4</v>
      </c>
      <c r="CG35" s="3">
        <f t="shared" si="19"/>
        <v>5.4692569022231818E-4</v>
      </c>
      <c r="CH35" s="3">
        <f t="shared" si="20"/>
        <v>8.2038853533347744E-4</v>
      </c>
      <c r="CI35" s="3">
        <f t="shared" si="21"/>
        <v>5.4692569022231818E-4</v>
      </c>
      <c r="CJ35" s="3">
        <f t="shared" si="22"/>
        <v>8.2038853533347744E-4</v>
      </c>
      <c r="CK35" s="3">
        <f t="shared" si="23"/>
        <v>6.3807997192603786E-4</v>
      </c>
      <c r="CL35" s="3">
        <f t="shared" si="24"/>
        <v>7.2923425362975765E-4</v>
      </c>
      <c r="CM35" s="3">
        <f t="shared" si="25"/>
        <v>7.2923425362975765E-4</v>
      </c>
      <c r="CN35" s="3">
        <f t="shared" si="26"/>
        <v>7.2923425362975765E-4</v>
      </c>
      <c r="CO35" s="3">
        <f t="shared" si="27"/>
        <v>7.2923425362975765E-4</v>
      </c>
      <c r="CP35" s="3">
        <f t="shared" si="28"/>
        <v>7.2923425362975765E-4</v>
      </c>
      <c r="CQ35" s="3">
        <f t="shared" si="29"/>
        <v>9.1154281703719701E-4</v>
      </c>
      <c r="CR35" s="3">
        <f t="shared" si="30"/>
        <v>7.2923425362975765E-4</v>
      </c>
      <c r="CS35" s="3">
        <f t="shared" si="31"/>
        <v>9.1154281703719701E-4</v>
      </c>
      <c r="CT35" s="3">
        <f t="shared" si="32"/>
        <v>9.1154281703719701E-4</v>
      </c>
      <c r="CU35" s="3">
        <f t="shared" si="33"/>
        <v>8.2038853533347744E-4</v>
      </c>
      <c r="CV35" s="3">
        <f t="shared" si="34"/>
        <v>6.3807997192603786E-4</v>
      </c>
      <c r="CW35" s="3">
        <f t="shared" si="35"/>
        <v>7.2923425362975765E-4</v>
      </c>
      <c r="CX35" s="26">
        <f t="shared" si="37"/>
        <v>0.11056719132896012</v>
      </c>
    </row>
    <row r="36" spans="1:110" s="5" customFormat="1" ht="31.5" customHeight="1" thickBot="1" x14ac:dyDescent="0.25">
      <c r="A36" s="2"/>
      <c r="B36" s="37" t="s">
        <v>81</v>
      </c>
      <c r="C36" s="34" t="s">
        <v>51</v>
      </c>
      <c r="D36" s="65">
        <v>3.1899999999999998E-2</v>
      </c>
      <c r="E36" s="49">
        <v>8</v>
      </c>
      <c r="F36" s="33">
        <v>9</v>
      </c>
      <c r="G36" s="33">
        <v>9</v>
      </c>
      <c r="H36" s="33">
        <v>9</v>
      </c>
      <c r="I36" s="33">
        <v>7</v>
      </c>
      <c r="J36" s="33">
        <v>6</v>
      </c>
      <c r="K36" s="33">
        <v>7</v>
      </c>
      <c r="L36" s="33">
        <v>6</v>
      </c>
      <c r="M36" s="33">
        <v>10</v>
      </c>
      <c r="N36" s="33">
        <v>6</v>
      </c>
      <c r="O36" s="33">
        <v>10</v>
      </c>
      <c r="P36" s="33">
        <v>7</v>
      </c>
      <c r="Q36" s="33">
        <v>9</v>
      </c>
      <c r="R36" s="33">
        <v>7</v>
      </c>
      <c r="S36" s="33">
        <v>8</v>
      </c>
      <c r="T36" s="33">
        <v>8</v>
      </c>
      <c r="U36" s="33">
        <v>9</v>
      </c>
      <c r="V36" s="33">
        <v>8</v>
      </c>
      <c r="W36" s="33">
        <v>7</v>
      </c>
      <c r="X36" s="33">
        <v>9</v>
      </c>
      <c r="Y36" s="33">
        <v>8</v>
      </c>
      <c r="Z36" s="33">
        <v>9</v>
      </c>
      <c r="AA36" s="33">
        <v>9</v>
      </c>
      <c r="AB36" s="33">
        <v>9</v>
      </c>
      <c r="AC36" s="33">
        <v>10</v>
      </c>
      <c r="AD36" s="33">
        <v>9</v>
      </c>
      <c r="AE36" s="33">
        <v>7</v>
      </c>
      <c r="AF36" s="33">
        <v>8</v>
      </c>
      <c r="AG36" s="33">
        <v>6</v>
      </c>
      <c r="AH36" s="32">
        <v>9</v>
      </c>
      <c r="AI36" s="47">
        <f t="shared" ref="AI36:AR39" si="41">E36/SUM($E36:$AH36)</f>
        <v>3.292181069958848E-2</v>
      </c>
      <c r="AJ36" s="47">
        <f t="shared" si="41"/>
        <v>3.7037037037037035E-2</v>
      </c>
      <c r="AK36" s="47">
        <f t="shared" si="41"/>
        <v>3.7037037037037035E-2</v>
      </c>
      <c r="AL36" s="47">
        <f t="shared" si="41"/>
        <v>3.7037037037037035E-2</v>
      </c>
      <c r="AM36" s="47">
        <f t="shared" si="41"/>
        <v>2.8806584362139918E-2</v>
      </c>
      <c r="AN36" s="47">
        <f t="shared" si="41"/>
        <v>2.4691358024691357E-2</v>
      </c>
      <c r="AO36" s="47">
        <f t="shared" si="41"/>
        <v>2.8806584362139918E-2</v>
      </c>
      <c r="AP36" s="47">
        <f t="shared" si="41"/>
        <v>2.4691358024691357E-2</v>
      </c>
      <c r="AQ36" s="47">
        <f t="shared" si="41"/>
        <v>4.1152263374485597E-2</v>
      </c>
      <c r="AR36" s="47">
        <f t="shared" si="41"/>
        <v>2.4691358024691357E-2</v>
      </c>
      <c r="AS36" s="47">
        <f t="shared" ref="AS36:BB39" si="42">O36/SUM($E36:$AH36)</f>
        <v>4.1152263374485597E-2</v>
      </c>
      <c r="AT36" s="47">
        <f t="shared" si="42"/>
        <v>2.8806584362139918E-2</v>
      </c>
      <c r="AU36" s="47">
        <f t="shared" si="42"/>
        <v>3.7037037037037035E-2</v>
      </c>
      <c r="AV36" s="47">
        <f t="shared" si="42"/>
        <v>2.8806584362139918E-2</v>
      </c>
      <c r="AW36" s="47">
        <f t="shared" si="42"/>
        <v>3.292181069958848E-2</v>
      </c>
      <c r="AX36" s="47">
        <f t="shared" si="42"/>
        <v>3.292181069958848E-2</v>
      </c>
      <c r="AY36" s="47">
        <f t="shared" si="42"/>
        <v>3.7037037037037035E-2</v>
      </c>
      <c r="AZ36" s="47">
        <f t="shared" si="42"/>
        <v>3.292181069958848E-2</v>
      </c>
      <c r="BA36" s="47">
        <f t="shared" si="42"/>
        <v>2.8806584362139918E-2</v>
      </c>
      <c r="BB36" s="47">
        <f t="shared" si="42"/>
        <v>3.7037037037037035E-2</v>
      </c>
      <c r="BC36" s="47">
        <f t="shared" si="40"/>
        <v>3.292181069958848E-2</v>
      </c>
      <c r="BD36" s="47">
        <f t="shared" si="40"/>
        <v>3.7037037037037035E-2</v>
      </c>
      <c r="BE36" s="47">
        <f t="shared" si="40"/>
        <v>3.7037037037037035E-2</v>
      </c>
      <c r="BF36" s="47">
        <f t="shared" si="40"/>
        <v>3.7037037037037035E-2</v>
      </c>
      <c r="BG36" s="47">
        <f t="shared" si="40"/>
        <v>4.1152263374485597E-2</v>
      </c>
      <c r="BH36" s="47">
        <f t="shared" si="40"/>
        <v>3.7037037037037035E-2</v>
      </c>
      <c r="BI36" s="47">
        <f t="shared" si="40"/>
        <v>2.8806584362139918E-2</v>
      </c>
      <c r="BJ36" s="47">
        <f t="shared" si="40"/>
        <v>3.292181069958848E-2</v>
      </c>
      <c r="BK36" s="47">
        <f t="shared" si="40"/>
        <v>2.4691358024691357E-2</v>
      </c>
      <c r="BL36" s="47">
        <f t="shared" si="40"/>
        <v>3.7037037037037035E-2</v>
      </c>
      <c r="BM36" s="6" cm="1">
        <f t="array" ref="BM36">-1/LN(30)*SUMPRODUCT(AI36:BL36,LN(AI36:BL36))</f>
        <v>0.99658379025961019</v>
      </c>
      <c r="BN36" s="18">
        <f>1-BM36</f>
        <v>3.4162097403898084E-3</v>
      </c>
      <c r="BO36" s="18">
        <f t="shared" si="3"/>
        <v>2.9317265624721808E-2</v>
      </c>
      <c r="BP36" s="21">
        <f t="shared" si="4"/>
        <v>3.1826539295831117E-2</v>
      </c>
      <c r="BQ36" s="6" cm="1">
        <f t="array" ref="BQ36">-SUMPRODUCT(AI36:BL36,LOG(AI36:BL36,2))</f>
        <v>4.8901276281607746</v>
      </c>
      <c r="BR36" s="28">
        <f>BQ36/LOG(30,2)</f>
        <v>0.99658379025961041</v>
      </c>
      <c r="BS36" s="3">
        <f t="shared" si="5"/>
        <v>3.1812672946705295E-3</v>
      </c>
      <c r="BT36" s="3">
        <f t="shared" ref="BT36:CC39" si="43">AI36*$BP36</f>
        <v>1.047787301920366E-3</v>
      </c>
      <c r="BU36" s="3">
        <f t="shared" si="43"/>
        <v>1.1787607146604116E-3</v>
      </c>
      <c r="BV36" s="3">
        <f t="shared" si="43"/>
        <v>1.1787607146604116E-3</v>
      </c>
      <c r="BW36" s="3">
        <f t="shared" si="43"/>
        <v>1.1787607146604116E-3</v>
      </c>
      <c r="BX36" s="3">
        <f t="shared" si="43"/>
        <v>9.1681388918032024E-4</v>
      </c>
      <c r="BY36" s="3">
        <f t="shared" si="43"/>
        <v>7.8584047644027449E-4</v>
      </c>
      <c r="BZ36" s="3">
        <f t="shared" si="43"/>
        <v>9.1681388918032024E-4</v>
      </c>
      <c r="CA36" s="3">
        <f t="shared" si="43"/>
        <v>7.8584047644027449E-4</v>
      </c>
      <c r="CB36" s="3">
        <f t="shared" si="43"/>
        <v>1.3097341274004575E-3</v>
      </c>
      <c r="CC36" s="3">
        <f t="shared" si="43"/>
        <v>7.8584047644027449E-4</v>
      </c>
      <c r="CD36" s="3">
        <f t="shared" si="16"/>
        <v>1.3097341274004575E-3</v>
      </c>
      <c r="CE36" s="3">
        <f t="shared" si="17"/>
        <v>9.1681388918032024E-4</v>
      </c>
      <c r="CF36" s="3">
        <f t="shared" si="18"/>
        <v>1.1787607146604116E-3</v>
      </c>
      <c r="CG36" s="3">
        <f t="shared" si="19"/>
        <v>9.1681388918032024E-4</v>
      </c>
      <c r="CH36" s="3">
        <f t="shared" si="20"/>
        <v>1.047787301920366E-3</v>
      </c>
      <c r="CI36" s="3">
        <f t="shared" si="21"/>
        <v>1.047787301920366E-3</v>
      </c>
      <c r="CJ36" s="3">
        <f t="shared" si="22"/>
        <v>1.1787607146604116E-3</v>
      </c>
      <c r="CK36" s="3">
        <f t="shared" si="23"/>
        <v>1.047787301920366E-3</v>
      </c>
      <c r="CL36" s="3">
        <f t="shared" si="24"/>
        <v>9.1681388918032024E-4</v>
      </c>
      <c r="CM36" s="3">
        <f t="shared" si="25"/>
        <v>1.1787607146604116E-3</v>
      </c>
      <c r="CN36" s="3">
        <f t="shared" si="26"/>
        <v>1.047787301920366E-3</v>
      </c>
      <c r="CO36" s="3">
        <f t="shared" si="27"/>
        <v>1.1787607146604116E-3</v>
      </c>
      <c r="CP36" s="3">
        <f t="shared" si="28"/>
        <v>1.1787607146604116E-3</v>
      </c>
      <c r="CQ36" s="3">
        <f t="shared" si="29"/>
        <v>1.1787607146604116E-3</v>
      </c>
      <c r="CR36" s="3">
        <f t="shared" si="30"/>
        <v>1.3097341274004575E-3</v>
      </c>
      <c r="CS36" s="3">
        <f t="shared" si="31"/>
        <v>1.1787607146604116E-3</v>
      </c>
      <c r="CT36" s="3">
        <f t="shared" si="32"/>
        <v>9.1681388918032024E-4</v>
      </c>
      <c r="CU36" s="3">
        <f t="shared" si="33"/>
        <v>1.047787301920366E-3</v>
      </c>
      <c r="CV36" s="3">
        <f t="shared" si="34"/>
        <v>7.8584047644027449E-4</v>
      </c>
      <c r="CW36" s="3">
        <f t="shared" si="35"/>
        <v>1.1787607146604116E-3</v>
      </c>
      <c r="CX36" s="26">
        <f>BQ36*BP36</f>
        <v>0.1556358391192883</v>
      </c>
    </row>
    <row r="37" spans="1:110" s="5" customFormat="1" ht="31.5" customHeight="1" thickBot="1" x14ac:dyDescent="0.25">
      <c r="A37" s="2"/>
      <c r="B37" s="37" t="s">
        <v>82</v>
      </c>
      <c r="C37" s="34" t="s">
        <v>52</v>
      </c>
      <c r="D37" s="65">
        <v>6.1000000000000004E-3</v>
      </c>
      <c r="E37" s="49">
        <v>8</v>
      </c>
      <c r="F37" s="33">
        <v>7</v>
      </c>
      <c r="G37" s="33">
        <v>10</v>
      </c>
      <c r="H37" s="33">
        <v>9</v>
      </c>
      <c r="I37" s="33">
        <v>7</v>
      </c>
      <c r="J37" s="33">
        <v>8</v>
      </c>
      <c r="K37" s="33">
        <v>7</v>
      </c>
      <c r="L37" s="33">
        <v>9</v>
      </c>
      <c r="M37" s="33">
        <v>9</v>
      </c>
      <c r="N37" s="33">
        <v>8</v>
      </c>
      <c r="O37" s="33">
        <v>10</v>
      </c>
      <c r="P37" s="33">
        <v>7</v>
      </c>
      <c r="Q37" s="33">
        <v>6</v>
      </c>
      <c r="R37" s="33">
        <v>9</v>
      </c>
      <c r="S37" s="33">
        <v>9</v>
      </c>
      <c r="T37" s="33">
        <v>7</v>
      </c>
      <c r="U37" s="33">
        <v>9</v>
      </c>
      <c r="V37" s="33">
        <v>8</v>
      </c>
      <c r="W37" s="33">
        <v>6</v>
      </c>
      <c r="X37" s="33">
        <v>9</v>
      </c>
      <c r="Y37" s="33">
        <v>6</v>
      </c>
      <c r="Z37" s="33">
        <v>7</v>
      </c>
      <c r="AA37" s="33">
        <v>6</v>
      </c>
      <c r="AB37" s="33">
        <v>10</v>
      </c>
      <c r="AC37" s="33">
        <v>7</v>
      </c>
      <c r="AD37" s="33">
        <v>8</v>
      </c>
      <c r="AE37" s="33">
        <v>8</v>
      </c>
      <c r="AF37" s="33">
        <v>9</v>
      </c>
      <c r="AG37" s="33">
        <v>10</v>
      </c>
      <c r="AH37" s="32">
        <v>9</v>
      </c>
      <c r="AI37" s="47">
        <f t="shared" si="41"/>
        <v>3.3057851239669422E-2</v>
      </c>
      <c r="AJ37" s="47">
        <f t="shared" si="41"/>
        <v>2.8925619834710745E-2</v>
      </c>
      <c r="AK37" s="47">
        <f t="shared" si="41"/>
        <v>4.1322314049586778E-2</v>
      </c>
      <c r="AL37" s="47">
        <f t="shared" si="41"/>
        <v>3.71900826446281E-2</v>
      </c>
      <c r="AM37" s="47">
        <f t="shared" si="41"/>
        <v>2.8925619834710745E-2</v>
      </c>
      <c r="AN37" s="47">
        <f t="shared" si="41"/>
        <v>3.3057851239669422E-2</v>
      </c>
      <c r="AO37" s="47">
        <f t="shared" si="41"/>
        <v>2.8925619834710745E-2</v>
      </c>
      <c r="AP37" s="47">
        <f t="shared" si="41"/>
        <v>3.71900826446281E-2</v>
      </c>
      <c r="AQ37" s="47">
        <f t="shared" si="41"/>
        <v>3.71900826446281E-2</v>
      </c>
      <c r="AR37" s="47">
        <f t="shared" si="41"/>
        <v>3.3057851239669422E-2</v>
      </c>
      <c r="AS37" s="47">
        <f t="shared" si="42"/>
        <v>4.1322314049586778E-2</v>
      </c>
      <c r="AT37" s="47">
        <f t="shared" si="42"/>
        <v>2.8925619834710745E-2</v>
      </c>
      <c r="AU37" s="47">
        <f t="shared" si="42"/>
        <v>2.4793388429752067E-2</v>
      </c>
      <c r="AV37" s="47">
        <f t="shared" si="42"/>
        <v>3.71900826446281E-2</v>
      </c>
      <c r="AW37" s="47">
        <f t="shared" si="42"/>
        <v>3.71900826446281E-2</v>
      </c>
      <c r="AX37" s="47">
        <f t="shared" si="42"/>
        <v>2.8925619834710745E-2</v>
      </c>
      <c r="AY37" s="47">
        <f t="shared" si="42"/>
        <v>3.71900826446281E-2</v>
      </c>
      <c r="AZ37" s="47">
        <f t="shared" si="42"/>
        <v>3.3057851239669422E-2</v>
      </c>
      <c r="BA37" s="47">
        <f t="shared" si="42"/>
        <v>2.4793388429752067E-2</v>
      </c>
      <c r="BB37" s="47">
        <f t="shared" si="42"/>
        <v>3.71900826446281E-2</v>
      </c>
      <c r="BC37" s="47">
        <f t="shared" si="40"/>
        <v>2.4793388429752067E-2</v>
      </c>
      <c r="BD37" s="47">
        <f t="shared" si="40"/>
        <v>2.8925619834710745E-2</v>
      </c>
      <c r="BE37" s="47">
        <f t="shared" si="40"/>
        <v>2.4793388429752067E-2</v>
      </c>
      <c r="BF37" s="47">
        <f t="shared" si="40"/>
        <v>4.1322314049586778E-2</v>
      </c>
      <c r="BG37" s="47">
        <f t="shared" si="40"/>
        <v>2.8925619834710745E-2</v>
      </c>
      <c r="BH37" s="47">
        <f t="shared" si="40"/>
        <v>3.3057851239669422E-2</v>
      </c>
      <c r="BI37" s="47">
        <f t="shared" si="40"/>
        <v>3.3057851239669422E-2</v>
      </c>
      <c r="BJ37" s="47">
        <f t="shared" si="40"/>
        <v>3.71900826446281E-2</v>
      </c>
      <c r="BK37" s="47">
        <f t="shared" si="40"/>
        <v>4.1322314049586778E-2</v>
      </c>
      <c r="BL37" s="47">
        <f t="shared" si="40"/>
        <v>3.71900826446281E-2</v>
      </c>
      <c r="BM37" s="6" cm="1">
        <f t="array" ref="BM37">-1/LN(30)*SUMPRODUCT(AI37:BL37,LN(AI37:BL37))</f>
        <v>0.99634250138300207</v>
      </c>
      <c r="BN37" s="18">
        <f>1-BM37</f>
        <v>3.657498616997934E-3</v>
      </c>
      <c r="BO37" s="18">
        <f>BN37/SUM($BN$7:$BN$40)</f>
        <v>3.1387961110474968E-2</v>
      </c>
      <c r="BP37" s="21">
        <f>D37*BO37/SUMPRODUCT($D$7:$D$40,$BO$7:$BO$40)</f>
        <v>6.5158070234270947E-3</v>
      </c>
      <c r="BQ37" s="6" cm="1">
        <f t="array" ref="BQ37">-SUMPRODUCT(AI37:BL37,LOG(AI37:BL37,2))</f>
        <v>4.8889436500413215</v>
      </c>
      <c r="BR37" s="28">
        <f>BQ37/LOG(30,2)</f>
        <v>0.99634250138300229</v>
      </c>
      <c r="BS37" s="3">
        <f t="shared" si="5"/>
        <v>3.422613054602773E-3</v>
      </c>
      <c r="BT37" s="3">
        <f t="shared" si="43"/>
        <v>2.1539857928684611E-4</v>
      </c>
      <c r="BU37" s="3">
        <f t="shared" si="43"/>
        <v>1.8847375687599036E-4</v>
      </c>
      <c r="BV37" s="3">
        <f t="shared" si="43"/>
        <v>2.6924822410855765E-4</v>
      </c>
      <c r="BW37" s="3">
        <f t="shared" si="43"/>
        <v>2.4232340169770187E-4</v>
      </c>
      <c r="BX37" s="3">
        <f t="shared" si="43"/>
        <v>1.8847375687599036E-4</v>
      </c>
      <c r="BY37" s="3">
        <f t="shared" si="43"/>
        <v>2.1539857928684611E-4</v>
      </c>
      <c r="BZ37" s="3">
        <f t="shared" si="43"/>
        <v>1.8847375687599036E-4</v>
      </c>
      <c r="CA37" s="3">
        <f t="shared" si="43"/>
        <v>2.4232340169770187E-4</v>
      </c>
      <c r="CB37" s="3">
        <f t="shared" si="43"/>
        <v>2.4232340169770187E-4</v>
      </c>
      <c r="CC37" s="3">
        <f t="shared" si="43"/>
        <v>2.1539857928684611E-4</v>
      </c>
      <c r="CD37" s="3">
        <f t="shared" si="16"/>
        <v>2.6924822410855765E-4</v>
      </c>
      <c r="CE37" s="3">
        <f t="shared" si="17"/>
        <v>1.8847375687599036E-4</v>
      </c>
      <c r="CF37" s="3">
        <f t="shared" si="18"/>
        <v>1.6154893446513458E-4</v>
      </c>
      <c r="CG37" s="3">
        <f t="shared" si="19"/>
        <v>2.4232340169770187E-4</v>
      </c>
      <c r="CH37" s="3">
        <f t="shared" si="20"/>
        <v>2.4232340169770187E-4</v>
      </c>
      <c r="CI37" s="3">
        <f t="shared" si="21"/>
        <v>1.8847375687599036E-4</v>
      </c>
      <c r="CJ37" s="3">
        <f t="shared" si="22"/>
        <v>2.4232340169770187E-4</v>
      </c>
      <c r="CK37" s="3">
        <f t="shared" si="23"/>
        <v>2.1539857928684611E-4</v>
      </c>
      <c r="CL37" s="3">
        <f t="shared" si="24"/>
        <v>1.6154893446513458E-4</v>
      </c>
      <c r="CM37" s="3">
        <f t="shared" si="25"/>
        <v>2.4232340169770187E-4</v>
      </c>
      <c r="CN37" s="3">
        <f t="shared" si="26"/>
        <v>1.6154893446513458E-4</v>
      </c>
      <c r="CO37" s="3">
        <f t="shared" si="27"/>
        <v>1.8847375687599036E-4</v>
      </c>
      <c r="CP37" s="3">
        <f t="shared" si="28"/>
        <v>1.6154893446513458E-4</v>
      </c>
      <c r="CQ37" s="3">
        <f t="shared" si="29"/>
        <v>2.6924822410855765E-4</v>
      </c>
      <c r="CR37" s="3">
        <f t="shared" si="30"/>
        <v>1.8847375687599036E-4</v>
      </c>
      <c r="CS37" s="3">
        <f t="shared" si="31"/>
        <v>2.1539857928684611E-4</v>
      </c>
      <c r="CT37" s="3">
        <f t="shared" si="32"/>
        <v>2.1539857928684611E-4</v>
      </c>
      <c r="CU37" s="3">
        <f t="shared" si="33"/>
        <v>2.4232340169770187E-4</v>
      </c>
      <c r="CV37" s="3">
        <f t="shared" si="34"/>
        <v>2.6924822410855765E-4</v>
      </c>
      <c r="CW37" s="3">
        <f t="shared" si="35"/>
        <v>2.4232340169770187E-4</v>
      </c>
      <c r="CX37" s="26">
        <f>BQ37*BP37</f>
        <v>3.1855413372078541E-2</v>
      </c>
    </row>
    <row r="38" spans="1:110" s="5" customFormat="1" ht="31.5" customHeight="1" thickBot="1" x14ac:dyDescent="0.25">
      <c r="A38" s="2"/>
      <c r="B38" s="37" t="s">
        <v>83</v>
      </c>
      <c r="C38" s="34" t="s">
        <v>53</v>
      </c>
      <c r="D38" s="65">
        <v>4.1700000000000001E-2</v>
      </c>
      <c r="E38" s="49">
        <v>7</v>
      </c>
      <c r="F38" s="33">
        <v>9</v>
      </c>
      <c r="G38" s="33">
        <v>8</v>
      </c>
      <c r="H38" s="33">
        <v>10</v>
      </c>
      <c r="I38" s="33">
        <v>9</v>
      </c>
      <c r="J38" s="33">
        <v>9</v>
      </c>
      <c r="K38" s="33">
        <v>9</v>
      </c>
      <c r="L38" s="33">
        <v>10</v>
      </c>
      <c r="M38" s="33">
        <v>7</v>
      </c>
      <c r="N38" s="33">
        <v>7</v>
      </c>
      <c r="O38" s="33">
        <v>9</v>
      </c>
      <c r="P38" s="33">
        <v>7</v>
      </c>
      <c r="Q38" s="33">
        <v>10</v>
      </c>
      <c r="R38" s="33">
        <v>8</v>
      </c>
      <c r="S38" s="33">
        <v>6</v>
      </c>
      <c r="T38" s="33">
        <v>9</v>
      </c>
      <c r="U38" s="33">
        <v>6</v>
      </c>
      <c r="V38" s="33">
        <v>9</v>
      </c>
      <c r="W38" s="33">
        <v>8</v>
      </c>
      <c r="X38" s="33">
        <v>7</v>
      </c>
      <c r="Y38" s="33">
        <v>7</v>
      </c>
      <c r="Z38" s="33">
        <v>9</v>
      </c>
      <c r="AA38" s="33">
        <v>7</v>
      </c>
      <c r="AB38" s="33">
        <v>9</v>
      </c>
      <c r="AC38" s="33">
        <v>10</v>
      </c>
      <c r="AD38" s="33">
        <v>7</v>
      </c>
      <c r="AE38" s="33">
        <v>9</v>
      </c>
      <c r="AF38" s="33">
        <v>7</v>
      </c>
      <c r="AG38" s="33">
        <v>8</v>
      </c>
      <c r="AH38" s="32">
        <v>8</v>
      </c>
      <c r="AI38" s="47">
        <f t="shared" si="41"/>
        <v>2.8571428571428571E-2</v>
      </c>
      <c r="AJ38" s="47">
        <f t="shared" si="41"/>
        <v>3.6734693877551024E-2</v>
      </c>
      <c r="AK38" s="47">
        <f t="shared" si="41"/>
        <v>3.2653061224489799E-2</v>
      </c>
      <c r="AL38" s="47">
        <f t="shared" si="41"/>
        <v>4.0816326530612242E-2</v>
      </c>
      <c r="AM38" s="47">
        <f t="shared" si="41"/>
        <v>3.6734693877551024E-2</v>
      </c>
      <c r="AN38" s="47">
        <f t="shared" si="41"/>
        <v>3.6734693877551024E-2</v>
      </c>
      <c r="AO38" s="47">
        <f t="shared" si="41"/>
        <v>3.6734693877551024E-2</v>
      </c>
      <c r="AP38" s="47">
        <f t="shared" si="41"/>
        <v>4.0816326530612242E-2</v>
      </c>
      <c r="AQ38" s="47">
        <f t="shared" si="41"/>
        <v>2.8571428571428571E-2</v>
      </c>
      <c r="AR38" s="47">
        <f t="shared" si="41"/>
        <v>2.8571428571428571E-2</v>
      </c>
      <c r="AS38" s="47">
        <f t="shared" si="42"/>
        <v>3.6734693877551024E-2</v>
      </c>
      <c r="AT38" s="47">
        <f t="shared" si="42"/>
        <v>2.8571428571428571E-2</v>
      </c>
      <c r="AU38" s="47">
        <f t="shared" si="42"/>
        <v>4.0816326530612242E-2</v>
      </c>
      <c r="AV38" s="47">
        <f t="shared" si="42"/>
        <v>3.2653061224489799E-2</v>
      </c>
      <c r="AW38" s="47">
        <f t="shared" si="42"/>
        <v>2.4489795918367346E-2</v>
      </c>
      <c r="AX38" s="47">
        <f t="shared" si="42"/>
        <v>3.6734693877551024E-2</v>
      </c>
      <c r="AY38" s="47">
        <f t="shared" si="42"/>
        <v>2.4489795918367346E-2</v>
      </c>
      <c r="AZ38" s="47">
        <f t="shared" si="42"/>
        <v>3.6734693877551024E-2</v>
      </c>
      <c r="BA38" s="47">
        <f t="shared" si="42"/>
        <v>3.2653061224489799E-2</v>
      </c>
      <c r="BB38" s="47">
        <f t="shared" si="42"/>
        <v>2.8571428571428571E-2</v>
      </c>
      <c r="BC38" s="47">
        <f t="shared" si="40"/>
        <v>2.8571428571428571E-2</v>
      </c>
      <c r="BD38" s="47">
        <f t="shared" si="40"/>
        <v>3.6734693877551024E-2</v>
      </c>
      <c r="BE38" s="47">
        <f t="shared" si="40"/>
        <v>2.8571428571428571E-2</v>
      </c>
      <c r="BF38" s="47">
        <f t="shared" si="40"/>
        <v>3.6734693877551024E-2</v>
      </c>
      <c r="BG38" s="47">
        <f t="shared" si="40"/>
        <v>4.0816326530612242E-2</v>
      </c>
      <c r="BH38" s="47">
        <f t="shared" si="40"/>
        <v>2.8571428571428571E-2</v>
      </c>
      <c r="BI38" s="47">
        <f t="shared" si="40"/>
        <v>3.6734693877551024E-2</v>
      </c>
      <c r="BJ38" s="47">
        <f t="shared" si="40"/>
        <v>2.8571428571428571E-2</v>
      </c>
      <c r="BK38" s="47">
        <f t="shared" si="40"/>
        <v>3.2653061224489799E-2</v>
      </c>
      <c r="BL38" s="47">
        <f t="shared" si="40"/>
        <v>3.2653061224489799E-2</v>
      </c>
      <c r="BM38" s="6" cm="1">
        <f t="array" ref="BM38">-1/LN(30)*SUMPRODUCT(AI38:BL38,LN(AI38:BL38))</f>
        <v>0.99686805701070069</v>
      </c>
      <c r="BN38" s="18">
        <f>1-BM38</f>
        <v>3.1319429892993078E-3</v>
      </c>
      <c r="BO38" s="18">
        <f>BN38/SUM($BN$7:$BN$40)</f>
        <v>2.6877742151831665E-2</v>
      </c>
      <c r="BP38" s="21">
        <f>D38*BO38/SUMPRODUCT($D$7:$D$40,$BO$7:$BO$40)</f>
        <v>3.814205700210023E-2</v>
      </c>
      <c r="BQ38" s="6" cm="1">
        <f t="array" ref="BQ38">-SUMPRODUCT(AI38:BL38,LOG(AI38:BL38,2))</f>
        <v>4.8915224940083455</v>
      </c>
      <c r="BR38" s="28">
        <f>BQ38/LOG(30,2)</f>
        <v>0.99686805701070103</v>
      </c>
      <c r="BS38" s="3">
        <f t="shared" si="5"/>
        <v>2.89693352831595E-3</v>
      </c>
      <c r="BT38" s="3">
        <f t="shared" si="43"/>
        <v>1.0897730572028636E-3</v>
      </c>
      <c r="BU38" s="3">
        <f t="shared" si="43"/>
        <v>1.4011367878322535E-3</v>
      </c>
      <c r="BV38" s="3">
        <f t="shared" si="43"/>
        <v>1.2454549225175587E-3</v>
      </c>
      <c r="BW38" s="3">
        <f t="shared" si="43"/>
        <v>1.5568186531469479E-3</v>
      </c>
      <c r="BX38" s="3">
        <f t="shared" si="43"/>
        <v>1.4011367878322535E-3</v>
      </c>
      <c r="BY38" s="3">
        <f t="shared" si="43"/>
        <v>1.4011367878322535E-3</v>
      </c>
      <c r="BZ38" s="3">
        <f t="shared" si="43"/>
        <v>1.4011367878322535E-3</v>
      </c>
      <c r="CA38" s="3">
        <f t="shared" si="43"/>
        <v>1.5568186531469479E-3</v>
      </c>
      <c r="CB38" s="3">
        <f t="shared" si="43"/>
        <v>1.0897730572028636E-3</v>
      </c>
      <c r="CC38" s="3">
        <f t="shared" si="43"/>
        <v>1.0897730572028636E-3</v>
      </c>
      <c r="CD38" s="3">
        <f t="shared" si="16"/>
        <v>1.4011367878322535E-3</v>
      </c>
      <c r="CE38" s="3">
        <f t="shared" si="17"/>
        <v>1.0897730572028636E-3</v>
      </c>
      <c r="CF38" s="3">
        <f t="shared" si="18"/>
        <v>1.5568186531469479E-3</v>
      </c>
      <c r="CG38" s="3">
        <f t="shared" si="19"/>
        <v>1.2454549225175587E-3</v>
      </c>
      <c r="CH38" s="3">
        <f t="shared" si="20"/>
        <v>9.3409119188816883E-4</v>
      </c>
      <c r="CI38" s="3">
        <f t="shared" si="21"/>
        <v>1.4011367878322535E-3</v>
      </c>
      <c r="CJ38" s="3">
        <f t="shared" si="22"/>
        <v>9.3409119188816883E-4</v>
      </c>
      <c r="CK38" s="3">
        <f t="shared" si="23"/>
        <v>1.4011367878322535E-3</v>
      </c>
      <c r="CL38" s="3">
        <f t="shared" si="24"/>
        <v>1.2454549225175587E-3</v>
      </c>
      <c r="CM38" s="3">
        <f t="shared" si="25"/>
        <v>1.0897730572028636E-3</v>
      </c>
      <c r="CN38" s="3">
        <f t="shared" si="26"/>
        <v>1.0897730572028636E-3</v>
      </c>
      <c r="CO38" s="3">
        <f t="shared" si="27"/>
        <v>1.4011367878322535E-3</v>
      </c>
      <c r="CP38" s="3">
        <f t="shared" si="28"/>
        <v>1.0897730572028636E-3</v>
      </c>
      <c r="CQ38" s="3">
        <f t="shared" si="29"/>
        <v>1.4011367878322535E-3</v>
      </c>
      <c r="CR38" s="3">
        <f t="shared" si="30"/>
        <v>1.5568186531469479E-3</v>
      </c>
      <c r="CS38" s="3">
        <f t="shared" si="31"/>
        <v>1.0897730572028636E-3</v>
      </c>
      <c r="CT38" s="3">
        <f t="shared" si="32"/>
        <v>1.4011367878322535E-3</v>
      </c>
      <c r="CU38" s="3">
        <f t="shared" si="33"/>
        <v>1.0897730572028636E-3</v>
      </c>
      <c r="CV38" s="3">
        <f t="shared" si="34"/>
        <v>1.2454549225175587E-3</v>
      </c>
      <c r="CW38" s="3">
        <f t="shared" si="35"/>
        <v>1.2454549225175587E-3</v>
      </c>
      <c r="CX38" s="26">
        <f>BQ38*BP38</f>
        <v>0.1865727297935218</v>
      </c>
    </row>
    <row r="39" spans="1:110" s="5" customFormat="1" ht="31.5" customHeight="1" thickBot="1" x14ac:dyDescent="0.25">
      <c r="A39" s="2"/>
      <c r="B39" s="37" t="s">
        <v>84</v>
      </c>
      <c r="C39" s="34" t="s">
        <v>54</v>
      </c>
      <c r="D39" s="65">
        <v>4.5999999999999999E-2</v>
      </c>
      <c r="E39" s="49">
        <v>9</v>
      </c>
      <c r="F39" s="33">
        <v>10</v>
      </c>
      <c r="G39" s="33">
        <v>9</v>
      </c>
      <c r="H39" s="33">
        <v>10</v>
      </c>
      <c r="I39" s="33">
        <v>6</v>
      </c>
      <c r="J39" s="33">
        <v>10</v>
      </c>
      <c r="K39" s="33">
        <v>10</v>
      </c>
      <c r="L39" s="33">
        <v>8</v>
      </c>
      <c r="M39" s="33">
        <v>8</v>
      </c>
      <c r="N39" s="33">
        <v>7</v>
      </c>
      <c r="O39" s="33">
        <v>7</v>
      </c>
      <c r="P39" s="33">
        <v>6</v>
      </c>
      <c r="Q39" s="33">
        <v>7</v>
      </c>
      <c r="R39" s="33">
        <v>10</v>
      </c>
      <c r="S39" s="33">
        <v>6</v>
      </c>
      <c r="T39" s="33">
        <v>7</v>
      </c>
      <c r="U39" s="33">
        <v>9</v>
      </c>
      <c r="V39" s="33">
        <v>6</v>
      </c>
      <c r="W39" s="33">
        <v>9</v>
      </c>
      <c r="X39" s="33">
        <v>7</v>
      </c>
      <c r="Y39" s="33">
        <v>8</v>
      </c>
      <c r="Z39" s="33">
        <v>7</v>
      </c>
      <c r="AA39" s="33">
        <v>7</v>
      </c>
      <c r="AB39" s="33">
        <v>7</v>
      </c>
      <c r="AC39" s="33">
        <v>7</v>
      </c>
      <c r="AD39" s="33">
        <v>9</v>
      </c>
      <c r="AE39" s="33">
        <v>8</v>
      </c>
      <c r="AF39" s="33">
        <v>8</v>
      </c>
      <c r="AG39" s="33">
        <v>7</v>
      </c>
      <c r="AH39" s="32">
        <v>7</v>
      </c>
      <c r="AI39" s="47">
        <f t="shared" si="41"/>
        <v>3.8135593220338986E-2</v>
      </c>
      <c r="AJ39" s="47">
        <f t="shared" si="41"/>
        <v>4.2372881355932202E-2</v>
      </c>
      <c r="AK39" s="47">
        <f t="shared" si="41"/>
        <v>3.8135593220338986E-2</v>
      </c>
      <c r="AL39" s="47">
        <f t="shared" si="41"/>
        <v>4.2372881355932202E-2</v>
      </c>
      <c r="AM39" s="47">
        <f t="shared" si="41"/>
        <v>2.5423728813559324E-2</v>
      </c>
      <c r="AN39" s="47">
        <f t="shared" si="41"/>
        <v>4.2372881355932202E-2</v>
      </c>
      <c r="AO39" s="47">
        <f t="shared" si="41"/>
        <v>4.2372881355932202E-2</v>
      </c>
      <c r="AP39" s="47">
        <f t="shared" si="41"/>
        <v>3.3898305084745763E-2</v>
      </c>
      <c r="AQ39" s="47">
        <f t="shared" si="41"/>
        <v>3.3898305084745763E-2</v>
      </c>
      <c r="AR39" s="47">
        <f t="shared" si="41"/>
        <v>2.9661016949152543E-2</v>
      </c>
      <c r="AS39" s="47">
        <f t="shared" si="42"/>
        <v>2.9661016949152543E-2</v>
      </c>
      <c r="AT39" s="47">
        <f t="shared" si="42"/>
        <v>2.5423728813559324E-2</v>
      </c>
      <c r="AU39" s="47">
        <f t="shared" si="42"/>
        <v>2.9661016949152543E-2</v>
      </c>
      <c r="AV39" s="47">
        <f t="shared" si="42"/>
        <v>4.2372881355932202E-2</v>
      </c>
      <c r="AW39" s="47">
        <f t="shared" si="42"/>
        <v>2.5423728813559324E-2</v>
      </c>
      <c r="AX39" s="47">
        <f t="shared" si="42"/>
        <v>2.9661016949152543E-2</v>
      </c>
      <c r="AY39" s="47">
        <f t="shared" si="42"/>
        <v>3.8135593220338986E-2</v>
      </c>
      <c r="AZ39" s="47">
        <f t="shared" si="42"/>
        <v>2.5423728813559324E-2</v>
      </c>
      <c r="BA39" s="47">
        <f t="shared" si="42"/>
        <v>3.8135593220338986E-2</v>
      </c>
      <c r="BB39" s="47">
        <f t="shared" si="42"/>
        <v>2.9661016949152543E-2</v>
      </c>
      <c r="BC39" s="47">
        <f t="shared" si="40"/>
        <v>3.3898305084745763E-2</v>
      </c>
      <c r="BD39" s="47">
        <f t="shared" si="40"/>
        <v>2.9661016949152543E-2</v>
      </c>
      <c r="BE39" s="47">
        <f t="shared" si="40"/>
        <v>2.9661016949152543E-2</v>
      </c>
      <c r="BF39" s="47">
        <f t="shared" si="40"/>
        <v>2.9661016949152543E-2</v>
      </c>
      <c r="BG39" s="47">
        <f t="shared" si="40"/>
        <v>2.9661016949152543E-2</v>
      </c>
      <c r="BH39" s="47">
        <f t="shared" si="40"/>
        <v>3.8135593220338986E-2</v>
      </c>
      <c r="BI39" s="47">
        <f t="shared" si="40"/>
        <v>3.3898305084745763E-2</v>
      </c>
      <c r="BJ39" s="47">
        <f t="shared" si="40"/>
        <v>3.3898305084745763E-2</v>
      </c>
      <c r="BK39" s="47">
        <f t="shared" si="40"/>
        <v>2.9661016949152543E-2</v>
      </c>
      <c r="BL39" s="47">
        <f t="shared" si="40"/>
        <v>2.9661016949152543E-2</v>
      </c>
      <c r="BM39" s="6" cm="1">
        <f t="array" ref="BM39">-1/LN(30)*SUMPRODUCT(AI39:BL39,LN(AI39:BL39))</f>
        <v>0.99596651628639554</v>
      </c>
      <c r="BN39" s="18">
        <f>1-BM39</f>
        <v>4.0334837136044577E-3</v>
      </c>
      <c r="BO39" s="18">
        <f>BN39/SUM($BN$7:$BN$40)</f>
        <v>3.4614594070924397E-2</v>
      </c>
      <c r="BP39" s="21">
        <f>D39*BO39/SUMPRODUCT($D$7:$D$40,$BO$7:$BO$40)</f>
        <v>5.4186655607488352E-2</v>
      </c>
      <c r="BQ39" s="6" cm="1">
        <f t="array" ref="BQ39">-SUMPRODUCT(AI39:BL39,LOG(AI39:BL39,2))</f>
        <v>4.8870987323066908</v>
      </c>
      <c r="BR39" s="28">
        <f>BQ39/LOG(30,2)</f>
        <v>0.9959665162863951</v>
      </c>
      <c r="BS39" s="3">
        <f t="shared" si="5"/>
        <v>3.7986867888729434E-3</v>
      </c>
      <c r="BT39" s="3">
        <f t="shared" si="43"/>
        <v>2.0664402562177763E-3</v>
      </c>
      <c r="BU39" s="3">
        <f t="shared" si="43"/>
        <v>2.2960447291308621E-3</v>
      </c>
      <c r="BV39" s="3">
        <f t="shared" si="43"/>
        <v>2.0664402562177763E-3</v>
      </c>
      <c r="BW39" s="3">
        <f t="shared" si="43"/>
        <v>2.2960447291308621E-3</v>
      </c>
      <c r="BX39" s="3">
        <f t="shared" si="43"/>
        <v>1.3776268374785176E-3</v>
      </c>
      <c r="BY39" s="3">
        <f t="shared" si="43"/>
        <v>2.2960447291308621E-3</v>
      </c>
      <c r="BZ39" s="3">
        <f t="shared" si="43"/>
        <v>2.2960447291308621E-3</v>
      </c>
      <c r="CA39" s="3">
        <f t="shared" si="43"/>
        <v>1.83683578330469E-3</v>
      </c>
      <c r="CB39" s="3">
        <f t="shared" si="43"/>
        <v>1.83683578330469E-3</v>
      </c>
      <c r="CC39" s="3">
        <f t="shared" si="43"/>
        <v>1.6072313103916037E-3</v>
      </c>
      <c r="CD39" s="3">
        <f t="shared" si="16"/>
        <v>1.6072313103916037E-3</v>
      </c>
      <c r="CE39" s="3">
        <f t="shared" si="17"/>
        <v>1.3776268374785176E-3</v>
      </c>
      <c r="CF39" s="3">
        <f t="shared" si="18"/>
        <v>1.6072313103916037E-3</v>
      </c>
      <c r="CG39" s="3">
        <f t="shared" si="19"/>
        <v>2.2960447291308621E-3</v>
      </c>
      <c r="CH39" s="3">
        <f t="shared" si="20"/>
        <v>1.3776268374785176E-3</v>
      </c>
      <c r="CI39" s="3">
        <f t="shared" si="21"/>
        <v>1.6072313103916037E-3</v>
      </c>
      <c r="CJ39" s="3">
        <f t="shared" si="22"/>
        <v>2.0664402562177763E-3</v>
      </c>
      <c r="CK39" s="3">
        <f t="shared" si="23"/>
        <v>1.3776268374785176E-3</v>
      </c>
      <c r="CL39" s="3">
        <f t="shared" si="24"/>
        <v>2.0664402562177763E-3</v>
      </c>
      <c r="CM39" s="3">
        <f t="shared" si="25"/>
        <v>1.6072313103916037E-3</v>
      </c>
      <c r="CN39" s="3">
        <f t="shared" si="26"/>
        <v>1.83683578330469E-3</v>
      </c>
      <c r="CO39" s="3">
        <f t="shared" si="27"/>
        <v>1.6072313103916037E-3</v>
      </c>
      <c r="CP39" s="3">
        <f t="shared" si="28"/>
        <v>1.6072313103916037E-3</v>
      </c>
      <c r="CQ39" s="3">
        <f t="shared" si="29"/>
        <v>1.6072313103916037E-3</v>
      </c>
      <c r="CR39" s="3">
        <f t="shared" si="30"/>
        <v>1.6072313103916037E-3</v>
      </c>
      <c r="CS39" s="3">
        <f t="shared" si="31"/>
        <v>2.0664402562177763E-3</v>
      </c>
      <c r="CT39" s="3">
        <f t="shared" si="32"/>
        <v>1.83683578330469E-3</v>
      </c>
      <c r="CU39" s="3">
        <f t="shared" si="33"/>
        <v>1.83683578330469E-3</v>
      </c>
      <c r="CV39" s="3">
        <f t="shared" si="34"/>
        <v>1.6072313103916037E-3</v>
      </c>
      <c r="CW39" s="3">
        <f t="shared" si="35"/>
        <v>1.6072313103916037E-3</v>
      </c>
      <c r="CX39" s="26">
        <f>BQ39*BP39</f>
        <v>0.26481553592729556</v>
      </c>
    </row>
    <row r="40" spans="1:110" s="5" customFormat="1" ht="31.5" customHeight="1" thickBot="1" x14ac:dyDescent="0.25">
      <c r="A40" s="2"/>
      <c r="B40" s="38" t="s">
        <v>85</v>
      </c>
      <c r="C40" s="4" t="s">
        <v>55</v>
      </c>
      <c r="D40" s="66">
        <v>1.9599999999999999E-2</v>
      </c>
      <c r="E40" s="50">
        <v>7</v>
      </c>
      <c r="F40" s="51">
        <v>6</v>
      </c>
      <c r="G40" s="51">
        <v>9</v>
      </c>
      <c r="H40" s="51">
        <v>7</v>
      </c>
      <c r="I40" s="51">
        <v>9</v>
      </c>
      <c r="J40" s="51">
        <v>7</v>
      </c>
      <c r="K40" s="51">
        <v>9</v>
      </c>
      <c r="L40" s="51">
        <v>9</v>
      </c>
      <c r="M40" s="51">
        <v>7</v>
      </c>
      <c r="N40" s="51">
        <v>8</v>
      </c>
      <c r="O40" s="51">
        <v>6</v>
      </c>
      <c r="P40" s="51">
        <v>8</v>
      </c>
      <c r="Q40" s="51">
        <v>10</v>
      </c>
      <c r="R40" s="51">
        <v>8</v>
      </c>
      <c r="S40" s="51">
        <v>8</v>
      </c>
      <c r="T40" s="51">
        <v>10</v>
      </c>
      <c r="U40" s="51">
        <v>8</v>
      </c>
      <c r="V40" s="51">
        <v>7</v>
      </c>
      <c r="W40" s="51">
        <v>8</v>
      </c>
      <c r="X40" s="51">
        <v>9</v>
      </c>
      <c r="Y40" s="51">
        <v>7</v>
      </c>
      <c r="Z40" s="51">
        <v>9</v>
      </c>
      <c r="AA40" s="51">
        <v>7</v>
      </c>
      <c r="AB40" s="51">
        <v>9</v>
      </c>
      <c r="AC40" s="51">
        <v>6</v>
      </c>
      <c r="AD40" s="51">
        <v>8</v>
      </c>
      <c r="AE40" s="51">
        <v>6</v>
      </c>
      <c r="AF40" s="51">
        <v>9</v>
      </c>
      <c r="AG40" s="51">
        <v>8</v>
      </c>
      <c r="AH40" s="52">
        <v>8</v>
      </c>
      <c r="AI40" s="47">
        <f t="shared" ref="AI40:BH40" si="44">E40/SUM($E40:$AH40)</f>
        <v>2.9535864978902954E-2</v>
      </c>
      <c r="AJ40" s="47">
        <f t="shared" si="44"/>
        <v>2.5316455696202531E-2</v>
      </c>
      <c r="AK40" s="47">
        <f t="shared" si="44"/>
        <v>3.7974683544303799E-2</v>
      </c>
      <c r="AL40" s="47">
        <f t="shared" si="44"/>
        <v>2.9535864978902954E-2</v>
      </c>
      <c r="AM40" s="47">
        <f t="shared" si="44"/>
        <v>3.7974683544303799E-2</v>
      </c>
      <c r="AN40" s="47">
        <f t="shared" si="44"/>
        <v>2.9535864978902954E-2</v>
      </c>
      <c r="AO40" s="47">
        <f t="shared" si="44"/>
        <v>3.7974683544303799E-2</v>
      </c>
      <c r="AP40" s="47">
        <f t="shared" si="44"/>
        <v>3.7974683544303799E-2</v>
      </c>
      <c r="AQ40" s="47">
        <f t="shared" si="44"/>
        <v>2.9535864978902954E-2</v>
      </c>
      <c r="AR40" s="47">
        <f t="shared" si="44"/>
        <v>3.3755274261603373E-2</v>
      </c>
      <c r="AS40" s="47">
        <f t="shared" si="44"/>
        <v>2.5316455696202531E-2</v>
      </c>
      <c r="AT40" s="47">
        <f t="shared" si="44"/>
        <v>3.3755274261603373E-2</v>
      </c>
      <c r="AU40" s="47">
        <f t="shared" si="44"/>
        <v>4.2194092827004218E-2</v>
      </c>
      <c r="AV40" s="47">
        <f t="shared" si="44"/>
        <v>3.3755274261603373E-2</v>
      </c>
      <c r="AW40" s="47">
        <f t="shared" si="44"/>
        <v>3.3755274261603373E-2</v>
      </c>
      <c r="AX40" s="47">
        <f t="shared" si="44"/>
        <v>4.2194092827004218E-2</v>
      </c>
      <c r="AY40" s="47">
        <f t="shared" si="44"/>
        <v>3.3755274261603373E-2</v>
      </c>
      <c r="AZ40" s="47">
        <f t="shared" si="44"/>
        <v>2.9535864978902954E-2</v>
      </c>
      <c r="BA40" s="47">
        <f t="shared" si="44"/>
        <v>3.3755274261603373E-2</v>
      </c>
      <c r="BB40" s="47">
        <f t="shared" si="44"/>
        <v>3.7974683544303799E-2</v>
      </c>
      <c r="BC40" s="47">
        <f t="shared" si="44"/>
        <v>2.9535864978902954E-2</v>
      </c>
      <c r="BD40" s="47">
        <f t="shared" si="44"/>
        <v>3.7974683544303799E-2</v>
      </c>
      <c r="BE40" s="47">
        <f t="shared" si="44"/>
        <v>2.9535864978902954E-2</v>
      </c>
      <c r="BF40" s="47">
        <f t="shared" si="44"/>
        <v>3.7974683544303799E-2</v>
      </c>
      <c r="BG40" s="47">
        <f t="shared" si="44"/>
        <v>2.5316455696202531E-2</v>
      </c>
      <c r="BH40" s="47">
        <f t="shared" si="44"/>
        <v>3.3755274261603373E-2</v>
      </c>
      <c r="BI40" s="47">
        <f t="shared" si="40"/>
        <v>2.5316455696202531E-2</v>
      </c>
      <c r="BJ40" s="47">
        <f t="shared" si="40"/>
        <v>3.7974683544303799E-2</v>
      </c>
      <c r="BK40" s="47">
        <f t="shared" si="40"/>
        <v>3.3755274261603373E-2</v>
      </c>
      <c r="BL40" s="47">
        <f t="shared" si="40"/>
        <v>3.3755274261603373E-2</v>
      </c>
      <c r="BM40" s="6" cm="1">
        <f t="array" ref="BM40">-1/LN(30)*SUMPRODUCT(AI40:BL40,LN(AI40:BL40))</f>
        <v>0.99692710229102532</v>
      </c>
      <c r="BN40" s="18">
        <f t="shared" si="2"/>
        <v>3.0728977089746756E-3</v>
      </c>
      <c r="BO40" s="18">
        <f>BN40/SUM($BN$7:$BN$40)</f>
        <v>2.6371026727805655E-2</v>
      </c>
      <c r="BP40" s="21">
        <f>D40*BO40/SUMPRODUCT($D$7:$D$40,$BO$7:$BO$40)</f>
        <v>1.7589697992699979E-2</v>
      </c>
      <c r="BQ40" s="6" cm="1">
        <f t="array" ref="BQ40">-SUMPRODUCT(AI40:BL40,LOG(AI40:BL40,2))</f>
        <v>4.8918122227390874</v>
      </c>
      <c r="BR40" s="28">
        <f t="shared" si="36"/>
        <v>0.9969271022910261</v>
      </c>
      <c r="BS40" s="3">
        <f t="shared" si="5"/>
        <v>2.8378743281954116E-3</v>
      </c>
      <c r="BT40" s="3">
        <f t="shared" si="6"/>
        <v>5.1952694493206692E-4</v>
      </c>
      <c r="BU40" s="3">
        <f t="shared" si="7"/>
        <v>4.4530880994177164E-4</v>
      </c>
      <c r="BV40" s="3">
        <f t="shared" si="8"/>
        <v>6.6796321491265748E-4</v>
      </c>
      <c r="BW40" s="3">
        <f t="shared" si="9"/>
        <v>5.1952694493206692E-4</v>
      </c>
      <c r="BX40" s="3">
        <f t="shared" si="10"/>
        <v>6.6796321491265748E-4</v>
      </c>
      <c r="BY40" s="3">
        <f t="shared" si="11"/>
        <v>5.1952694493206692E-4</v>
      </c>
      <c r="BZ40" s="3">
        <f t="shared" si="12"/>
        <v>6.6796321491265748E-4</v>
      </c>
      <c r="CA40" s="3">
        <f t="shared" si="13"/>
        <v>6.6796321491265748E-4</v>
      </c>
      <c r="CB40" s="3">
        <f t="shared" si="14"/>
        <v>5.1952694493206692E-4</v>
      </c>
      <c r="CC40" s="3">
        <f t="shared" si="15"/>
        <v>5.9374507992236215E-4</v>
      </c>
      <c r="CD40" s="3">
        <f t="shared" si="16"/>
        <v>4.4530880994177164E-4</v>
      </c>
      <c r="CE40" s="3">
        <f t="shared" si="17"/>
        <v>5.9374507992236215E-4</v>
      </c>
      <c r="CF40" s="3">
        <f t="shared" si="18"/>
        <v>7.4218134990295271E-4</v>
      </c>
      <c r="CG40" s="3">
        <f t="shared" si="19"/>
        <v>5.9374507992236215E-4</v>
      </c>
      <c r="CH40" s="3">
        <f t="shared" si="20"/>
        <v>5.9374507992236215E-4</v>
      </c>
      <c r="CI40" s="3">
        <f t="shared" si="21"/>
        <v>7.4218134990295271E-4</v>
      </c>
      <c r="CJ40" s="3">
        <f t="shared" si="22"/>
        <v>5.9374507992236215E-4</v>
      </c>
      <c r="CK40" s="3">
        <f t="shared" si="23"/>
        <v>5.1952694493206692E-4</v>
      </c>
      <c r="CL40" s="3">
        <f t="shared" si="24"/>
        <v>5.9374507992236215E-4</v>
      </c>
      <c r="CM40" s="3">
        <f t="shared" si="25"/>
        <v>6.6796321491265748E-4</v>
      </c>
      <c r="CN40" s="3">
        <f t="shared" si="26"/>
        <v>5.1952694493206692E-4</v>
      </c>
      <c r="CO40" s="3">
        <f t="shared" si="27"/>
        <v>6.6796321491265748E-4</v>
      </c>
      <c r="CP40" s="3">
        <f t="shared" si="28"/>
        <v>5.1952694493206692E-4</v>
      </c>
      <c r="CQ40" s="3">
        <f t="shared" si="29"/>
        <v>6.6796321491265748E-4</v>
      </c>
      <c r="CR40" s="3">
        <f t="shared" si="30"/>
        <v>4.4530880994177164E-4</v>
      </c>
      <c r="CS40" s="3">
        <f t="shared" si="31"/>
        <v>5.9374507992236215E-4</v>
      </c>
      <c r="CT40" s="3">
        <f t="shared" si="32"/>
        <v>4.4530880994177164E-4</v>
      </c>
      <c r="CU40" s="3">
        <f t="shared" si="33"/>
        <v>6.6796321491265748E-4</v>
      </c>
      <c r="CV40" s="3">
        <f t="shared" si="34"/>
        <v>5.9374507992236215E-4</v>
      </c>
      <c r="CW40" s="3">
        <f t="shared" si="35"/>
        <v>5.9374507992236215E-4</v>
      </c>
      <c r="CX40" s="26">
        <f t="shared" si="37"/>
        <v>8.6045499634978956E-2</v>
      </c>
    </row>
    <row r="41" spans="1:110" ht="28.5" customHeight="1" thickBot="1" x14ac:dyDescent="0.3">
      <c r="A41" s="1"/>
      <c r="B41" s="139"/>
      <c r="C41" s="139"/>
      <c r="D41" s="15">
        <f>SUM(D7:D10)</f>
        <v>9.7800000000000012E-2</v>
      </c>
      <c r="E41" s="20">
        <f t="shared" ref="E41:AH41" si="45">SUMPRODUCT($D$7:$D$40,E7:E40)</f>
        <v>7.8676999999999992</v>
      </c>
      <c r="F41" s="20">
        <f t="shared" si="45"/>
        <v>8.6098999999999997</v>
      </c>
      <c r="G41" s="20">
        <f t="shared" si="45"/>
        <v>8.5147999999999993</v>
      </c>
      <c r="H41" s="20">
        <f t="shared" si="45"/>
        <v>8.4384999999999994</v>
      </c>
      <c r="I41" s="20">
        <f t="shared" si="45"/>
        <v>7.6871999999999989</v>
      </c>
      <c r="J41" s="20">
        <f t="shared" si="45"/>
        <v>8.165300000000002</v>
      </c>
      <c r="K41" s="20">
        <f t="shared" si="45"/>
        <v>8.0203000000000007</v>
      </c>
      <c r="L41" s="20">
        <f t="shared" si="45"/>
        <v>8.7733999999999988</v>
      </c>
      <c r="M41" s="20">
        <f t="shared" si="45"/>
        <v>8.1941999999999986</v>
      </c>
      <c r="N41" s="20">
        <f t="shared" si="45"/>
        <v>7.9392999999999994</v>
      </c>
      <c r="O41" s="20">
        <f t="shared" si="45"/>
        <v>8.2730999999999995</v>
      </c>
      <c r="P41" s="20">
        <f t="shared" si="45"/>
        <v>7.8890000000000002</v>
      </c>
      <c r="Q41" s="20">
        <f t="shared" si="45"/>
        <v>7.7862999999999989</v>
      </c>
      <c r="R41" s="20">
        <f t="shared" si="45"/>
        <v>8.4400999999999975</v>
      </c>
      <c r="S41" s="20">
        <f t="shared" si="45"/>
        <v>7.8602999999999978</v>
      </c>
      <c r="T41" s="20">
        <f t="shared" si="45"/>
        <v>7.8426000000000009</v>
      </c>
      <c r="U41" s="20">
        <f t="shared" si="45"/>
        <v>8.1859999999999999</v>
      </c>
      <c r="V41" s="20">
        <f t="shared" si="45"/>
        <v>7.8433000000000002</v>
      </c>
      <c r="W41" s="20">
        <f t="shared" si="45"/>
        <v>8.1960999999999995</v>
      </c>
      <c r="X41" s="20">
        <f t="shared" si="45"/>
        <v>8.0045999999999999</v>
      </c>
      <c r="Y41" s="20">
        <f t="shared" si="45"/>
        <v>7.9091000000000014</v>
      </c>
      <c r="Z41" s="20">
        <f t="shared" si="45"/>
        <v>7.9050000000000002</v>
      </c>
      <c r="AA41" s="20">
        <f t="shared" si="45"/>
        <v>8.193699999999998</v>
      </c>
      <c r="AB41" s="20">
        <f t="shared" si="45"/>
        <v>8.5373000000000001</v>
      </c>
      <c r="AC41" s="20">
        <f t="shared" si="45"/>
        <v>8.4969000000000001</v>
      </c>
      <c r="AD41" s="20">
        <f t="shared" si="45"/>
        <v>8.1426999999999996</v>
      </c>
      <c r="AE41" s="20">
        <f t="shared" si="45"/>
        <v>7.8592000000000013</v>
      </c>
      <c r="AF41" s="20">
        <f t="shared" si="45"/>
        <v>8.4387999999999987</v>
      </c>
      <c r="AG41" s="20">
        <f t="shared" si="45"/>
        <v>7.6836999999999991</v>
      </c>
      <c r="AH41" s="20">
        <f t="shared" si="45"/>
        <v>7.6866000000000003</v>
      </c>
      <c r="AI41" s="103">
        <f>SUM(AI7:BL40)</f>
        <v>33.999999999999957</v>
      </c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6">
        <f>SUM(BM7:BM10)</f>
        <v>3.9884949566994745</v>
      </c>
      <c r="BN41" s="19">
        <f>SUM(BN7:BN40)</f>
        <v>0.11652552404167893</v>
      </c>
      <c r="BO41" s="15">
        <f>SUM(BO7:BO40)</f>
        <v>0.99999999999999989</v>
      </c>
      <c r="BP41" s="17">
        <f>SUM(BP7:BP40)</f>
        <v>1</v>
      </c>
      <c r="BQ41" s="101" t="s">
        <v>3</v>
      </c>
      <c r="BR41" s="102"/>
      <c r="BS41" s="29">
        <f t="shared" ref="BS41:CW41" si="46">SUM(BS7:BS40)</f>
        <v>0.10853756914952682</v>
      </c>
      <c r="BT41" s="55">
        <f t="shared" si="46"/>
        <v>3.2217382824262369E-2</v>
      </c>
      <c r="BU41" s="55">
        <f t="shared" si="46"/>
        <v>3.5577076387716233E-2</v>
      </c>
      <c r="BV41" s="55">
        <f t="shared" si="46"/>
        <v>3.5418697716889928E-2</v>
      </c>
      <c r="BW41" s="55">
        <f t="shared" si="46"/>
        <v>3.5167822686593887E-2</v>
      </c>
      <c r="BX41" s="55">
        <f t="shared" si="46"/>
        <v>3.1622110415534421E-2</v>
      </c>
      <c r="BY41" s="55">
        <f t="shared" si="46"/>
        <v>3.3653991927420468E-2</v>
      </c>
      <c r="BZ41" s="55">
        <f t="shared" si="46"/>
        <v>3.2827181174629405E-2</v>
      </c>
      <c r="CA41" s="55">
        <f t="shared" si="46"/>
        <v>3.5971358014181581E-2</v>
      </c>
      <c r="CB41" s="55">
        <f t="shared" si="46"/>
        <v>3.3798335089923651E-2</v>
      </c>
      <c r="CC41" s="55">
        <f t="shared" si="46"/>
        <v>3.2628784644406071E-2</v>
      </c>
      <c r="CD41" s="55">
        <f t="shared" si="46"/>
        <v>3.4072477713521017E-2</v>
      </c>
      <c r="CE41" s="55">
        <f t="shared" si="46"/>
        <v>3.2172334484256382E-2</v>
      </c>
      <c r="CF41" s="55">
        <f t="shared" si="46"/>
        <v>3.2147920231093099E-2</v>
      </c>
      <c r="CG41" s="55">
        <f t="shared" si="46"/>
        <v>3.5023810971101424E-2</v>
      </c>
      <c r="CH41" s="55">
        <f t="shared" si="46"/>
        <v>3.2335939787494238E-2</v>
      </c>
      <c r="CI41" s="55">
        <f t="shared" si="46"/>
        <v>3.2181731801538861E-2</v>
      </c>
      <c r="CJ41" s="55">
        <f t="shared" si="46"/>
        <v>3.3620831956140039E-2</v>
      </c>
      <c r="CK41" s="55">
        <f t="shared" si="46"/>
        <v>3.2188499504332758E-2</v>
      </c>
      <c r="CL41" s="55">
        <f t="shared" si="46"/>
        <v>3.3786837639105484E-2</v>
      </c>
      <c r="CM41" s="55">
        <f t="shared" si="46"/>
        <v>3.2611129622156405E-2</v>
      </c>
      <c r="CN41" s="55">
        <f t="shared" si="46"/>
        <v>3.2184964842020054E-2</v>
      </c>
      <c r="CO41" s="55">
        <f t="shared" si="46"/>
        <v>3.2534955012838367E-2</v>
      </c>
      <c r="CP41" s="55">
        <f t="shared" si="46"/>
        <v>3.3773698965445492E-2</v>
      </c>
      <c r="CQ41" s="55">
        <f t="shared" si="46"/>
        <v>3.516516202433978E-2</v>
      </c>
      <c r="CR41" s="55">
        <f t="shared" si="46"/>
        <v>3.4733533126467452E-2</v>
      </c>
      <c r="CS41" s="55">
        <f t="shared" si="46"/>
        <v>3.3373868120754067E-2</v>
      </c>
      <c r="CT41" s="55">
        <f t="shared" si="46"/>
        <v>3.210759682631175E-2</v>
      </c>
      <c r="CU41" s="55">
        <f t="shared" si="46"/>
        <v>3.4414073891264413E-2</v>
      </c>
      <c r="CV41" s="55">
        <f t="shared" si="46"/>
        <v>3.1156049182918599E-2</v>
      </c>
      <c r="CW41" s="55">
        <f t="shared" si="46"/>
        <v>3.1531843415342264E-2</v>
      </c>
      <c r="CZ41" s="5"/>
      <c r="DA41" s="5"/>
      <c r="DB41" s="5"/>
      <c r="DC41" s="5"/>
      <c r="DD41" s="5"/>
      <c r="DE41" s="5"/>
      <c r="DF41" s="5"/>
    </row>
    <row r="42" spans="1:110" ht="30" customHeight="1" thickBot="1" x14ac:dyDescent="0.3">
      <c r="A42" s="1"/>
      <c r="BP42" s="148" t="s">
        <v>148</v>
      </c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50"/>
    </row>
    <row r="43" spans="1:110" ht="30" customHeight="1" thickBot="1" x14ac:dyDescent="0.3">
      <c r="A43" s="1"/>
      <c r="BP43" s="56"/>
      <c r="BR43" s="141" t="s">
        <v>140</v>
      </c>
      <c r="BS43" s="142"/>
      <c r="BT43" s="142"/>
      <c r="BU43" s="142"/>
      <c r="BV43" s="142"/>
      <c r="BW43" s="143"/>
      <c r="BX43" s="151" t="s">
        <v>149</v>
      </c>
      <c r="BY43" s="152"/>
      <c r="BZ43" s="152"/>
      <c r="CA43" s="152"/>
      <c r="CB43" s="153"/>
      <c r="CF43" s="144" t="s">
        <v>147</v>
      </c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6"/>
      <c r="CX43" s="57"/>
    </row>
    <row r="44" spans="1:110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10" ht="31.5" customHeight="1" thickBot="1" x14ac:dyDescent="0.3">
      <c r="A45" s="1"/>
      <c r="BP45" s="58"/>
      <c r="BQ45" s="59"/>
      <c r="BR45" s="54" cm="1">
        <f t="array" ref="BR45">-SUMPRODUCT(BT7:CW40,LOG(BT7:CW40,2))</f>
        <v>9.682646517365276</v>
      </c>
      <c r="BS45" s="23" cm="1">
        <f t="array" ref="BS45">-SUMPRODUCT(BP7:BP40,LOG(BP7:BP40,2))</f>
        <v>4.7930904377321859</v>
      </c>
      <c r="BT45" s="23" cm="1">
        <f t="array" ref="BT45">-SUMPRODUCT(BT41:CW41,LOG(BT41:CW41,2))</f>
        <v>4.9057340795443798</v>
      </c>
      <c r="BU45" s="23">
        <f>BS45+BT45-BR45</f>
        <v>1.6177999911290541E-2</v>
      </c>
      <c r="BV45" s="23">
        <f>SUM(CX7:CX40)</f>
        <v>4.8895560796331115</v>
      </c>
      <c r="BW45" s="23">
        <f>BV45/BT45</f>
        <v>0.99670222648660756</v>
      </c>
      <c r="BX45" s="23">
        <f>BU45/BT45</f>
        <v>3.2977735133970149E-3</v>
      </c>
      <c r="BY45" s="23">
        <f>BS41/34</f>
        <v>3.1922814455743183E-3</v>
      </c>
      <c r="BZ45" s="23">
        <f>1-BV45/BT45</f>
        <v>3.2977735133924435E-3</v>
      </c>
      <c r="CA45" s="23">
        <f>1-$BT$45/LOG(30,2)</f>
        <v>2.3569224575215042E-4</v>
      </c>
      <c r="CB45" s="25">
        <f>SUMPRODUCT(BX45:CA45,CT45:CW45)</f>
        <v>2.3616027616051357E-3</v>
      </c>
      <c r="CC45" s="59"/>
      <c r="CD45" s="59"/>
      <c r="CE45" s="59"/>
      <c r="CF45" s="53">
        <f>SUM(BX45:CA45)</f>
        <v>1.0023520718115927E-2</v>
      </c>
      <c r="CG45" s="42">
        <f>BX45/$CF$45</f>
        <v>0.32900351145449436</v>
      </c>
      <c r="CH45" s="42">
        <f>BY45/$CF$45</f>
        <v>0.31847905894031575</v>
      </c>
      <c r="CI45" s="42">
        <f>BZ45/$CF$45</f>
        <v>0.32900351145403828</v>
      </c>
      <c r="CJ45" s="42">
        <f>CA45/$CF$45</f>
        <v>2.3513918151151621E-2</v>
      </c>
      <c r="CK45" s="42">
        <f>SUM(CP45:CS45)</f>
        <v>3.1458653438100752</v>
      </c>
      <c r="CL45" s="42">
        <f>-1/LN(4)*(CG45*LN(CG45))</f>
        <v>0.26383204696144125</v>
      </c>
      <c r="CM45" s="42">
        <f t="shared" ref="CM45:CN45" si="47">-1/LN(4)*(CH45*LN(CH45))</f>
        <v>0.26286140180787487</v>
      </c>
      <c r="CN45" s="42">
        <f t="shared" si="47"/>
        <v>0.26383204696140455</v>
      </c>
      <c r="CO45" s="42">
        <f>-1/LN(4)*CJ45*LN(CJ45)</f>
        <v>6.3609160459203465E-2</v>
      </c>
      <c r="CP45" s="42">
        <f>1-CL45</f>
        <v>0.73616795303855875</v>
      </c>
      <c r="CQ45" s="42">
        <f>1-CM45</f>
        <v>0.73713859819212513</v>
      </c>
      <c r="CR45" s="42">
        <f>1-CN45</f>
        <v>0.73616795303859539</v>
      </c>
      <c r="CS45" s="42">
        <f>1-CO45</f>
        <v>0.93639083954079649</v>
      </c>
      <c r="CT45" s="42">
        <f>CP45/SUM($CP$45:$CS$45)</f>
        <v>0.23401127276063197</v>
      </c>
      <c r="CU45" s="42">
        <f>CQ45/SUM($CP$45:$CS$45)</f>
        <v>0.23431981907380339</v>
      </c>
      <c r="CV45" s="42">
        <f>CR45/SUM($CP$45:$CS$45)</f>
        <v>0.2340112727606436</v>
      </c>
      <c r="CW45" s="43">
        <f>CS45/SUM($CP$45:$CS$45)</f>
        <v>0.29765763540492124</v>
      </c>
      <c r="CX45" s="60"/>
    </row>
    <row r="46" spans="1:110" ht="42" customHeight="1" x14ac:dyDescent="0.25"/>
    <row r="47" spans="1:110" ht="38.25" customHeight="1" x14ac:dyDescent="0.25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110" ht="36.75" customHeight="1" x14ac:dyDescent="0.25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2" ht="30" customHeight="1" x14ac:dyDescent="0.25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3:62" ht="30" customHeight="1" x14ac:dyDescent="0.25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3:62" ht="30" customHeight="1" x14ac:dyDescent="0.25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3:62" ht="30" customHeight="1" x14ac:dyDescent="0.25"/>
    <row r="53" spans="3:62" ht="30" customHeight="1" x14ac:dyDescent="0.25"/>
    <row r="54" spans="3:62" ht="30" customHeight="1" x14ac:dyDescent="0.25"/>
    <row r="55" spans="3:62" ht="30" customHeight="1" x14ac:dyDescent="0.25"/>
    <row r="56" spans="3:62" ht="30" customHeight="1" x14ac:dyDescent="0.25"/>
    <row r="57" spans="3:62" ht="30" customHeight="1" x14ac:dyDescent="0.25"/>
    <row r="58" spans="3:62" ht="30" customHeight="1" x14ac:dyDescent="0.25"/>
    <row r="59" spans="3:62" ht="30" customHeight="1" x14ac:dyDescent="0.25"/>
    <row r="60" spans="3:62" ht="30" customHeight="1" x14ac:dyDescent="0.25"/>
    <row r="61" spans="3:62" ht="30" customHeight="1" x14ac:dyDescent="0.25"/>
    <row r="62" spans="3:62" ht="30" customHeight="1" x14ac:dyDescent="0.25"/>
    <row r="63" spans="3:62" ht="30" customHeight="1" x14ac:dyDescent="0.25"/>
    <row r="64" spans="3:62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29">
    <mergeCell ref="BR43:BW43"/>
    <mergeCell ref="CF43:CW43"/>
    <mergeCell ref="AI5:BL5"/>
    <mergeCell ref="BR5:BR6"/>
    <mergeCell ref="BS5:BS6"/>
    <mergeCell ref="BP42:CX42"/>
    <mergeCell ref="BX43:CB43"/>
    <mergeCell ref="CX5:CX6"/>
    <mergeCell ref="B41:C41"/>
    <mergeCell ref="AI41:BL41"/>
    <mergeCell ref="BQ41:BR41"/>
    <mergeCell ref="BM5:BM6"/>
    <mergeCell ref="BN5:BN6"/>
    <mergeCell ref="BO5:BO6"/>
    <mergeCell ref="BP5:BP6"/>
    <mergeCell ref="BQ5:BQ6"/>
    <mergeCell ref="B5:C6"/>
    <mergeCell ref="D5:D6"/>
    <mergeCell ref="E5:AH5"/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</mergeCells>
  <phoneticPr fontId="16" type="noConversion"/>
  <conditionalFormatting sqref="BT41:CW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2" operator="lessThan">
      <formula>0</formula>
    </cfRule>
    <cfRule type="cellIs" dxfId="6" priority="13" operator="greaterThan">
      <formula>0</formula>
    </cfRule>
  </conditionalFormatting>
  <conditionalFormatting sqref="CX7:CX40">
    <cfRule type="iconSet" priority="55">
      <iconSet iconSet="3Symbols">
        <cfvo type="percent" val="0"/>
        <cfvo type="percent" val="33"/>
        <cfvo type="percent" val="67"/>
      </iconSet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8DE44E0D-2658-4E05-9551-46181C447C4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ECC7-6B0E-46AC-82E0-43867BB846BC}">
  <sheetPr>
    <tabColor rgb="FFFF0000"/>
  </sheetPr>
  <dimension ref="A1:DF78"/>
  <sheetViews>
    <sheetView topLeftCell="B1" zoomScale="25" zoomScaleNormal="25" workbookViewId="0">
      <selection activeCell="AU51" sqref="AU51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91" width="10.140625" customWidth="1"/>
    <col min="92" max="92" width="12.28515625" customWidth="1"/>
    <col min="93" max="93" width="10.5703125" bestFit="1" customWidth="1"/>
    <col min="94" max="94" width="11.85546875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10" ht="15.75" thickBot="1" x14ac:dyDescent="0.3">
      <c r="A1" s="1"/>
    </row>
    <row r="2" spans="1:110" ht="41.25" customHeight="1" thickBot="1" x14ac:dyDescent="0.3">
      <c r="A2" s="1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</row>
    <row r="3" spans="1:110" ht="22.5" customHeight="1" thickBot="1" x14ac:dyDescent="0.5">
      <c r="A3" s="1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34" t="s">
        <v>21</v>
      </c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9"/>
      <c r="BN3" s="9"/>
      <c r="BO3" s="9"/>
      <c r="BP3" s="10"/>
      <c r="BQ3" s="124" t="s">
        <v>20</v>
      </c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6"/>
    </row>
    <row r="4" spans="1:110" ht="54" customHeight="1" thickBot="1" x14ac:dyDescent="0.3">
      <c r="A4" s="1"/>
      <c r="B4" s="131"/>
      <c r="C4" s="131"/>
      <c r="D4" s="122"/>
      <c r="E4" s="121" t="s">
        <v>19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22"/>
      <c r="AI4" s="132" t="s">
        <v>18</v>
      </c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21" t="s">
        <v>17</v>
      </c>
      <c r="BN4" s="131"/>
      <c r="BO4" s="131"/>
      <c r="BP4" s="122"/>
      <c r="BQ4" s="121" t="s">
        <v>16</v>
      </c>
      <c r="BR4" s="122"/>
      <c r="BS4" s="24"/>
      <c r="BT4" s="121" t="s">
        <v>15</v>
      </c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7" t="s">
        <v>14</v>
      </c>
    </row>
    <row r="5" spans="1:110" s="5" customFormat="1" ht="20.100000000000001" customHeight="1" x14ac:dyDescent="0.25">
      <c r="A5" s="2"/>
      <c r="B5" s="109" t="s">
        <v>122</v>
      </c>
      <c r="C5" s="110"/>
      <c r="D5" s="112" t="s">
        <v>116</v>
      </c>
      <c r="E5" s="114" t="s">
        <v>13</v>
      </c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7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27" t="s">
        <v>12</v>
      </c>
      <c r="BN5" s="129" t="s">
        <v>11</v>
      </c>
      <c r="BO5" s="137" t="s">
        <v>117</v>
      </c>
      <c r="BP5" s="105" t="s">
        <v>118</v>
      </c>
      <c r="BQ5" s="107" t="s">
        <v>10</v>
      </c>
      <c r="BR5" s="135" t="s">
        <v>9</v>
      </c>
      <c r="BS5" s="147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19" t="s">
        <v>8</v>
      </c>
      <c r="CZ5"/>
      <c r="DA5"/>
      <c r="DB5"/>
      <c r="DC5"/>
      <c r="DD5"/>
      <c r="DE5"/>
      <c r="DF5"/>
    </row>
    <row r="6" spans="1:110" s="5" customFormat="1" ht="36" customHeight="1" thickBot="1" x14ac:dyDescent="0.3">
      <c r="A6" s="2"/>
      <c r="B6" s="140"/>
      <c r="C6" s="111"/>
      <c r="D6" s="113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28"/>
      <c r="BN6" s="130"/>
      <c r="BO6" s="138"/>
      <c r="BP6" s="106"/>
      <c r="BQ6" s="108"/>
      <c r="BR6" s="136"/>
      <c r="BS6" s="147"/>
      <c r="BT6" s="68" t="s">
        <v>86</v>
      </c>
      <c r="BU6" s="12" t="s">
        <v>87</v>
      </c>
      <c r="BV6" s="12" t="s">
        <v>88</v>
      </c>
      <c r="BW6" s="12" t="s">
        <v>89</v>
      </c>
      <c r="BX6" s="12" t="s">
        <v>90</v>
      </c>
      <c r="BY6" s="12" t="s">
        <v>91</v>
      </c>
      <c r="BZ6" s="12" t="s">
        <v>92</v>
      </c>
      <c r="CA6" s="67" t="s">
        <v>93</v>
      </c>
      <c r="CB6" s="12" t="s">
        <v>94</v>
      </c>
      <c r="CC6" s="12" t="s">
        <v>95</v>
      </c>
      <c r="CD6" s="12" t="s">
        <v>96</v>
      </c>
      <c r="CE6" s="12" t="s">
        <v>97</v>
      </c>
      <c r="CF6" s="12" t="s">
        <v>98</v>
      </c>
      <c r="CG6" s="12" t="s">
        <v>99</v>
      </c>
      <c r="CH6" s="12" t="s">
        <v>100</v>
      </c>
      <c r="CI6" s="12" t="s">
        <v>101</v>
      </c>
      <c r="CJ6" s="12" t="s">
        <v>102</v>
      </c>
      <c r="CK6" s="12" t="s">
        <v>103</v>
      </c>
      <c r="CL6" s="12" t="s">
        <v>104</v>
      </c>
      <c r="CM6" s="12" t="s">
        <v>105</v>
      </c>
      <c r="CN6" s="12" t="s">
        <v>106</v>
      </c>
      <c r="CO6" s="12" t="s">
        <v>107</v>
      </c>
      <c r="CP6" s="12" t="s">
        <v>108</v>
      </c>
      <c r="CQ6" s="12" t="s">
        <v>109</v>
      </c>
      <c r="CR6" s="12" t="s">
        <v>110</v>
      </c>
      <c r="CS6" s="12" t="s">
        <v>111</v>
      </c>
      <c r="CT6" s="12" t="s">
        <v>112</v>
      </c>
      <c r="CU6" s="12" t="s">
        <v>113</v>
      </c>
      <c r="CV6" s="67" t="s">
        <v>114</v>
      </c>
      <c r="CW6" s="12" t="s">
        <v>115</v>
      </c>
      <c r="CX6" s="120"/>
      <c r="CZ6"/>
      <c r="DA6"/>
      <c r="DB6"/>
      <c r="DC6"/>
      <c r="DD6"/>
      <c r="DE6"/>
      <c r="DF6"/>
    </row>
    <row r="7" spans="1:110" s="5" customFormat="1" ht="30" customHeight="1" thickBot="1" x14ac:dyDescent="0.3">
      <c r="A7" s="2"/>
      <c r="B7" s="35" t="s">
        <v>7</v>
      </c>
      <c r="C7" s="36" t="s">
        <v>22</v>
      </c>
      <c r="D7" s="64">
        <v>1.9800000000000002E-2</v>
      </c>
      <c r="E7" s="30">
        <v>7</v>
      </c>
      <c r="F7" s="31">
        <v>9</v>
      </c>
      <c r="G7" s="31">
        <v>10</v>
      </c>
      <c r="H7" s="31">
        <v>9</v>
      </c>
      <c r="I7" s="31">
        <v>8</v>
      </c>
      <c r="J7" s="31">
        <v>9</v>
      </c>
      <c r="K7" s="31">
        <v>9</v>
      </c>
      <c r="L7" s="31">
        <v>6</v>
      </c>
      <c r="M7" s="31">
        <v>10</v>
      </c>
      <c r="N7" s="31">
        <v>9</v>
      </c>
      <c r="O7" s="31">
        <v>7</v>
      </c>
      <c r="P7" s="31">
        <v>9</v>
      </c>
      <c r="Q7" s="31">
        <v>9</v>
      </c>
      <c r="R7" s="31">
        <v>8</v>
      </c>
      <c r="S7" s="31">
        <v>9</v>
      </c>
      <c r="T7" s="31">
        <v>6</v>
      </c>
      <c r="U7" s="31">
        <v>8</v>
      </c>
      <c r="V7" s="31">
        <v>9</v>
      </c>
      <c r="W7" s="31">
        <v>9</v>
      </c>
      <c r="X7" s="31">
        <v>6</v>
      </c>
      <c r="Y7" s="31">
        <v>9</v>
      </c>
      <c r="Z7" s="31">
        <v>7</v>
      </c>
      <c r="AA7" s="31">
        <v>8</v>
      </c>
      <c r="AB7" s="31">
        <v>8</v>
      </c>
      <c r="AC7" s="31">
        <v>6</v>
      </c>
      <c r="AD7" s="31">
        <v>8</v>
      </c>
      <c r="AE7" s="31">
        <v>8</v>
      </c>
      <c r="AF7" s="31">
        <v>7</v>
      </c>
      <c r="AG7" s="31">
        <v>9</v>
      </c>
      <c r="AH7" s="48">
        <v>10</v>
      </c>
      <c r="AI7" s="47">
        <f t="shared" ref="AI7:AX22" si="0">E7/SUM($E7:$AH7)</f>
        <v>2.8455284552845527E-2</v>
      </c>
      <c r="AJ7" s="47">
        <f t="shared" si="0"/>
        <v>3.6585365853658534E-2</v>
      </c>
      <c r="AK7" s="47">
        <f t="shared" si="0"/>
        <v>4.065040650406504E-2</v>
      </c>
      <c r="AL7" s="47">
        <f t="shared" si="0"/>
        <v>3.6585365853658534E-2</v>
      </c>
      <c r="AM7" s="47">
        <f t="shared" si="0"/>
        <v>3.2520325203252036E-2</v>
      </c>
      <c r="AN7" s="47">
        <f t="shared" si="0"/>
        <v>3.6585365853658534E-2</v>
      </c>
      <c r="AO7" s="47">
        <f t="shared" si="0"/>
        <v>3.6585365853658534E-2</v>
      </c>
      <c r="AP7" s="47">
        <f t="shared" si="0"/>
        <v>2.4390243902439025E-2</v>
      </c>
      <c r="AQ7" s="47">
        <f t="shared" si="0"/>
        <v>4.065040650406504E-2</v>
      </c>
      <c r="AR7" s="47">
        <f t="shared" si="0"/>
        <v>3.6585365853658534E-2</v>
      </c>
      <c r="AS7" s="47">
        <f t="shared" si="0"/>
        <v>2.8455284552845527E-2</v>
      </c>
      <c r="AT7" s="47">
        <f t="shared" si="0"/>
        <v>3.6585365853658534E-2</v>
      </c>
      <c r="AU7" s="47">
        <f t="shared" si="0"/>
        <v>3.6585365853658534E-2</v>
      </c>
      <c r="AV7" s="47">
        <f t="shared" si="0"/>
        <v>3.2520325203252036E-2</v>
      </c>
      <c r="AW7" s="47">
        <f t="shared" si="0"/>
        <v>3.6585365853658534E-2</v>
      </c>
      <c r="AX7" s="47">
        <f t="shared" si="0"/>
        <v>2.4390243902439025E-2</v>
      </c>
      <c r="AY7" s="47">
        <f t="shared" ref="AY7:BL25" si="1">U7/SUM($E7:$AH7)</f>
        <v>3.2520325203252036E-2</v>
      </c>
      <c r="AZ7" s="47">
        <f t="shared" si="1"/>
        <v>3.6585365853658534E-2</v>
      </c>
      <c r="BA7" s="47">
        <f t="shared" si="1"/>
        <v>3.6585365853658534E-2</v>
      </c>
      <c r="BB7" s="47">
        <f t="shared" si="1"/>
        <v>2.4390243902439025E-2</v>
      </c>
      <c r="BC7" s="47">
        <f t="shared" si="1"/>
        <v>3.6585365853658534E-2</v>
      </c>
      <c r="BD7" s="47">
        <f t="shared" si="1"/>
        <v>2.8455284552845527E-2</v>
      </c>
      <c r="BE7" s="47">
        <f t="shared" si="1"/>
        <v>3.2520325203252036E-2</v>
      </c>
      <c r="BF7" s="47">
        <f t="shared" si="1"/>
        <v>3.2520325203252036E-2</v>
      </c>
      <c r="BG7" s="47">
        <f t="shared" si="1"/>
        <v>2.4390243902439025E-2</v>
      </c>
      <c r="BH7" s="47">
        <f t="shared" si="1"/>
        <v>3.2520325203252036E-2</v>
      </c>
      <c r="BI7" s="47">
        <f t="shared" si="1"/>
        <v>3.2520325203252036E-2</v>
      </c>
      <c r="BJ7" s="47">
        <f t="shared" si="1"/>
        <v>2.8455284552845527E-2</v>
      </c>
      <c r="BK7" s="47">
        <f t="shared" si="1"/>
        <v>3.6585365853658534E-2</v>
      </c>
      <c r="BL7" s="47">
        <f t="shared" si="1"/>
        <v>4.065040650406504E-2</v>
      </c>
      <c r="BM7" s="6" cm="1">
        <f t="array" ref="BM7">-1/LN(30)*SUMPRODUCT(AI7:BL7,LN(AI7:BL7))</f>
        <v>0.9967763110901452</v>
      </c>
      <c r="BN7" s="18">
        <f t="shared" ref="BN7:BN35" si="2">1-BM7</f>
        <v>3.2236889098548049E-3</v>
      </c>
      <c r="BO7" s="18">
        <f t="shared" ref="BO7:BO36" si="3">BN7/SUM($BN$7:$BN$40)</f>
        <v>2.4609252504926155E-2</v>
      </c>
      <c r="BP7" s="21">
        <f t="shared" ref="BP7:BP36" si="4">D7*BO7/SUMPRODUCT($D$7:$D$40,$BO$7:$BO$40)</f>
        <v>1.4437557572478643E-2</v>
      </c>
      <c r="BQ7" s="6" cm="1">
        <f t="array" ref="BQ7">-SUMPRODUCT(AI7:BL7,LOG(AI7:BL7,2))</f>
        <v>4.8910723068135828</v>
      </c>
      <c r="BR7" s="28">
        <f>BQ7/LOG(30,2)</f>
        <v>0.99677631109014486</v>
      </c>
      <c r="BS7" s="3">
        <f t="shared" ref="BS7:BS40" si="5">($BT$45-BQ7)/$BT$45</f>
        <v>1.8019969033513166E-3</v>
      </c>
      <c r="BT7" s="3">
        <f t="shared" ref="BT7:CI22" si="6">AI7*$BP7</f>
        <v>4.1082480897296951E-4</v>
      </c>
      <c r="BU7" s="3">
        <f t="shared" si="6"/>
        <v>5.2820332582238934E-4</v>
      </c>
      <c r="BV7" s="3">
        <f t="shared" si="6"/>
        <v>5.8689258424709926E-4</v>
      </c>
      <c r="BW7" s="3">
        <f t="shared" si="6"/>
        <v>5.2820332582238934E-4</v>
      </c>
      <c r="BX7" s="3">
        <f t="shared" si="6"/>
        <v>4.6951406739767948E-4</v>
      </c>
      <c r="BY7" s="3">
        <f t="shared" si="6"/>
        <v>5.2820332582238934E-4</v>
      </c>
      <c r="BZ7" s="3">
        <f t="shared" si="6"/>
        <v>5.2820332582238934E-4</v>
      </c>
      <c r="CA7" s="3">
        <f t="shared" si="6"/>
        <v>3.521355505482596E-4</v>
      </c>
      <c r="CB7" s="3">
        <f t="shared" si="6"/>
        <v>5.8689258424709926E-4</v>
      </c>
      <c r="CC7" s="3">
        <f t="shared" si="6"/>
        <v>5.2820332582238934E-4</v>
      </c>
      <c r="CD7" s="3">
        <f t="shared" si="6"/>
        <v>4.1082480897296951E-4</v>
      </c>
      <c r="CE7" s="3">
        <f t="shared" si="6"/>
        <v>5.2820332582238934E-4</v>
      </c>
      <c r="CF7" s="3">
        <f t="shared" si="6"/>
        <v>5.2820332582238934E-4</v>
      </c>
      <c r="CG7" s="3">
        <f t="shared" si="6"/>
        <v>4.6951406739767948E-4</v>
      </c>
      <c r="CH7" s="3">
        <f t="shared" si="6"/>
        <v>5.2820332582238934E-4</v>
      </c>
      <c r="CI7" s="3">
        <f t="shared" si="6"/>
        <v>3.521355505482596E-4</v>
      </c>
      <c r="CJ7" s="3">
        <f t="shared" ref="CJ7:CW25" si="7">AY7*$BP7</f>
        <v>4.6951406739767948E-4</v>
      </c>
      <c r="CK7" s="3">
        <f t="shared" si="7"/>
        <v>5.2820332582238934E-4</v>
      </c>
      <c r="CL7" s="3">
        <f t="shared" si="7"/>
        <v>5.2820332582238934E-4</v>
      </c>
      <c r="CM7" s="3">
        <f t="shared" si="7"/>
        <v>3.521355505482596E-4</v>
      </c>
      <c r="CN7" s="3">
        <f t="shared" si="7"/>
        <v>5.2820332582238934E-4</v>
      </c>
      <c r="CO7" s="3">
        <f t="shared" si="7"/>
        <v>4.1082480897296951E-4</v>
      </c>
      <c r="CP7" s="3">
        <f t="shared" si="7"/>
        <v>4.6951406739767948E-4</v>
      </c>
      <c r="CQ7" s="3">
        <f t="shared" si="7"/>
        <v>4.6951406739767948E-4</v>
      </c>
      <c r="CR7" s="3">
        <f t="shared" si="7"/>
        <v>3.521355505482596E-4</v>
      </c>
      <c r="CS7" s="3">
        <f t="shared" si="7"/>
        <v>4.6951406739767948E-4</v>
      </c>
      <c r="CT7" s="3">
        <f t="shared" si="7"/>
        <v>4.6951406739767948E-4</v>
      </c>
      <c r="CU7" s="3">
        <f t="shared" si="7"/>
        <v>4.1082480897296951E-4</v>
      </c>
      <c r="CV7" s="3">
        <f t="shared" si="7"/>
        <v>5.2820332582238934E-4</v>
      </c>
      <c r="CW7" s="3">
        <f t="shared" si="7"/>
        <v>5.8689258424709926E-4</v>
      </c>
      <c r="CX7" s="26">
        <f>BQ7*BP7</f>
        <v>7.0615138020777027E-2</v>
      </c>
      <c r="CY7" s="22"/>
      <c r="CZ7"/>
      <c r="DA7"/>
      <c r="DB7"/>
      <c r="DC7"/>
      <c r="DD7"/>
      <c r="DE7"/>
      <c r="DF7"/>
    </row>
    <row r="8" spans="1:110" s="5" customFormat="1" ht="30" customHeight="1" thickBot="1" x14ac:dyDescent="0.3">
      <c r="A8" s="2"/>
      <c r="B8" s="37" t="s">
        <v>6</v>
      </c>
      <c r="C8" s="34" t="s">
        <v>23</v>
      </c>
      <c r="D8" s="65">
        <v>5.8200000000000002E-2</v>
      </c>
      <c r="E8" s="49">
        <v>9</v>
      </c>
      <c r="F8" s="33">
        <v>6</v>
      </c>
      <c r="G8" s="33">
        <v>10</v>
      </c>
      <c r="H8" s="33">
        <v>8</v>
      </c>
      <c r="I8" s="33">
        <v>7</v>
      </c>
      <c r="J8" s="33">
        <v>10</v>
      </c>
      <c r="K8" s="33">
        <v>9</v>
      </c>
      <c r="L8" s="33">
        <v>9</v>
      </c>
      <c r="M8" s="33">
        <v>9</v>
      </c>
      <c r="N8" s="33">
        <v>9</v>
      </c>
      <c r="O8" s="33">
        <v>8</v>
      </c>
      <c r="P8" s="33">
        <v>9</v>
      </c>
      <c r="Q8" s="33">
        <v>6</v>
      </c>
      <c r="R8" s="33">
        <v>9</v>
      </c>
      <c r="S8" s="33">
        <v>9</v>
      </c>
      <c r="T8" s="33">
        <v>8</v>
      </c>
      <c r="U8" s="33">
        <v>8</v>
      </c>
      <c r="V8" s="33">
        <v>7</v>
      </c>
      <c r="W8" s="33">
        <v>8</v>
      </c>
      <c r="X8" s="33">
        <v>10</v>
      </c>
      <c r="Y8" s="33">
        <v>10</v>
      </c>
      <c r="Z8" s="33">
        <v>9</v>
      </c>
      <c r="AA8" s="33">
        <v>7</v>
      </c>
      <c r="AB8" s="33">
        <v>7</v>
      </c>
      <c r="AC8" s="33">
        <v>10</v>
      </c>
      <c r="AD8" s="33">
        <v>7</v>
      </c>
      <c r="AE8" s="33">
        <v>10</v>
      </c>
      <c r="AF8" s="33">
        <v>9</v>
      </c>
      <c r="AG8" s="33">
        <v>9</v>
      </c>
      <c r="AH8" s="32">
        <v>8</v>
      </c>
      <c r="AI8" s="47">
        <f t="shared" si="0"/>
        <v>3.5433070866141732E-2</v>
      </c>
      <c r="AJ8" s="47">
        <f t="shared" si="0"/>
        <v>2.3622047244094488E-2</v>
      </c>
      <c r="AK8" s="47">
        <f t="shared" si="0"/>
        <v>3.937007874015748E-2</v>
      </c>
      <c r="AL8" s="47">
        <f t="shared" si="0"/>
        <v>3.1496062992125984E-2</v>
      </c>
      <c r="AM8" s="47">
        <f t="shared" si="0"/>
        <v>2.7559055118110236E-2</v>
      </c>
      <c r="AN8" s="47">
        <f t="shared" si="0"/>
        <v>3.937007874015748E-2</v>
      </c>
      <c r="AO8" s="47">
        <f t="shared" si="0"/>
        <v>3.5433070866141732E-2</v>
      </c>
      <c r="AP8" s="47">
        <f t="shared" si="0"/>
        <v>3.5433070866141732E-2</v>
      </c>
      <c r="AQ8" s="47">
        <f t="shared" si="0"/>
        <v>3.5433070866141732E-2</v>
      </c>
      <c r="AR8" s="47">
        <f t="shared" si="0"/>
        <v>3.5433070866141732E-2</v>
      </c>
      <c r="AS8" s="47">
        <f t="shared" si="0"/>
        <v>3.1496062992125984E-2</v>
      </c>
      <c r="AT8" s="47">
        <f t="shared" si="0"/>
        <v>3.5433070866141732E-2</v>
      </c>
      <c r="AU8" s="47">
        <f t="shared" si="0"/>
        <v>2.3622047244094488E-2</v>
      </c>
      <c r="AV8" s="47">
        <f t="shared" si="0"/>
        <v>3.5433070866141732E-2</v>
      </c>
      <c r="AW8" s="47">
        <f t="shared" si="0"/>
        <v>3.5433070866141732E-2</v>
      </c>
      <c r="AX8" s="47">
        <f t="shared" si="0"/>
        <v>3.1496062992125984E-2</v>
      </c>
      <c r="AY8" s="47">
        <f t="shared" si="1"/>
        <v>3.1496062992125984E-2</v>
      </c>
      <c r="AZ8" s="47">
        <f t="shared" si="1"/>
        <v>2.7559055118110236E-2</v>
      </c>
      <c r="BA8" s="47">
        <f t="shared" si="1"/>
        <v>3.1496062992125984E-2</v>
      </c>
      <c r="BB8" s="47">
        <f t="shared" si="1"/>
        <v>3.937007874015748E-2</v>
      </c>
      <c r="BC8" s="47">
        <f t="shared" si="1"/>
        <v>3.937007874015748E-2</v>
      </c>
      <c r="BD8" s="47">
        <f t="shared" si="1"/>
        <v>3.5433070866141732E-2</v>
      </c>
      <c r="BE8" s="47">
        <f t="shared" si="1"/>
        <v>2.7559055118110236E-2</v>
      </c>
      <c r="BF8" s="47">
        <f t="shared" si="1"/>
        <v>2.7559055118110236E-2</v>
      </c>
      <c r="BG8" s="47">
        <f t="shared" si="1"/>
        <v>3.937007874015748E-2</v>
      </c>
      <c r="BH8" s="47">
        <f t="shared" si="1"/>
        <v>2.7559055118110236E-2</v>
      </c>
      <c r="BI8" s="47">
        <f t="shared" si="1"/>
        <v>3.937007874015748E-2</v>
      </c>
      <c r="BJ8" s="47">
        <f t="shared" si="1"/>
        <v>3.5433070866141732E-2</v>
      </c>
      <c r="BK8" s="47">
        <f t="shared" si="1"/>
        <v>3.5433070866141732E-2</v>
      </c>
      <c r="BL8" s="47">
        <f t="shared" si="1"/>
        <v>3.1496062992125984E-2</v>
      </c>
      <c r="BM8" s="6" cm="1">
        <f t="array" ref="BM8">-1/LN(30)*SUMPRODUCT(AI8:BL8,LN(AI8:BL8))</f>
        <v>0.99707984647639014</v>
      </c>
      <c r="BN8" s="18">
        <f t="shared" si="2"/>
        <v>2.9201535236098586E-3</v>
      </c>
      <c r="BO8" s="18">
        <f t="shared" si="3"/>
        <v>2.2292099959143254E-2</v>
      </c>
      <c r="BP8" s="21">
        <f t="shared" si="4"/>
        <v>3.8441832570030546E-2</v>
      </c>
      <c r="BQ8" s="6" cm="1">
        <f t="array" ref="BQ8">-SUMPRODUCT(AI8:BL8,LOG(AI8:BL8,2))</f>
        <v>4.8925617217457846</v>
      </c>
      <c r="BR8" s="28">
        <f t="shared" ref="BR8:BR35" si="8">BQ8/LOG(30,2)</f>
        <v>0.99707984647639014</v>
      </c>
      <c r="BS8" s="3">
        <f t="shared" si="5"/>
        <v>1.4980285876437292E-3</v>
      </c>
      <c r="BT8" s="3">
        <f t="shared" si="6"/>
        <v>1.3621121776782477E-3</v>
      </c>
      <c r="BU8" s="3">
        <f t="shared" si="6"/>
        <v>9.0807478511883174E-4</v>
      </c>
      <c r="BV8" s="3">
        <f t="shared" si="6"/>
        <v>1.5134579751980529E-3</v>
      </c>
      <c r="BW8" s="3">
        <f t="shared" si="6"/>
        <v>1.2107663801584423E-3</v>
      </c>
      <c r="BX8" s="3">
        <f t="shared" si="6"/>
        <v>1.0594205826386371E-3</v>
      </c>
      <c r="BY8" s="3">
        <f t="shared" si="6"/>
        <v>1.5134579751980529E-3</v>
      </c>
      <c r="BZ8" s="3">
        <f t="shared" si="6"/>
        <v>1.3621121776782477E-3</v>
      </c>
      <c r="CA8" s="3">
        <f t="shared" si="6"/>
        <v>1.3621121776782477E-3</v>
      </c>
      <c r="CB8" s="3">
        <f t="shared" si="6"/>
        <v>1.3621121776782477E-3</v>
      </c>
      <c r="CC8" s="3">
        <f t="shared" si="6"/>
        <v>1.3621121776782477E-3</v>
      </c>
      <c r="CD8" s="3">
        <f t="shared" si="6"/>
        <v>1.2107663801584423E-3</v>
      </c>
      <c r="CE8" s="3">
        <f t="shared" si="6"/>
        <v>1.3621121776782477E-3</v>
      </c>
      <c r="CF8" s="3">
        <f t="shared" si="6"/>
        <v>9.0807478511883174E-4</v>
      </c>
      <c r="CG8" s="3">
        <f t="shared" si="6"/>
        <v>1.3621121776782477E-3</v>
      </c>
      <c r="CH8" s="3">
        <f t="shared" si="6"/>
        <v>1.3621121776782477E-3</v>
      </c>
      <c r="CI8" s="3">
        <f t="shared" si="6"/>
        <v>1.2107663801584423E-3</v>
      </c>
      <c r="CJ8" s="3">
        <f t="shared" si="7"/>
        <v>1.2107663801584423E-3</v>
      </c>
      <c r="CK8" s="3">
        <f t="shared" si="7"/>
        <v>1.0594205826386371E-3</v>
      </c>
      <c r="CL8" s="3">
        <f t="shared" si="7"/>
        <v>1.2107663801584423E-3</v>
      </c>
      <c r="CM8" s="3">
        <f t="shared" si="7"/>
        <v>1.5134579751980529E-3</v>
      </c>
      <c r="CN8" s="3">
        <f t="shared" si="7"/>
        <v>1.5134579751980529E-3</v>
      </c>
      <c r="CO8" s="3">
        <f t="shared" si="7"/>
        <v>1.3621121776782477E-3</v>
      </c>
      <c r="CP8" s="3">
        <f t="shared" si="7"/>
        <v>1.0594205826386371E-3</v>
      </c>
      <c r="CQ8" s="3">
        <f t="shared" si="7"/>
        <v>1.0594205826386371E-3</v>
      </c>
      <c r="CR8" s="3">
        <f t="shared" si="7"/>
        <v>1.5134579751980529E-3</v>
      </c>
      <c r="CS8" s="3">
        <f t="shared" si="7"/>
        <v>1.0594205826386371E-3</v>
      </c>
      <c r="CT8" s="3">
        <f t="shared" si="7"/>
        <v>1.5134579751980529E-3</v>
      </c>
      <c r="CU8" s="3">
        <f t="shared" si="7"/>
        <v>1.3621121776782477E-3</v>
      </c>
      <c r="CV8" s="3">
        <f t="shared" si="7"/>
        <v>1.3621121776782477E-3</v>
      </c>
      <c r="CW8" s="3">
        <f t="shared" si="7"/>
        <v>1.2107663801584423E-3</v>
      </c>
      <c r="CX8" s="26">
        <f t="shared" ref="CX8:CX35" si="9">BQ8*BP8</f>
        <v>0.18807903854589184</v>
      </c>
      <c r="CZ8"/>
      <c r="DA8"/>
      <c r="DB8"/>
      <c r="DC8"/>
      <c r="DD8"/>
      <c r="DE8"/>
      <c r="DF8"/>
    </row>
    <row r="9" spans="1:110" s="5" customFormat="1" ht="30" customHeight="1" thickBot="1" x14ac:dyDescent="0.3">
      <c r="A9" s="2"/>
      <c r="B9" s="37" t="s">
        <v>5</v>
      </c>
      <c r="C9" s="34" t="s">
        <v>24</v>
      </c>
      <c r="D9" s="65">
        <v>1.14E-2</v>
      </c>
      <c r="E9" s="49">
        <v>9</v>
      </c>
      <c r="F9" s="33">
        <v>9</v>
      </c>
      <c r="G9" s="33">
        <v>9</v>
      </c>
      <c r="H9" s="33">
        <v>10</v>
      </c>
      <c r="I9" s="33">
        <v>8</v>
      </c>
      <c r="J9" s="33">
        <v>9</v>
      </c>
      <c r="K9" s="33">
        <v>10</v>
      </c>
      <c r="L9" s="33">
        <v>8</v>
      </c>
      <c r="M9" s="33">
        <v>8</v>
      </c>
      <c r="N9" s="33">
        <v>7</v>
      </c>
      <c r="O9" s="33">
        <v>10</v>
      </c>
      <c r="P9" s="33">
        <v>8</v>
      </c>
      <c r="Q9" s="33">
        <v>8</v>
      </c>
      <c r="R9" s="33">
        <v>9</v>
      </c>
      <c r="S9" s="33">
        <v>10</v>
      </c>
      <c r="T9" s="33">
        <v>7</v>
      </c>
      <c r="U9" s="33">
        <v>6</v>
      </c>
      <c r="V9" s="33">
        <v>8</v>
      </c>
      <c r="W9" s="33">
        <v>6</v>
      </c>
      <c r="X9" s="33">
        <v>7</v>
      </c>
      <c r="Y9" s="33">
        <v>8</v>
      </c>
      <c r="Z9" s="33">
        <v>8</v>
      </c>
      <c r="AA9" s="33">
        <v>10</v>
      </c>
      <c r="AB9" s="33">
        <v>9</v>
      </c>
      <c r="AC9" s="33">
        <v>9</v>
      </c>
      <c r="AD9" s="33">
        <v>9</v>
      </c>
      <c r="AE9" s="33">
        <v>7</v>
      </c>
      <c r="AF9" s="33">
        <v>7</v>
      </c>
      <c r="AG9" s="33">
        <v>8</v>
      </c>
      <c r="AH9" s="32">
        <v>6</v>
      </c>
      <c r="AI9" s="47">
        <f t="shared" si="0"/>
        <v>3.643724696356275E-2</v>
      </c>
      <c r="AJ9" s="47">
        <f t="shared" si="0"/>
        <v>3.643724696356275E-2</v>
      </c>
      <c r="AK9" s="47">
        <f t="shared" si="0"/>
        <v>3.643724696356275E-2</v>
      </c>
      <c r="AL9" s="47">
        <f t="shared" si="0"/>
        <v>4.048582995951417E-2</v>
      </c>
      <c r="AM9" s="47">
        <f t="shared" si="0"/>
        <v>3.2388663967611336E-2</v>
      </c>
      <c r="AN9" s="47">
        <f t="shared" si="0"/>
        <v>3.643724696356275E-2</v>
      </c>
      <c r="AO9" s="47">
        <f t="shared" si="0"/>
        <v>4.048582995951417E-2</v>
      </c>
      <c r="AP9" s="47">
        <f t="shared" si="0"/>
        <v>3.2388663967611336E-2</v>
      </c>
      <c r="AQ9" s="47">
        <f t="shared" si="0"/>
        <v>3.2388663967611336E-2</v>
      </c>
      <c r="AR9" s="47">
        <f t="shared" si="0"/>
        <v>2.8340080971659919E-2</v>
      </c>
      <c r="AS9" s="47">
        <f t="shared" si="0"/>
        <v>4.048582995951417E-2</v>
      </c>
      <c r="AT9" s="47">
        <f t="shared" si="0"/>
        <v>3.2388663967611336E-2</v>
      </c>
      <c r="AU9" s="47">
        <f t="shared" si="0"/>
        <v>3.2388663967611336E-2</v>
      </c>
      <c r="AV9" s="47">
        <f t="shared" si="0"/>
        <v>3.643724696356275E-2</v>
      </c>
      <c r="AW9" s="47">
        <f t="shared" si="0"/>
        <v>4.048582995951417E-2</v>
      </c>
      <c r="AX9" s="47">
        <f t="shared" si="0"/>
        <v>2.8340080971659919E-2</v>
      </c>
      <c r="AY9" s="47">
        <f t="shared" si="1"/>
        <v>2.4291497975708502E-2</v>
      </c>
      <c r="AZ9" s="47">
        <f t="shared" si="1"/>
        <v>3.2388663967611336E-2</v>
      </c>
      <c r="BA9" s="47">
        <f t="shared" si="1"/>
        <v>2.4291497975708502E-2</v>
      </c>
      <c r="BB9" s="47">
        <f t="shared" si="1"/>
        <v>2.8340080971659919E-2</v>
      </c>
      <c r="BC9" s="47">
        <f t="shared" si="1"/>
        <v>3.2388663967611336E-2</v>
      </c>
      <c r="BD9" s="47">
        <f t="shared" si="1"/>
        <v>3.2388663967611336E-2</v>
      </c>
      <c r="BE9" s="47">
        <f t="shared" si="1"/>
        <v>4.048582995951417E-2</v>
      </c>
      <c r="BF9" s="47">
        <f t="shared" si="1"/>
        <v>3.643724696356275E-2</v>
      </c>
      <c r="BG9" s="47">
        <f t="shared" si="1"/>
        <v>3.643724696356275E-2</v>
      </c>
      <c r="BH9" s="47">
        <f t="shared" si="1"/>
        <v>3.643724696356275E-2</v>
      </c>
      <c r="BI9" s="47">
        <f t="shared" si="1"/>
        <v>2.8340080971659919E-2</v>
      </c>
      <c r="BJ9" s="47">
        <f t="shared" si="1"/>
        <v>2.8340080971659919E-2</v>
      </c>
      <c r="BK9" s="47">
        <f t="shared" si="1"/>
        <v>3.2388663967611336E-2</v>
      </c>
      <c r="BL9" s="47">
        <f t="shared" si="1"/>
        <v>2.4291497975708502E-2</v>
      </c>
      <c r="BM9" s="6" cm="1">
        <f t="array" ref="BM9">-1/LN(30)*SUMPRODUCT(AI9:BL9,LN(AI9:BL9))</f>
        <v>0.99680444164264603</v>
      </c>
      <c r="BN9" s="18">
        <f t="shared" si="2"/>
        <v>3.195558357353967E-3</v>
      </c>
      <c r="BO9" s="18">
        <f t="shared" si="3"/>
        <v>2.4394507258423018E-2</v>
      </c>
      <c r="BP9" s="21">
        <f t="shared" si="4"/>
        <v>8.2399963253281059E-3</v>
      </c>
      <c r="BQ9" s="6" cm="1">
        <f t="array" ref="BQ9">-SUMPRODUCT(AI9:BL9,LOG(AI9:BL9,2))</f>
        <v>4.8912103403571017</v>
      </c>
      <c r="BR9" s="28">
        <f t="shared" si="8"/>
        <v>0.99680444164264626</v>
      </c>
      <c r="BS9" s="3">
        <f t="shared" si="5"/>
        <v>1.7738262285263095E-3</v>
      </c>
      <c r="BT9" s="3">
        <f t="shared" si="6"/>
        <v>3.0024278108482973E-4</v>
      </c>
      <c r="BU9" s="3">
        <f t="shared" si="6"/>
        <v>3.0024278108482973E-4</v>
      </c>
      <c r="BV9" s="3">
        <f t="shared" si="6"/>
        <v>3.0024278108482973E-4</v>
      </c>
      <c r="BW9" s="3">
        <f t="shared" si="6"/>
        <v>3.3360309009425532E-4</v>
      </c>
      <c r="BX9" s="3">
        <f t="shared" si="6"/>
        <v>2.6688247207540424E-4</v>
      </c>
      <c r="BY9" s="3">
        <f t="shared" si="6"/>
        <v>3.0024278108482973E-4</v>
      </c>
      <c r="BZ9" s="3">
        <f t="shared" si="6"/>
        <v>3.3360309009425532E-4</v>
      </c>
      <c r="CA9" s="3">
        <f t="shared" si="6"/>
        <v>2.6688247207540424E-4</v>
      </c>
      <c r="CB9" s="3">
        <f t="shared" si="6"/>
        <v>2.6688247207540424E-4</v>
      </c>
      <c r="CC9" s="3">
        <f t="shared" si="6"/>
        <v>2.3352216306597872E-4</v>
      </c>
      <c r="CD9" s="3">
        <f t="shared" si="6"/>
        <v>3.3360309009425532E-4</v>
      </c>
      <c r="CE9" s="3">
        <f t="shared" si="6"/>
        <v>2.6688247207540424E-4</v>
      </c>
      <c r="CF9" s="3">
        <f t="shared" si="6"/>
        <v>2.6688247207540424E-4</v>
      </c>
      <c r="CG9" s="3">
        <f t="shared" si="6"/>
        <v>3.0024278108482973E-4</v>
      </c>
      <c r="CH9" s="3">
        <f t="shared" si="6"/>
        <v>3.3360309009425532E-4</v>
      </c>
      <c r="CI9" s="3">
        <f t="shared" si="6"/>
        <v>2.3352216306597872E-4</v>
      </c>
      <c r="CJ9" s="3">
        <f t="shared" si="7"/>
        <v>2.0016185405655318E-4</v>
      </c>
      <c r="CK9" s="3">
        <f t="shared" si="7"/>
        <v>2.6688247207540424E-4</v>
      </c>
      <c r="CL9" s="3">
        <f t="shared" si="7"/>
        <v>2.0016185405655318E-4</v>
      </c>
      <c r="CM9" s="3">
        <f t="shared" si="7"/>
        <v>2.3352216306597872E-4</v>
      </c>
      <c r="CN9" s="3">
        <f t="shared" si="7"/>
        <v>2.6688247207540424E-4</v>
      </c>
      <c r="CO9" s="3">
        <f t="shared" si="7"/>
        <v>2.6688247207540424E-4</v>
      </c>
      <c r="CP9" s="3">
        <f t="shared" si="7"/>
        <v>3.3360309009425532E-4</v>
      </c>
      <c r="CQ9" s="3">
        <f t="shared" si="7"/>
        <v>3.0024278108482973E-4</v>
      </c>
      <c r="CR9" s="3">
        <f t="shared" si="7"/>
        <v>3.0024278108482973E-4</v>
      </c>
      <c r="CS9" s="3">
        <f t="shared" si="7"/>
        <v>3.0024278108482973E-4</v>
      </c>
      <c r="CT9" s="3">
        <f t="shared" si="7"/>
        <v>2.3352216306597872E-4</v>
      </c>
      <c r="CU9" s="3">
        <f t="shared" si="7"/>
        <v>2.3352216306597872E-4</v>
      </c>
      <c r="CV9" s="3">
        <f t="shared" si="7"/>
        <v>2.6688247207540424E-4</v>
      </c>
      <c r="CW9" s="3">
        <f t="shared" si="7"/>
        <v>2.0016185405655318E-4</v>
      </c>
      <c r="CX9" s="26">
        <f t="shared" si="9"/>
        <v>4.0303555230949355E-2</v>
      </c>
      <c r="CZ9"/>
      <c r="DA9"/>
      <c r="DB9"/>
      <c r="DC9"/>
      <c r="DD9"/>
      <c r="DE9"/>
      <c r="DF9"/>
    </row>
    <row r="10" spans="1:110" s="5" customFormat="1" ht="31.5" customHeight="1" thickBot="1" x14ac:dyDescent="0.3">
      <c r="A10" s="2"/>
      <c r="B10" s="37" t="s">
        <v>56</v>
      </c>
      <c r="C10" s="34" t="s">
        <v>25</v>
      </c>
      <c r="D10" s="65">
        <v>8.3999999999999995E-3</v>
      </c>
      <c r="E10" s="49">
        <v>7</v>
      </c>
      <c r="F10" s="33">
        <v>9</v>
      </c>
      <c r="G10" s="33">
        <v>8</v>
      </c>
      <c r="H10" s="33">
        <v>8</v>
      </c>
      <c r="I10" s="33">
        <v>7</v>
      </c>
      <c r="J10" s="33">
        <v>8</v>
      </c>
      <c r="K10" s="33">
        <v>9</v>
      </c>
      <c r="L10" s="33">
        <v>9</v>
      </c>
      <c r="M10" s="33">
        <v>7</v>
      </c>
      <c r="N10" s="33">
        <v>7</v>
      </c>
      <c r="O10" s="33">
        <v>8</v>
      </c>
      <c r="P10" s="33">
        <v>7</v>
      </c>
      <c r="Q10" s="33">
        <v>7</v>
      </c>
      <c r="R10" s="33">
        <v>9</v>
      </c>
      <c r="S10" s="33">
        <v>8</v>
      </c>
      <c r="T10" s="33">
        <v>7</v>
      </c>
      <c r="U10" s="33">
        <v>6</v>
      </c>
      <c r="V10" s="33">
        <v>9</v>
      </c>
      <c r="W10" s="33">
        <v>7</v>
      </c>
      <c r="X10" s="33">
        <v>8</v>
      </c>
      <c r="Y10" s="33">
        <v>6</v>
      </c>
      <c r="Z10" s="33">
        <v>8</v>
      </c>
      <c r="AA10" s="33">
        <v>7</v>
      </c>
      <c r="AB10" s="33">
        <v>7</v>
      </c>
      <c r="AC10" s="33">
        <v>8</v>
      </c>
      <c r="AD10" s="33">
        <v>9</v>
      </c>
      <c r="AE10" s="33">
        <v>6</v>
      </c>
      <c r="AF10" s="33">
        <v>7</v>
      </c>
      <c r="AG10" s="33">
        <v>7</v>
      </c>
      <c r="AH10" s="32">
        <v>7</v>
      </c>
      <c r="AI10" s="47">
        <f t="shared" si="0"/>
        <v>3.0837004405286344E-2</v>
      </c>
      <c r="AJ10" s="47">
        <f t="shared" si="0"/>
        <v>3.9647577092511016E-2</v>
      </c>
      <c r="AK10" s="47">
        <f t="shared" si="0"/>
        <v>3.5242290748898682E-2</v>
      </c>
      <c r="AL10" s="47">
        <f t="shared" si="0"/>
        <v>3.5242290748898682E-2</v>
      </c>
      <c r="AM10" s="47">
        <f t="shared" si="0"/>
        <v>3.0837004405286344E-2</v>
      </c>
      <c r="AN10" s="47">
        <f t="shared" si="0"/>
        <v>3.5242290748898682E-2</v>
      </c>
      <c r="AO10" s="47">
        <f t="shared" si="0"/>
        <v>3.9647577092511016E-2</v>
      </c>
      <c r="AP10" s="47">
        <f t="shared" si="0"/>
        <v>3.9647577092511016E-2</v>
      </c>
      <c r="AQ10" s="47">
        <f t="shared" si="0"/>
        <v>3.0837004405286344E-2</v>
      </c>
      <c r="AR10" s="47">
        <f t="shared" si="0"/>
        <v>3.0837004405286344E-2</v>
      </c>
      <c r="AS10" s="47">
        <f t="shared" si="0"/>
        <v>3.5242290748898682E-2</v>
      </c>
      <c r="AT10" s="47">
        <f t="shared" si="0"/>
        <v>3.0837004405286344E-2</v>
      </c>
      <c r="AU10" s="47">
        <f t="shared" si="0"/>
        <v>3.0837004405286344E-2</v>
      </c>
      <c r="AV10" s="47">
        <f t="shared" si="0"/>
        <v>3.9647577092511016E-2</v>
      </c>
      <c r="AW10" s="47">
        <f t="shared" si="0"/>
        <v>3.5242290748898682E-2</v>
      </c>
      <c r="AX10" s="47">
        <f t="shared" si="0"/>
        <v>3.0837004405286344E-2</v>
      </c>
      <c r="AY10" s="47">
        <f t="shared" si="1"/>
        <v>2.643171806167401E-2</v>
      </c>
      <c r="AZ10" s="47">
        <f t="shared" si="1"/>
        <v>3.9647577092511016E-2</v>
      </c>
      <c r="BA10" s="47">
        <f t="shared" si="1"/>
        <v>3.0837004405286344E-2</v>
      </c>
      <c r="BB10" s="47">
        <f t="shared" si="1"/>
        <v>3.5242290748898682E-2</v>
      </c>
      <c r="BC10" s="47">
        <f t="shared" si="1"/>
        <v>2.643171806167401E-2</v>
      </c>
      <c r="BD10" s="47">
        <f t="shared" si="1"/>
        <v>3.5242290748898682E-2</v>
      </c>
      <c r="BE10" s="47">
        <f t="shared" si="1"/>
        <v>3.0837004405286344E-2</v>
      </c>
      <c r="BF10" s="47">
        <f t="shared" si="1"/>
        <v>3.0837004405286344E-2</v>
      </c>
      <c r="BG10" s="47">
        <f t="shared" si="1"/>
        <v>3.5242290748898682E-2</v>
      </c>
      <c r="BH10" s="47">
        <f t="shared" si="1"/>
        <v>3.9647577092511016E-2</v>
      </c>
      <c r="BI10" s="47">
        <f t="shared" si="1"/>
        <v>2.643171806167401E-2</v>
      </c>
      <c r="BJ10" s="47">
        <f t="shared" si="1"/>
        <v>3.0837004405286344E-2</v>
      </c>
      <c r="BK10" s="47">
        <f t="shared" si="1"/>
        <v>3.0837004405286344E-2</v>
      </c>
      <c r="BL10" s="47">
        <f t="shared" si="1"/>
        <v>3.0837004405286344E-2</v>
      </c>
      <c r="BM10" s="6" cm="1">
        <f t="array" ref="BM10">-1/LN(30)*SUMPRODUCT(AI10:BL10,LN(AI10:BL10))</f>
        <v>0.99783435749029292</v>
      </c>
      <c r="BN10" s="18">
        <f t="shared" si="2"/>
        <v>2.1656425097070775E-3</v>
      </c>
      <c r="BO10" s="18">
        <f t="shared" si="3"/>
        <v>1.653225383933956E-2</v>
      </c>
      <c r="BP10" s="21">
        <f t="shared" si="4"/>
        <v>4.1147311784795349E-3</v>
      </c>
      <c r="BQ10" s="6" cm="1">
        <f t="array" ref="BQ10">-SUMPRODUCT(AI10:BL10,LOG(AI10:BL10,2))</f>
        <v>4.8962640247441858</v>
      </c>
      <c r="BR10" s="28">
        <f t="shared" si="8"/>
        <v>0.9978343574902927</v>
      </c>
      <c r="BS10" s="3">
        <f t="shared" si="5"/>
        <v>7.4244142228645422E-4</v>
      </c>
      <c r="BT10" s="3">
        <f t="shared" si="6"/>
        <v>1.2688598347734248E-4</v>
      </c>
      <c r="BU10" s="3">
        <f t="shared" si="6"/>
        <v>1.6313912161372606E-4</v>
      </c>
      <c r="BV10" s="3">
        <f t="shared" si="6"/>
        <v>1.4501255254553428E-4</v>
      </c>
      <c r="BW10" s="3">
        <f t="shared" si="6"/>
        <v>1.4501255254553428E-4</v>
      </c>
      <c r="BX10" s="3">
        <f t="shared" si="6"/>
        <v>1.2688598347734248E-4</v>
      </c>
      <c r="BY10" s="3">
        <f t="shared" si="6"/>
        <v>1.4501255254553428E-4</v>
      </c>
      <c r="BZ10" s="3">
        <f t="shared" si="6"/>
        <v>1.6313912161372606E-4</v>
      </c>
      <c r="CA10" s="3">
        <f t="shared" si="6"/>
        <v>1.6313912161372606E-4</v>
      </c>
      <c r="CB10" s="3">
        <f t="shared" si="6"/>
        <v>1.2688598347734248E-4</v>
      </c>
      <c r="CC10" s="3">
        <f t="shared" si="6"/>
        <v>1.2688598347734248E-4</v>
      </c>
      <c r="CD10" s="3">
        <f t="shared" si="6"/>
        <v>1.4501255254553428E-4</v>
      </c>
      <c r="CE10" s="3">
        <f t="shared" si="6"/>
        <v>1.2688598347734248E-4</v>
      </c>
      <c r="CF10" s="3">
        <f t="shared" si="6"/>
        <v>1.2688598347734248E-4</v>
      </c>
      <c r="CG10" s="3">
        <f t="shared" si="6"/>
        <v>1.6313912161372606E-4</v>
      </c>
      <c r="CH10" s="3">
        <f t="shared" si="6"/>
        <v>1.4501255254553428E-4</v>
      </c>
      <c r="CI10" s="3">
        <f t="shared" si="6"/>
        <v>1.2688598347734248E-4</v>
      </c>
      <c r="CJ10" s="3">
        <f t="shared" si="7"/>
        <v>1.0875941440915071E-4</v>
      </c>
      <c r="CK10" s="3">
        <f t="shared" si="7"/>
        <v>1.6313912161372606E-4</v>
      </c>
      <c r="CL10" s="3">
        <f t="shared" si="7"/>
        <v>1.2688598347734248E-4</v>
      </c>
      <c r="CM10" s="3">
        <f t="shared" si="7"/>
        <v>1.4501255254553428E-4</v>
      </c>
      <c r="CN10" s="3">
        <f t="shared" si="7"/>
        <v>1.0875941440915071E-4</v>
      </c>
      <c r="CO10" s="3">
        <f t="shared" si="7"/>
        <v>1.4501255254553428E-4</v>
      </c>
      <c r="CP10" s="3">
        <f t="shared" si="7"/>
        <v>1.2688598347734248E-4</v>
      </c>
      <c r="CQ10" s="3">
        <f t="shared" si="7"/>
        <v>1.2688598347734248E-4</v>
      </c>
      <c r="CR10" s="3">
        <f t="shared" si="7"/>
        <v>1.4501255254553428E-4</v>
      </c>
      <c r="CS10" s="3">
        <f t="shared" si="7"/>
        <v>1.6313912161372606E-4</v>
      </c>
      <c r="CT10" s="3">
        <f t="shared" si="7"/>
        <v>1.0875941440915071E-4</v>
      </c>
      <c r="CU10" s="3">
        <f t="shared" si="7"/>
        <v>1.2688598347734248E-4</v>
      </c>
      <c r="CV10" s="3">
        <f t="shared" si="7"/>
        <v>1.2688598347734248E-4</v>
      </c>
      <c r="CW10" s="3">
        <f t="shared" si="7"/>
        <v>1.2688598347734248E-4</v>
      </c>
      <c r="CX10" s="26">
        <f t="shared" si="9"/>
        <v>2.0146810240682593E-2</v>
      </c>
      <c r="CZ10"/>
      <c r="DA10"/>
      <c r="DB10"/>
      <c r="DC10"/>
      <c r="DD10"/>
      <c r="DE10"/>
      <c r="DF10"/>
    </row>
    <row r="11" spans="1:110" s="5" customFormat="1" ht="31.5" customHeight="1" thickBot="1" x14ac:dyDescent="0.3">
      <c r="A11" s="2"/>
      <c r="B11" s="37" t="s">
        <v>57</v>
      </c>
      <c r="C11" s="34" t="s">
        <v>26</v>
      </c>
      <c r="D11" s="65">
        <v>1.1900000000000001E-2</v>
      </c>
      <c r="E11" s="49">
        <v>9</v>
      </c>
      <c r="F11" s="33">
        <v>7</v>
      </c>
      <c r="G11" s="33">
        <v>8</v>
      </c>
      <c r="H11" s="33">
        <v>9</v>
      </c>
      <c r="I11" s="33">
        <v>9</v>
      </c>
      <c r="J11" s="33">
        <v>8</v>
      </c>
      <c r="K11" s="33">
        <v>6</v>
      </c>
      <c r="L11" s="33">
        <v>10</v>
      </c>
      <c r="M11" s="33">
        <v>10</v>
      </c>
      <c r="N11" s="33">
        <v>8</v>
      </c>
      <c r="O11" s="33">
        <v>9</v>
      </c>
      <c r="P11" s="33">
        <v>6</v>
      </c>
      <c r="Q11" s="33">
        <v>7</v>
      </c>
      <c r="R11" s="33">
        <v>7</v>
      </c>
      <c r="S11" s="33">
        <v>6</v>
      </c>
      <c r="T11" s="33">
        <v>7</v>
      </c>
      <c r="U11" s="33">
        <v>8</v>
      </c>
      <c r="V11" s="33">
        <v>6</v>
      </c>
      <c r="W11" s="33">
        <v>8</v>
      </c>
      <c r="X11" s="33">
        <v>9</v>
      </c>
      <c r="Y11" s="33">
        <v>10</v>
      </c>
      <c r="Z11" s="33">
        <v>7</v>
      </c>
      <c r="AA11" s="33">
        <v>10</v>
      </c>
      <c r="AB11" s="33">
        <v>9</v>
      </c>
      <c r="AC11" s="33">
        <v>7</v>
      </c>
      <c r="AD11" s="33">
        <v>6</v>
      </c>
      <c r="AE11" s="33">
        <v>7</v>
      </c>
      <c r="AF11" s="33">
        <v>9</v>
      </c>
      <c r="AG11" s="33">
        <v>9</v>
      </c>
      <c r="AH11" s="32">
        <v>7</v>
      </c>
      <c r="AI11" s="47">
        <f t="shared" si="0"/>
        <v>3.7815126050420166E-2</v>
      </c>
      <c r="AJ11" s="47">
        <f t="shared" si="0"/>
        <v>2.9411764705882353E-2</v>
      </c>
      <c r="AK11" s="47">
        <f t="shared" si="0"/>
        <v>3.3613445378151259E-2</v>
      </c>
      <c r="AL11" s="47">
        <f t="shared" si="0"/>
        <v>3.7815126050420166E-2</v>
      </c>
      <c r="AM11" s="47">
        <f t="shared" si="0"/>
        <v>3.7815126050420166E-2</v>
      </c>
      <c r="AN11" s="47">
        <f t="shared" si="0"/>
        <v>3.3613445378151259E-2</v>
      </c>
      <c r="AO11" s="47">
        <f t="shared" si="0"/>
        <v>2.5210084033613446E-2</v>
      </c>
      <c r="AP11" s="47">
        <f t="shared" si="0"/>
        <v>4.2016806722689079E-2</v>
      </c>
      <c r="AQ11" s="47">
        <f t="shared" si="0"/>
        <v>4.2016806722689079E-2</v>
      </c>
      <c r="AR11" s="47">
        <f t="shared" si="0"/>
        <v>3.3613445378151259E-2</v>
      </c>
      <c r="AS11" s="47">
        <f t="shared" si="0"/>
        <v>3.7815126050420166E-2</v>
      </c>
      <c r="AT11" s="47">
        <f t="shared" si="0"/>
        <v>2.5210084033613446E-2</v>
      </c>
      <c r="AU11" s="47">
        <f t="shared" si="0"/>
        <v>2.9411764705882353E-2</v>
      </c>
      <c r="AV11" s="47">
        <f t="shared" si="0"/>
        <v>2.9411764705882353E-2</v>
      </c>
      <c r="AW11" s="47">
        <f t="shared" si="0"/>
        <v>2.5210084033613446E-2</v>
      </c>
      <c r="AX11" s="47">
        <f t="shared" si="0"/>
        <v>2.9411764705882353E-2</v>
      </c>
      <c r="AY11" s="47">
        <f t="shared" si="1"/>
        <v>3.3613445378151259E-2</v>
      </c>
      <c r="AZ11" s="47">
        <f t="shared" si="1"/>
        <v>2.5210084033613446E-2</v>
      </c>
      <c r="BA11" s="47">
        <f t="shared" si="1"/>
        <v>3.3613445378151259E-2</v>
      </c>
      <c r="BB11" s="47">
        <f t="shared" si="1"/>
        <v>3.7815126050420166E-2</v>
      </c>
      <c r="BC11" s="47">
        <f t="shared" si="1"/>
        <v>4.2016806722689079E-2</v>
      </c>
      <c r="BD11" s="47">
        <f t="shared" si="1"/>
        <v>2.9411764705882353E-2</v>
      </c>
      <c r="BE11" s="47">
        <f t="shared" si="1"/>
        <v>4.2016806722689079E-2</v>
      </c>
      <c r="BF11" s="47">
        <f t="shared" si="1"/>
        <v>3.7815126050420166E-2</v>
      </c>
      <c r="BG11" s="47">
        <f t="shared" si="1"/>
        <v>2.9411764705882353E-2</v>
      </c>
      <c r="BH11" s="47">
        <f t="shared" si="1"/>
        <v>2.5210084033613446E-2</v>
      </c>
      <c r="BI11" s="47">
        <f t="shared" si="1"/>
        <v>2.9411764705882353E-2</v>
      </c>
      <c r="BJ11" s="47">
        <f t="shared" si="1"/>
        <v>3.7815126050420166E-2</v>
      </c>
      <c r="BK11" s="47">
        <f t="shared" si="1"/>
        <v>3.7815126050420166E-2</v>
      </c>
      <c r="BL11" s="47">
        <f t="shared" si="1"/>
        <v>2.9411764705882353E-2</v>
      </c>
      <c r="BM11" s="6" cm="1">
        <f t="array" ref="BM11">-1/LN(30)*SUMPRODUCT(AI11:BL11,LN(AI11:BL11))</f>
        <v>0.99593625085700388</v>
      </c>
      <c r="BN11" s="18">
        <f t="shared" si="2"/>
        <v>4.0637491429961203E-3</v>
      </c>
      <c r="BO11" s="18">
        <f t="shared" si="3"/>
        <v>3.1022171050981796E-2</v>
      </c>
      <c r="BP11" s="21">
        <f t="shared" si="4"/>
        <v>1.0938285783139426E-2</v>
      </c>
      <c r="BQ11" s="6" cm="1">
        <f t="array" ref="BQ11">-SUMPRODUCT(AI11:BL11,LOG(AI11:BL11,2))</f>
        <v>4.8869502231558366</v>
      </c>
      <c r="BR11" s="28">
        <f t="shared" si="8"/>
        <v>0.99593625085700344</v>
      </c>
      <c r="BS11" s="3">
        <f t="shared" si="5"/>
        <v>2.6432553059367063E-3</v>
      </c>
      <c r="BT11" s="3">
        <f t="shared" si="6"/>
        <v>4.1363265566493623E-4</v>
      </c>
      <c r="BU11" s="3">
        <f t="shared" si="6"/>
        <v>3.2171428773939488E-4</v>
      </c>
      <c r="BV11" s="3">
        <f t="shared" si="6"/>
        <v>3.6767347170216556E-4</v>
      </c>
      <c r="BW11" s="3">
        <f t="shared" si="6"/>
        <v>4.1363265566493623E-4</v>
      </c>
      <c r="BX11" s="3">
        <f t="shared" si="6"/>
        <v>4.1363265566493623E-4</v>
      </c>
      <c r="BY11" s="3">
        <f t="shared" si="6"/>
        <v>3.6767347170216556E-4</v>
      </c>
      <c r="BZ11" s="3">
        <f t="shared" si="6"/>
        <v>2.7575510377662415E-4</v>
      </c>
      <c r="CA11" s="3">
        <f t="shared" si="6"/>
        <v>4.5959183962770701E-4</v>
      </c>
      <c r="CB11" s="3">
        <f t="shared" si="6"/>
        <v>4.5959183962770701E-4</v>
      </c>
      <c r="CC11" s="3">
        <f t="shared" si="6"/>
        <v>3.6767347170216556E-4</v>
      </c>
      <c r="CD11" s="3">
        <f t="shared" si="6"/>
        <v>4.1363265566493623E-4</v>
      </c>
      <c r="CE11" s="3">
        <f t="shared" si="6"/>
        <v>2.7575510377662415E-4</v>
      </c>
      <c r="CF11" s="3">
        <f t="shared" si="6"/>
        <v>3.2171428773939488E-4</v>
      </c>
      <c r="CG11" s="3">
        <f t="shared" si="6"/>
        <v>3.2171428773939488E-4</v>
      </c>
      <c r="CH11" s="3">
        <f t="shared" si="6"/>
        <v>2.7575510377662415E-4</v>
      </c>
      <c r="CI11" s="3">
        <f t="shared" si="6"/>
        <v>3.2171428773939488E-4</v>
      </c>
      <c r="CJ11" s="3">
        <f t="shared" si="7"/>
        <v>3.6767347170216556E-4</v>
      </c>
      <c r="CK11" s="3">
        <f t="shared" si="7"/>
        <v>2.7575510377662415E-4</v>
      </c>
      <c r="CL11" s="3">
        <f t="shared" si="7"/>
        <v>3.6767347170216556E-4</v>
      </c>
      <c r="CM11" s="3">
        <f t="shared" si="7"/>
        <v>4.1363265566493623E-4</v>
      </c>
      <c r="CN11" s="3">
        <f t="shared" si="7"/>
        <v>4.5959183962770701E-4</v>
      </c>
      <c r="CO11" s="3">
        <f t="shared" si="7"/>
        <v>3.2171428773939488E-4</v>
      </c>
      <c r="CP11" s="3">
        <f t="shared" si="7"/>
        <v>4.5959183962770701E-4</v>
      </c>
      <c r="CQ11" s="3">
        <f t="shared" si="7"/>
        <v>4.1363265566493623E-4</v>
      </c>
      <c r="CR11" s="3">
        <f t="shared" si="7"/>
        <v>3.2171428773939488E-4</v>
      </c>
      <c r="CS11" s="3">
        <f t="shared" si="7"/>
        <v>2.7575510377662415E-4</v>
      </c>
      <c r="CT11" s="3">
        <f t="shared" si="7"/>
        <v>3.2171428773939488E-4</v>
      </c>
      <c r="CU11" s="3">
        <f t="shared" si="7"/>
        <v>4.1363265566493623E-4</v>
      </c>
      <c r="CV11" s="3">
        <f t="shared" si="7"/>
        <v>4.1363265566493623E-4</v>
      </c>
      <c r="CW11" s="3">
        <f t="shared" si="7"/>
        <v>3.2171428773939488E-4</v>
      </c>
      <c r="CX11" s="26">
        <f t="shared" si="9"/>
        <v>5.3454858148855533E-2</v>
      </c>
      <c r="CZ11"/>
      <c r="DA11"/>
      <c r="DB11"/>
      <c r="DC11"/>
      <c r="DD11"/>
      <c r="DE11"/>
      <c r="DF11"/>
    </row>
    <row r="12" spans="1:110" s="5" customFormat="1" ht="31.5" customHeight="1" thickBot="1" x14ac:dyDescent="0.3">
      <c r="A12" s="2"/>
      <c r="B12" s="37" t="s">
        <v>58</v>
      </c>
      <c r="C12" s="34" t="s">
        <v>27</v>
      </c>
      <c r="D12" s="65">
        <v>7.1000000000000004E-3</v>
      </c>
      <c r="E12" s="49">
        <v>7</v>
      </c>
      <c r="F12" s="33">
        <v>8</v>
      </c>
      <c r="G12" s="33">
        <v>6</v>
      </c>
      <c r="H12" s="33">
        <v>8</v>
      </c>
      <c r="I12" s="33">
        <v>10</v>
      </c>
      <c r="J12" s="33">
        <v>10</v>
      </c>
      <c r="K12" s="33">
        <v>7</v>
      </c>
      <c r="L12" s="33">
        <v>7</v>
      </c>
      <c r="M12" s="33">
        <v>8</v>
      </c>
      <c r="N12" s="33">
        <v>7</v>
      </c>
      <c r="O12" s="33">
        <v>8</v>
      </c>
      <c r="P12" s="33">
        <v>10</v>
      </c>
      <c r="Q12" s="33">
        <v>7</v>
      </c>
      <c r="R12" s="33">
        <v>8</v>
      </c>
      <c r="S12" s="33">
        <v>8</v>
      </c>
      <c r="T12" s="33">
        <v>7</v>
      </c>
      <c r="U12" s="33">
        <v>9</v>
      </c>
      <c r="V12" s="33">
        <v>8</v>
      </c>
      <c r="W12" s="33">
        <v>10</v>
      </c>
      <c r="X12" s="33">
        <v>6</v>
      </c>
      <c r="Y12" s="33">
        <v>10</v>
      </c>
      <c r="Z12" s="33">
        <v>9</v>
      </c>
      <c r="AA12" s="33">
        <v>10</v>
      </c>
      <c r="AB12" s="33">
        <v>10</v>
      </c>
      <c r="AC12" s="33">
        <v>9</v>
      </c>
      <c r="AD12" s="33">
        <v>7</v>
      </c>
      <c r="AE12" s="33">
        <v>6</v>
      </c>
      <c r="AF12" s="33">
        <v>8</v>
      </c>
      <c r="AG12" s="33">
        <v>10</v>
      </c>
      <c r="AH12" s="32">
        <v>7</v>
      </c>
      <c r="AI12" s="47">
        <f t="shared" si="0"/>
        <v>2.8571428571428571E-2</v>
      </c>
      <c r="AJ12" s="47">
        <f t="shared" si="0"/>
        <v>3.2653061224489799E-2</v>
      </c>
      <c r="AK12" s="47">
        <f t="shared" si="0"/>
        <v>2.4489795918367346E-2</v>
      </c>
      <c r="AL12" s="47">
        <f t="shared" si="0"/>
        <v>3.2653061224489799E-2</v>
      </c>
      <c r="AM12" s="47">
        <f t="shared" si="0"/>
        <v>4.0816326530612242E-2</v>
      </c>
      <c r="AN12" s="47">
        <f t="shared" si="0"/>
        <v>4.0816326530612242E-2</v>
      </c>
      <c r="AO12" s="47">
        <f t="shared" si="0"/>
        <v>2.8571428571428571E-2</v>
      </c>
      <c r="AP12" s="47">
        <f t="shared" si="0"/>
        <v>2.8571428571428571E-2</v>
      </c>
      <c r="AQ12" s="47">
        <f t="shared" si="0"/>
        <v>3.2653061224489799E-2</v>
      </c>
      <c r="AR12" s="47">
        <f t="shared" si="0"/>
        <v>2.8571428571428571E-2</v>
      </c>
      <c r="AS12" s="47">
        <f t="shared" si="0"/>
        <v>3.2653061224489799E-2</v>
      </c>
      <c r="AT12" s="47">
        <f t="shared" si="0"/>
        <v>4.0816326530612242E-2</v>
      </c>
      <c r="AU12" s="47">
        <f t="shared" si="0"/>
        <v>2.8571428571428571E-2</v>
      </c>
      <c r="AV12" s="47">
        <f t="shared" si="0"/>
        <v>3.2653061224489799E-2</v>
      </c>
      <c r="AW12" s="47">
        <f t="shared" si="0"/>
        <v>3.2653061224489799E-2</v>
      </c>
      <c r="AX12" s="47">
        <f t="shared" si="0"/>
        <v>2.8571428571428571E-2</v>
      </c>
      <c r="AY12" s="47">
        <f t="shared" si="1"/>
        <v>3.6734693877551024E-2</v>
      </c>
      <c r="AZ12" s="47">
        <f t="shared" si="1"/>
        <v>3.2653061224489799E-2</v>
      </c>
      <c r="BA12" s="47">
        <f t="shared" si="1"/>
        <v>4.0816326530612242E-2</v>
      </c>
      <c r="BB12" s="47">
        <f t="shared" si="1"/>
        <v>2.4489795918367346E-2</v>
      </c>
      <c r="BC12" s="47">
        <f t="shared" si="1"/>
        <v>4.0816326530612242E-2</v>
      </c>
      <c r="BD12" s="47">
        <f t="shared" si="1"/>
        <v>3.6734693877551024E-2</v>
      </c>
      <c r="BE12" s="47">
        <f t="shared" si="1"/>
        <v>4.0816326530612242E-2</v>
      </c>
      <c r="BF12" s="47">
        <f t="shared" si="1"/>
        <v>4.0816326530612242E-2</v>
      </c>
      <c r="BG12" s="47">
        <f t="shared" si="1"/>
        <v>3.6734693877551024E-2</v>
      </c>
      <c r="BH12" s="47">
        <f t="shared" si="1"/>
        <v>2.8571428571428571E-2</v>
      </c>
      <c r="BI12" s="47">
        <f t="shared" si="1"/>
        <v>2.4489795918367346E-2</v>
      </c>
      <c r="BJ12" s="47">
        <f t="shared" si="1"/>
        <v>3.2653061224489799E-2</v>
      </c>
      <c r="BK12" s="47">
        <f t="shared" si="1"/>
        <v>4.0816326530612242E-2</v>
      </c>
      <c r="BL12" s="47">
        <f t="shared" si="1"/>
        <v>2.8571428571428571E-2</v>
      </c>
      <c r="BM12" s="6" cm="1">
        <f t="array" ref="BM12">-1/LN(30)*SUMPRODUCT(AI12:BL12,LN(AI12:BL12))</f>
        <v>0.99601117016216489</v>
      </c>
      <c r="BN12" s="18">
        <f t="shared" si="2"/>
        <v>3.9888298378351061E-3</v>
      </c>
      <c r="BO12" s="18">
        <f t="shared" si="3"/>
        <v>3.0450246107304752E-2</v>
      </c>
      <c r="BP12" s="21">
        <f t="shared" si="4"/>
        <v>6.4058869818152796E-3</v>
      </c>
      <c r="BQ12" s="6" cm="1">
        <f t="array" ref="BQ12">-SUMPRODUCT(AI12:BL12,LOG(AI12:BL12,2))</f>
        <v>4.887317843989762</v>
      </c>
      <c r="BR12" s="28">
        <f t="shared" si="8"/>
        <v>0.99601117016216467</v>
      </c>
      <c r="BS12" s="3">
        <f t="shared" si="5"/>
        <v>2.5682291441255535E-3</v>
      </c>
      <c r="BT12" s="3">
        <f t="shared" si="6"/>
        <v>1.8302534233757942E-4</v>
      </c>
      <c r="BU12" s="3">
        <f t="shared" si="6"/>
        <v>2.0917181981437651E-4</v>
      </c>
      <c r="BV12" s="3">
        <f t="shared" si="6"/>
        <v>1.5687886486078235E-4</v>
      </c>
      <c r="BW12" s="3">
        <f t="shared" si="6"/>
        <v>2.0917181981437651E-4</v>
      </c>
      <c r="BX12" s="3">
        <f t="shared" si="6"/>
        <v>2.6146477476797058E-4</v>
      </c>
      <c r="BY12" s="3">
        <f t="shared" si="6"/>
        <v>2.6146477476797058E-4</v>
      </c>
      <c r="BZ12" s="3">
        <f t="shared" si="6"/>
        <v>1.8302534233757942E-4</v>
      </c>
      <c r="CA12" s="3">
        <f t="shared" si="6"/>
        <v>1.8302534233757942E-4</v>
      </c>
      <c r="CB12" s="3">
        <f t="shared" si="6"/>
        <v>2.0917181981437651E-4</v>
      </c>
      <c r="CC12" s="3">
        <f t="shared" si="6"/>
        <v>1.8302534233757942E-4</v>
      </c>
      <c r="CD12" s="3">
        <f t="shared" si="6"/>
        <v>2.0917181981437651E-4</v>
      </c>
      <c r="CE12" s="3">
        <f t="shared" si="6"/>
        <v>2.6146477476797058E-4</v>
      </c>
      <c r="CF12" s="3">
        <f t="shared" si="6"/>
        <v>1.8302534233757942E-4</v>
      </c>
      <c r="CG12" s="3">
        <f t="shared" si="6"/>
        <v>2.0917181981437651E-4</v>
      </c>
      <c r="CH12" s="3">
        <f t="shared" si="6"/>
        <v>2.0917181981437651E-4</v>
      </c>
      <c r="CI12" s="3">
        <f t="shared" si="6"/>
        <v>1.8302534233757942E-4</v>
      </c>
      <c r="CJ12" s="3">
        <f t="shared" si="7"/>
        <v>2.3531829729117357E-4</v>
      </c>
      <c r="CK12" s="3">
        <f t="shared" si="7"/>
        <v>2.0917181981437651E-4</v>
      </c>
      <c r="CL12" s="3">
        <f t="shared" si="7"/>
        <v>2.6146477476797058E-4</v>
      </c>
      <c r="CM12" s="3">
        <f t="shared" si="7"/>
        <v>1.5687886486078235E-4</v>
      </c>
      <c r="CN12" s="3">
        <f t="shared" si="7"/>
        <v>2.6146477476797058E-4</v>
      </c>
      <c r="CO12" s="3">
        <f t="shared" si="7"/>
        <v>2.3531829729117357E-4</v>
      </c>
      <c r="CP12" s="3">
        <f t="shared" si="7"/>
        <v>2.6146477476797058E-4</v>
      </c>
      <c r="CQ12" s="3">
        <f t="shared" si="7"/>
        <v>2.6146477476797058E-4</v>
      </c>
      <c r="CR12" s="3">
        <f t="shared" si="7"/>
        <v>2.3531829729117357E-4</v>
      </c>
      <c r="CS12" s="3">
        <f t="shared" si="7"/>
        <v>1.8302534233757942E-4</v>
      </c>
      <c r="CT12" s="3">
        <f t="shared" si="7"/>
        <v>1.5687886486078235E-4</v>
      </c>
      <c r="CU12" s="3">
        <f t="shared" si="7"/>
        <v>2.0917181981437651E-4</v>
      </c>
      <c r="CV12" s="3">
        <f t="shared" si="7"/>
        <v>2.6146477476797058E-4</v>
      </c>
      <c r="CW12" s="3">
        <f t="shared" si="7"/>
        <v>1.8302534233757942E-4</v>
      </c>
      <c r="CX12" s="26">
        <f t="shared" si="9"/>
        <v>3.1307605752807534E-2</v>
      </c>
      <c r="CZ12"/>
      <c r="DA12"/>
      <c r="DB12"/>
      <c r="DC12"/>
      <c r="DD12"/>
      <c r="DE12"/>
      <c r="DF12"/>
    </row>
    <row r="13" spans="1:110" s="5" customFormat="1" ht="31.5" customHeight="1" thickBot="1" x14ac:dyDescent="0.3">
      <c r="A13" s="2"/>
      <c r="B13" s="37" t="s">
        <v>59</v>
      </c>
      <c r="C13" s="34" t="s">
        <v>28</v>
      </c>
      <c r="D13" s="65">
        <v>4.2700000000000002E-2</v>
      </c>
      <c r="E13" s="49">
        <v>6</v>
      </c>
      <c r="F13" s="33">
        <v>10</v>
      </c>
      <c r="G13" s="33">
        <v>7</v>
      </c>
      <c r="H13" s="33">
        <v>6</v>
      </c>
      <c r="I13" s="33">
        <v>7</v>
      </c>
      <c r="J13" s="33">
        <v>7</v>
      </c>
      <c r="K13" s="33">
        <v>6</v>
      </c>
      <c r="L13" s="33">
        <v>7</v>
      </c>
      <c r="M13" s="33">
        <v>8</v>
      </c>
      <c r="N13" s="33">
        <v>8</v>
      </c>
      <c r="O13" s="33">
        <v>7</v>
      </c>
      <c r="P13" s="33">
        <v>7</v>
      </c>
      <c r="Q13" s="33">
        <v>9</v>
      </c>
      <c r="R13" s="33">
        <v>8</v>
      </c>
      <c r="S13" s="33">
        <v>7</v>
      </c>
      <c r="T13" s="33">
        <v>6</v>
      </c>
      <c r="U13" s="33">
        <v>9</v>
      </c>
      <c r="V13" s="33">
        <v>8</v>
      </c>
      <c r="W13" s="33">
        <v>7</v>
      </c>
      <c r="X13" s="33">
        <v>7</v>
      </c>
      <c r="Y13" s="33">
        <v>8</v>
      </c>
      <c r="Z13" s="33">
        <v>9</v>
      </c>
      <c r="AA13" s="33">
        <v>10</v>
      </c>
      <c r="AB13" s="33">
        <v>9</v>
      </c>
      <c r="AC13" s="33">
        <v>8</v>
      </c>
      <c r="AD13" s="33">
        <v>10</v>
      </c>
      <c r="AE13" s="33">
        <v>8</v>
      </c>
      <c r="AF13" s="33">
        <v>10</v>
      </c>
      <c r="AG13" s="33">
        <v>9</v>
      </c>
      <c r="AH13" s="32">
        <v>7</v>
      </c>
      <c r="AI13" s="47">
        <f t="shared" si="0"/>
        <v>2.553191489361702E-2</v>
      </c>
      <c r="AJ13" s="47">
        <f t="shared" si="0"/>
        <v>4.2553191489361701E-2</v>
      </c>
      <c r="AK13" s="47">
        <f t="shared" si="0"/>
        <v>2.9787234042553193E-2</v>
      </c>
      <c r="AL13" s="47">
        <f t="shared" si="0"/>
        <v>2.553191489361702E-2</v>
      </c>
      <c r="AM13" s="47">
        <f t="shared" si="0"/>
        <v>2.9787234042553193E-2</v>
      </c>
      <c r="AN13" s="47">
        <f t="shared" si="0"/>
        <v>2.9787234042553193E-2</v>
      </c>
      <c r="AO13" s="47">
        <f t="shared" si="0"/>
        <v>2.553191489361702E-2</v>
      </c>
      <c r="AP13" s="47">
        <f t="shared" si="0"/>
        <v>2.9787234042553193E-2</v>
      </c>
      <c r="AQ13" s="47">
        <f t="shared" si="0"/>
        <v>3.4042553191489362E-2</v>
      </c>
      <c r="AR13" s="47">
        <f t="shared" si="0"/>
        <v>3.4042553191489362E-2</v>
      </c>
      <c r="AS13" s="47">
        <f t="shared" si="0"/>
        <v>2.9787234042553193E-2</v>
      </c>
      <c r="AT13" s="47">
        <f t="shared" si="0"/>
        <v>2.9787234042553193E-2</v>
      </c>
      <c r="AU13" s="47">
        <f t="shared" si="0"/>
        <v>3.8297872340425532E-2</v>
      </c>
      <c r="AV13" s="47">
        <f t="shared" si="0"/>
        <v>3.4042553191489362E-2</v>
      </c>
      <c r="AW13" s="47">
        <f t="shared" si="0"/>
        <v>2.9787234042553193E-2</v>
      </c>
      <c r="AX13" s="47">
        <f t="shared" si="0"/>
        <v>2.553191489361702E-2</v>
      </c>
      <c r="AY13" s="47">
        <f t="shared" si="1"/>
        <v>3.8297872340425532E-2</v>
      </c>
      <c r="AZ13" s="47">
        <f t="shared" si="1"/>
        <v>3.4042553191489362E-2</v>
      </c>
      <c r="BA13" s="47">
        <f t="shared" si="1"/>
        <v>2.9787234042553193E-2</v>
      </c>
      <c r="BB13" s="47">
        <f t="shared" si="1"/>
        <v>2.9787234042553193E-2</v>
      </c>
      <c r="BC13" s="47">
        <f t="shared" si="1"/>
        <v>3.4042553191489362E-2</v>
      </c>
      <c r="BD13" s="47">
        <f t="shared" si="1"/>
        <v>3.8297872340425532E-2</v>
      </c>
      <c r="BE13" s="47">
        <f t="shared" si="1"/>
        <v>4.2553191489361701E-2</v>
      </c>
      <c r="BF13" s="47">
        <f t="shared" si="1"/>
        <v>3.8297872340425532E-2</v>
      </c>
      <c r="BG13" s="47">
        <f t="shared" si="1"/>
        <v>3.4042553191489362E-2</v>
      </c>
      <c r="BH13" s="47">
        <f t="shared" si="1"/>
        <v>4.2553191489361701E-2</v>
      </c>
      <c r="BI13" s="47">
        <f t="shared" si="1"/>
        <v>3.4042553191489362E-2</v>
      </c>
      <c r="BJ13" s="47">
        <f t="shared" si="1"/>
        <v>4.2553191489361701E-2</v>
      </c>
      <c r="BK13" s="47">
        <f t="shared" si="1"/>
        <v>3.8297872340425532E-2</v>
      </c>
      <c r="BL13" s="47">
        <f t="shared" si="1"/>
        <v>2.9787234042553193E-2</v>
      </c>
      <c r="BM13" s="6" cm="1">
        <f t="array" ref="BM13">-1/LN(30)*SUMPRODUCT(AI13:BL13,LN(AI13:BL13))</f>
        <v>0.99634426291916167</v>
      </c>
      <c r="BN13" s="18">
        <f t="shared" si="2"/>
        <v>3.6557370808383283E-3</v>
      </c>
      <c r="BO13" s="18">
        <f t="shared" si="3"/>
        <v>2.7907456156501184E-2</v>
      </c>
      <c r="BP13" s="21">
        <f t="shared" si="4"/>
        <v>3.5308416634051439E-2</v>
      </c>
      <c r="BQ13" s="6" cm="1">
        <f t="array" ref="BQ13">-SUMPRODUCT(AI13:BL13,LOG(AI13:BL13,2))</f>
        <v>4.8889522937065388</v>
      </c>
      <c r="BR13" s="28">
        <f t="shared" si="8"/>
        <v>0.99634426291916234</v>
      </c>
      <c r="BS13" s="3">
        <f t="shared" si="5"/>
        <v>2.2346613002857201E-3</v>
      </c>
      <c r="BT13" s="3">
        <f t="shared" si="6"/>
        <v>9.0149148852897284E-4</v>
      </c>
      <c r="BU13" s="3">
        <f t="shared" si="6"/>
        <v>1.5024858142149548E-3</v>
      </c>
      <c r="BV13" s="3">
        <f t="shared" si="6"/>
        <v>1.0517400699504684E-3</v>
      </c>
      <c r="BW13" s="3">
        <f t="shared" si="6"/>
        <v>9.0149148852897284E-4</v>
      </c>
      <c r="BX13" s="3">
        <f t="shared" si="6"/>
        <v>1.0517400699504684E-3</v>
      </c>
      <c r="BY13" s="3">
        <f t="shared" si="6"/>
        <v>1.0517400699504684E-3</v>
      </c>
      <c r="BZ13" s="3">
        <f t="shared" si="6"/>
        <v>9.0149148852897284E-4</v>
      </c>
      <c r="CA13" s="3">
        <f t="shared" si="6"/>
        <v>1.0517400699504684E-3</v>
      </c>
      <c r="CB13" s="3">
        <f t="shared" si="6"/>
        <v>1.2019886513719639E-3</v>
      </c>
      <c r="CC13" s="3">
        <f t="shared" si="6"/>
        <v>1.2019886513719639E-3</v>
      </c>
      <c r="CD13" s="3">
        <f t="shared" si="6"/>
        <v>1.0517400699504684E-3</v>
      </c>
      <c r="CE13" s="3">
        <f t="shared" si="6"/>
        <v>1.0517400699504684E-3</v>
      </c>
      <c r="CF13" s="3">
        <f t="shared" si="6"/>
        <v>1.3522372327934593E-3</v>
      </c>
      <c r="CG13" s="3">
        <f t="shared" si="6"/>
        <v>1.2019886513719639E-3</v>
      </c>
      <c r="CH13" s="3">
        <f t="shared" si="6"/>
        <v>1.0517400699504684E-3</v>
      </c>
      <c r="CI13" s="3">
        <f t="shared" si="6"/>
        <v>9.0149148852897284E-4</v>
      </c>
      <c r="CJ13" s="3">
        <f t="shared" si="7"/>
        <v>1.3522372327934593E-3</v>
      </c>
      <c r="CK13" s="3">
        <f t="shared" si="7"/>
        <v>1.2019886513719639E-3</v>
      </c>
      <c r="CL13" s="3">
        <f t="shared" si="7"/>
        <v>1.0517400699504684E-3</v>
      </c>
      <c r="CM13" s="3">
        <f t="shared" si="7"/>
        <v>1.0517400699504684E-3</v>
      </c>
      <c r="CN13" s="3">
        <f t="shared" si="7"/>
        <v>1.2019886513719639E-3</v>
      </c>
      <c r="CO13" s="3">
        <f t="shared" si="7"/>
        <v>1.3522372327934593E-3</v>
      </c>
      <c r="CP13" s="3">
        <f t="shared" si="7"/>
        <v>1.5024858142149548E-3</v>
      </c>
      <c r="CQ13" s="3">
        <f t="shared" si="7"/>
        <v>1.3522372327934593E-3</v>
      </c>
      <c r="CR13" s="3">
        <f t="shared" si="7"/>
        <v>1.2019886513719639E-3</v>
      </c>
      <c r="CS13" s="3">
        <f t="shared" si="7"/>
        <v>1.5024858142149548E-3</v>
      </c>
      <c r="CT13" s="3">
        <f t="shared" si="7"/>
        <v>1.2019886513719639E-3</v>
      </c>
      <c r="CU13" s="3">
        <f t="shared" si="7"/>
        <v>1.5024858142149548E-3</v>
      </c>
      <c r="CV13" s="3">
        <f t="shared" si="7"/>
        <v>1.3522372327934593E-3</v>
      </c>
      <c r="CW13" s="3">
        <f t="shared" si="7"/>
        <v>1.0517400699504684E-3</v>
      </c>
      <c r="CX13" s="26">
        <f t="shared" si="9"/>
        <v>0.17262116449019188</v>
      </c>
      <c r="CZ13"/>
      <c r="DA13"/>
      <c r="DB13"/>
      <c r="DC13"/>
      <c r="DD13"/>
      <c r="DE13"/>
      <c r="DF13"/>
    </row>
    <row r="14" spans="1:110" s="5" customFormat="1" ht="31.5" customHeight="1" thickBot="1" x14ac:dyDescent="0.3">
      <c r="A14" s="2"/>
      <c r="B14" s="37" t="s">
        <v>60</v>
      </c>
      <c r="C14" s="34" t="s">
        <v>29</v>
      </c>
      <c r="D14" s="65">
        <v>1.4500000000000001E-2</v>
      </c>
      <c r="E14" s="49">
        <v>9</v>
      </c>
      <c r="F14" s="33">
        <v>10</v>
      </c>
      <c r="G14" s="33">
        <v>8</v>
      </c>
      <c r="H14" s="33">
        <v>9</v>
      </c>
      <c r="I14" s="33">
        <v>7</v>
      </c>
      <c r="J14" s="33">
        <v>8</v>
      </c>
      <c r="K14" s="33">
        <v>8</v>
      </c>
      <c r="L14" s="33">
        <v>9</v>
      </c>
      <c r="M14" s="33">
        <v>10</v>
      </c>
      <c r="N14" s="33">
        <v>7</v>
      </c>
      <c r="O14" s="33">
        <v>7</v>
      </c>
      <c r="P14" s="33">
        <v>9</v>
      </c>
      <c r="Q14" s="33">
        <v>7</v>
      </c>
      <c r="R14" s="33">
        <v>7</v>
      </c>
      <c r="S14" s="33">
        <v>7</v>
      </c>
      <c r="T14" s="33">
        <v>8</v>
      </c>
      <c r="U14" s="33">
        <v>10</v>
      </c>
      <c r="V14" s="33">
        <v>7</v>
      </c>
      <c r="W14" s="33">
        <v>10</v>
      </c>
      <c r="X14" s="33">
        <v>7</v>
      </c>
      <c r="Y14" s="33">
        <v>10</v>
      </c>
      <c r="Z14" s="33">
        <v>7</v>
      </c>
      <c r="AA14" s="33">
        <v>8</v>
      </c>
      <c r="AB14" s="33">
        <v>8</v>
      </c>
      <c r="AC14" s="33">
        <v>9</v>
      </c>
      <c r="AD14" s="33">
        <v>7</v>
      </c>
      <c r="AE14" s="33">
        <v>9</v>
      </c>
      <c r="AF14" s="33">
        <v>7</v>
      </c>
      <c r="AG14" s="33">
        <v>8</v>
      </c>
      <c r="AH14" s="32">
        <v>9</v>
      </c>
      <c r="AI14" s="47">
        <f t="shared" si="0"/>
        <v>3.6585365853658534E-2</v>
      </c>
      <c r="AJ14" s="47">
        <f t="shared" si="0"/>
        <v>4.065040650406504E-2</v>
      </c>
      <c r="AK14" s="47">
        <f t="shared" si="0"/>
        <v>3.2520325203252036E-2</v>
      </c>
      <c r="AL14" s="47">
        <f t="shared" si="0"/>
        <v>3.6585365853658534E-2</v>
      </c>
      <c r="AM14" s="47">
        <f t="shared" si="0"/>
        <v>2.8455284552845527E-2</v>
      </c>
      <c r="AN14" s="47">
        <f t="shared" si="0"/>
        <v>3.2520325203252036E-2</v>
      </c>
      <c r="AO14" s="47">
        <f t="shared" si="0"/>
        <v>3.2520325203252036E-2</v>
      </c>
      <c r="AP14" s="47">
        <f t="shared" si="0"/>
        <v>3.6585365853658534E-2</v>
      </c>
      <c r="AQ14" s="47">
        <f t="shared" si="0"/>
        <v>4.065040650406504E-2</v>
      </c>
      <c r="AR14" s="47">
        <f t="shared" si="0"/>
        <v>2.8455284552845527E-2</v>
      </c>
      <c r="AS14" s="47">
        <f t="shared" si="0"/>
        <v>2.8455284552845527E-2</v>
      </c>
      <c r="AT14" s="47">
        <f t="shared" si="0"/>
        <v>3.6585365853658534E-2</v>
      </c>
      <c r="AU14" s="47">
        <f t="shared" si="0"/>
        <v>2.8455284552845527E-2</v>
      </c>
      <c r="AV14" s="47">
        <f t="shared" si="0"/>
        <v>2.8455284552845527E-2</v>
      </c>
      <c r="AW14" s="47">
        <f t="shared" si="0"/>
        <v>2.8455284552845527E-2</v>
      </c>
      <c r="AX14" s="47">
        <f t="shared" si="0"/>
        <v>3.2520325203252036E-2</v>
      </c>
      <c r="AY14" s="47">
        <f t="shared" si="1"/>
        <v>4.065040650406504E-2</v>
      </c>
      <c r="AZ14" s="47">
        <f t="shared" si="1"/>
        <v>2.8455284552845527E-2</v>
      </c>
      <c r="BA14" s="47">
        <f t="shared" si="1"/>
        <v>4.065040650406504E-2</v>
      </c>
      <c r="BB14" s="47">
        <f t="shared" si="1"/>
        <v>2.8455284552845527E-2</v>
      </c>
      <c r="BC14" s="47">
        <f t="shared" si="1"/>
        <v>4.065040650406504E-2</v>
      </c>
      <c r="BD14" s="47">
        <f t="shared" si="1"/>
        <v>2.8455284552845527E-2</v>
      </c>
      <c r="BE14" s="47">
        <f t="shared" si="1"/>
        <v>3.2520325203252036E-2</v>
      </c>
      <c r="BF14" s="47">
        <f t="shared" si="1"/>
        <v>3.2520325203252036E-2</v>
      </c>
      <c r="BG14" s="47">
        <f t="shared" si="1"/>
        <v>3.6585365853658534E-2</v>
      </c>
      <c r="BH14" s="47">
        <f t="shared" si="1"/>
        <v>2.8455284552845527E-2</v>
      </c>
      <c r="BI14" s="47">
        <f t="shared" si="1"/>
        <v>3.6585365853658534E-2</v>
      </c>
      <c r="BJ14" s="47">
        <f t="shared" si="1"/>
        <v>2.8455284552845527E-2</v>
      </c>
      <c r="BK14" s="47">
        <f t="shared" si="1"/>
        <v>3.2520325203252036E-2</v>
      </c>
      <c r="BL14" s="47">
        <f t="shared" si="1"/>
        <v>3.6585365853658534E-2</v>
      </c>
      <c r="BM14" s="6" cm="1">
        <f t="array" ref="BM14">-1/LN(30)*SUMPRODUCT(AI14:BL14,LN(AI14:BL14))</f>
        <v>0.99734525715852973</v>
      </c>
      <c r="BN14" s="18">
        <f t="shared" si="2"/>
        <v>2.6547428414702701E-3</v>
      </c>
      <c r="BO14" s="18">
        <f t="shared" si="3"/>
        <v>2.026598680836407E-2</v>
      </c>
      <c r="BP14" s="21">
        <f t="shared" si="4"/>
        <v>8.7069464664734086E-3</v>
      </c>
      <c r="BQ14" s="6" cm="1">
        <f t="array" ref="BQ14">-SUMPRODUCT(AI14:BL14,LOG(AI14:BL14,2))</f>
        <v>4.8938640629259478</v>
      </c>
      <c r="BR14" s="28">
        <f t="shared" si="8"/>
        <v>0.9973452571585294</v>
      </c>
      <c r="BS14" s="3">
        <f t="shared" si="5"/>
        <v>1.2322393529234801E-3</v>
      </c>
      <c r="BT14" s="3">
        <f t="shared" si="6"/>
        <v>3.1854682194414909E-4</v>
      </c>
      <c r="BU14" s="3">
        <f t="shared" si="6"/>
        <v>3.5394091327127676E-4</v>
      </c>
      <c r="BV14" s="3">
        <f t="shared" si="6"/>
        <v>2.8315273061702147E-4</v>
      </c>
      <c r="BW14" s="3">
        <f t="shared" si="6"/>
        <v>3.1854682194414909E-4</v>
      </c>
      <c r="BX14" s="3">
        <f t="shared" si="6"/>
        <v>2.4775863928989375E-4</v>
      </c>
      <c r="BY14" s="3">
        <f t="shared" si="6"/>
        <v>2.8315273061702147E-4</v>
      </c>
      <c r="BZ14" s="3">
        <f t="shared" si="6"/>
        <v>2.8315273061702147E-4</v>
      </c>
      <c r="CA14" s="3">
        <f t="shared" si="6"/>
        <v>3.1854682194414909E-4</v>
      </c>
      <c r="CB14" s="3">
        <f t="shared" si="6"/>
        <v>3.5394091327127676E-4</v>
      </c>
      <c r="CC14" s="3">
        <f t="shared" si="6"/>
        <v>2.4775863928989375E-4</v>
      </c>
      <c r="CD14" s="3">
        <f t="shared" si="6"/>
        <v>2.4775863928989375E-4</v>
      </c>
      <c r="CE14" s="3">
        <f t="shared" si="6"/>
        <v>3.1854682194414909E-4</v>
      </c>
      <c r="CF14" s="3">
        <f t="shared" si="6"/>
        <v>2.4775863928989375E-4</v>
      </c>
      <c r="CG14" s="3">
        <f t="shared" si="6"/>
        <v>2.4775863928989375E-4</v>
      </c>
      <c r="CH14" s="3">
        <f t="shared" si="6"/>
        <v>2.4775863928989375E-4</v>
      </c>
      <c r="CI14" s="3">
        <f t="shared" si="6"/>
        <v>2.8315273061702147E-4</v>
      </c>
      <c r="CJ14" s="3">
        <f t="shared" si="7"/>
        <v>3.5394091327127676E-4</v>
      </c>
      <c r="CK14" s="3">
        <f t="shared" si="7"/>
        <v>2.4775863928989375E-4</v>
      </c>
      <c r="CL14" s="3">
        <f t="shared" si="7"/>
        <v>3.5394091327127676E-4</v>
      </c>
      <c r="CM14" s="3">
        <f t="shared" si="7"/>
        <v>2.4775863928989375E-4</v>
      </c>
      <c r="CN14" s="3">
        <f t="shared" si="7"/>
        <v>3.5394091327127676E-4</v>
      </c>
      <c r="CO14" s="3">
        <f t="shared" si="7"/>
        <v>2.4775863928989375E-4</v>
      </c>
      <c r="CP14" s="3">
        <f t="shared" si="7"/>
        <v>2.8315273061702147E-4</v>
      </c>
      <c r="CQ14" s="3">
        <f t="shared" si="7"/>
        <v>2.8315273061702147E-4</v>
      </c>
      <c r="CR14" s="3">
        <f t="shared" si="7"/>
        <v>3.1854682194414909E-4</v>
      </c>
      <c r="CS14" s="3">
        <f t="shared" si="7"/>
        <v>2.4775863928989375E-4</v>
      </c>
      <c r="CT14" s="3">
        <f t="shared" si="7"/>
        <v>3.1854682194414909E-4</v>
      </c>
      <c r="CU14" s="3">
        <f t="shared" si="7"/>
        <v>2.4775863928989375E-4</v>
      </c>
      <c r="CV14" s="3">
        <f t="shared" si="7"/>
        <v>2.8315273061702147E-4</v>
      </c>
      <c r="CW14" s="3">
        <f t="shared" si="7"/>
        <v>3.1854682194414909E-4</v>
      </c>
      <c r="CX14" s="26">
        <f t="shared" si="9"/>
        <v>4.2610612410094277E-2</v>
      </c>
      <c r="CZ14"/>
      <c r="DA14"/>
      <c r="DB14"/>
      <c r="DC14"/>
      <c r="DD14"/>
      <c r="DE14"/>
      <c r="DF14"/>
    </row>
    <row r="15" spans="1:110" s="5" customFormat="1" ht="31.5" customHeight="1" thickBot="1" x14ac:dyDescent="0.3">
      <c r="A15" s="2"/>
      <c r="B15" s="37" t="s">
        <v>61</v>
      </c>
      <c r="C15" s="34" t="s">
        <v>30</v>
      </c>
      <c r="D15" s="65">
        <v>3.3700000000000001E-2</v>
      </c>
      <c r="E15" s="49">
        <v>7</v>
      </c>
      <c r="F15" s="33">
        <v>9</v>
      </c>
      <c r="G15" s="33">
        <v>6</v>
      </c>
      <c r="H15" s="33">
        <v>9</v>
      </c>
      <c r="I15" s="33">
        <v>9</v>
      </c>
      <c r="J15" s="33">
        <v>8</v>
      </c>
      <c r="K15" s="33">
        <v>8</v>
      </c>
      <c r="L15" s="33">
        <v>8</v>
      </c>
      <c r="M15" s="33">
        <v>7</v>
      </c>
      <c r="N15" s="33">
        <v>7</v>
      </c>
      <c r="O15" s="33">
        <v>9</v>
      </c>
      <c r="P15" s="33">
        <v>6</v>
      </c>
      <c r="Q15" s="33">
        <v>7</v>
      </c>
      <c r="R15" s="33">
        <v>9</v>
      </c>
      <c r="S15" s="33">
        <v>8</v>
      </c>
      <c r="T15" s="33">
        <v>8</v>
      </c>
      <c r="U15" s="33">
        <v>8</v>
      </c>
      <c r="V15" s="33">
        <v>7</v>
      </c>
      <c r="W15" s="33">
        <v>10</v>
      </c>
      <c r="X15" s="33">
        <v>9</v>
      </c>
      <c r="Y15" s="33">
        <v>9</v>
      </c>
      <c r="Z15" s="33">
        <v>10</v>
      </c>
      <c r="AA15" s="33">
        <v>6</v>
      </c>
      <c r="AB15" s="33">
        <v>6</v>
      </c>
      <c r="AC15" s="33">
        <v>9</v>
      </c>
      <c r="AD15" s="33">
        <v>7</v>
      </c>
      <c r="AE15" s="33">
        <v>8</v>
      </c>
      <c r="AF15" s="33">
        <v>9</v>
      </c>
      <c r="AG15" s="33">
        <v>9</v>
      </c>
      <c r="AH15" s="32">
        <v>7</v>
      </c>
      <c r="AI15" s="47">
        <f t="shared" si="0"/>
        <v>2.9288702928870293E-2</v>
      </c>
      <c r="AJ15" s="47">
        <f t="shared" si="0"/>
        <v>3.7656903765690378E-2</v>
      </c>
      <c r="AK15" s="47">
        <f t="shared" si="0"/>
        <v>2.5104602510460251E-2</v>
      </c>
      <c r="AL15" s="47">
        <f t="shared" si="0"/>
        <v>3.7656903765690378E-2</v>
      </c>
      <c r="AM15" s="47">
        <f t="shared" si="0"/>
        <v>3.7656903765690378E-2</v>
      </c>
      <c r="AN15" s="47">
        <f t="shared" si="0"/>
        <v>3.3472803347280332E-2</v>
      </c>
      <c r="AO15" s="47">
        <f t="shared" si="0"/>
        <v>3.3472803347280332E-2</v>
      </c>
      <c r="AP15" s="47">
        <f t="shared" si="0"/>
        <v>3.3472803347280332E-2</v>
      </c>
      <c r="AQ15" s="47">
        <f t="shared" si="0"/>
        <v>2.9288702928870293E-2</v>
      </c>
      <c r="AR15" s="47">
        <f t="shared" si="0"/>
        <v>2.9288702928870293E-2</v>
      </c>
      <c r="AS15" s="47">
        <f t="shared" si="0"/>
        <v>3.7656903765690378E-2</v>
      </c>
      <c r="AT15" s="47">
        <f t="shared" si="0"/>
        <v>2.5104602510460251E-2</v>
      </c>
      <c r="AU15" s="47">
        <f t="shared" si="0"/>
        <v>2.9288702928870293E-2</v>
      </c>
      <c r="AV15" s="47">
        <f t="shared" si="0"/>
        <v>3.7656903765690378E-2</v>
      </c>
      <c r="AW15" s="47">
        <f t="shared" si="0"/>
        <v>3.3472803347280332E-2</v>
      </c>
      <c r="AX15" s="47">
        <f t="shared" si="0"/>
        <v>3.3472803347280332E-2</v>
      </c>
      <c r="AY15" s="47">
        <f t="shared" si="1"/>
        <v>3.3472803347280332E-2</v>
      </c>
      <c r="AZ15" s="47">
        <f t="shared" si="1"/>
        <v>2.9288702928870293E-2</v>
      </c>
      <c r="BA15" s="47">
        <f t="shared" si="1"/>
        <v>4.1841004184100417E-2</v>
      </c>
      <c r="BB15" s="47">
        <f t="shared" si="1"/>
        <v>3.7656903765690378E-2</v>
      </c>
      <c r="BC15" s="47">
        <f t="shared" si="1"/>
        <v>3.7656903765690378E-2</v>
      </c>
      <c r="BD15" s="47">
        <f t="shared" si="1"/>
        <v>4.1841004184100417E-2</v>
      </c>
      <c r="BE15" s="47">
        <f t="shared" si="1"/>
        <v>2.5104602510460251E-2</v>
      </c>
      <c r="BF15" s="47">
        <f t="shared" si="1"/>
        <v>2.5104602510460251E-2</v>
      </c>
      <c r="BG15" s="47">
        <f t="shared" si="1"/>
        <v>3.7656903765690378E-2</v>
      </c>
      <c r="BH15" s="47">
        <f t="shared" si="1"/>
        <v>2.9288702928870293E-2</v>
      </c>
      <c r="BI15" s="47">
        <f t="shared" si="1"/>
        <v>3.3472803347280332E-2</v>
      </c>
      <c r="BJ15" s="47">
        <f t="shared" si="1"/>
        <v>3.7656903765690378E-2</v>
      </c>
      <c r="BK15" s="47">
        <f t="shared" si="1"/>
        <v>3.7656903765690378E-2</v>
      </c>
      <c r="BL15" s="47">
        <f t="shared" si="1"/>
        <v>2.9288702928870293E-2</v>
      </c>
      <c r="BM15" s="6" cm="1">
        <f t="array" ref="BM15">-1/LN(30)*SUMPRODUCT(AI15:BL15,LN(AI15:BL15))</f>
        <v>0.99678448212317516</v>
      </c>
      <c r="BN15" s="18">
        <f t="shared" si="2"/>
        <v>3.215517876824836E-3</v>
      </c>
      <c r="BO15" s="18">
        <f t="shared" si="3"/>
        <v>2.4546875823837022E-2</v>
      </c>
      <c r="BP15" s="21">
        <f t="shared" si="4"/>
        <v>2.4510729826598354E-2</v>
      </c>
      <c r="BQ15" s="6" cm="1">
        <f t="array" ref="BQ15">-SUMPRODUCT(AI15:BL15,LOG(AI15:BL15,2))</f>
        <v>4.8911124011787166</v>
      </c>
      <c r="BR15" s="28">
        <f t="shared" si="8"/>
        <v>0.99678448212317527</v>
      </c>
      <c r="BS15" s="3">
        <f t="shared" si="5"/>
        <v>1.7938142160587611E-3</v>
      </c>
      <c r="BT15" s="3">
        <f t="shared" si="6"/>
        <v>7.178874844610397E-4</v>
      </c>
      <c r="BU15" s="3">
        <f t="shared" si="6"/>
        <v>9.2299819430705099E-4</v>
      </c>
      <c r="BV15" s="3">
        <f t="shared" si="6"/>
        <v>6.1533212953803396E-4</v>
      </c>
      <c r="BW15" s="3">
        <f t="shared" si="6"/>
        <v>9.2299819430705099E-4</v>
      </c>
      <c r="BX15" s="3">
        <f t="shared" si="6"/>
        <v>9.2299819430705099E-4</v>
      </c>
      <c r="BY15" s="3">
        <f t="shared" si="6"/>
        <v>8.2044283938404524E-4</v>
      </c>
      <c r="BZ15" s="3">
        <f t="shared" si="6"/>
        <v>8.2044283938404524E-4</v>
      </c>
      <c r="CA15" s="3">
        <f t="shared" si="6"/>
        <v>8.2044283938404524E-4</v>
      </c>
      <c r="CB15" s="3">
        <f t="shared" si="6"/>
        <v>7.178874844610397E-4</v>
      </c>
      <c r="CC15" s="3">
        <f t="shared" si="6"/>
        <v>7.178874844610397E-4</v>
      </c>
      <c r="CD15" s="3">
        <f t="shared" si="6"/>
        <v>9.2299819430705099E-4</v>
      </c>
      <c r="CE15" s="3">
        <f t="shared" si="6"/>
        <v>6.1533212953803396E-4</v>
      </c>
      <c r="CF15" s="3">
        <f t="shared" si="6"/>
        <v>7.178874844610397E-4</v>
      </c>
      <c r="CG15" s="3">
        <f t="shared" si="6"/>
        <v>9.2299819430705099E-4</v>
      </c>
      <c r="CH15" s="3">
        <f t="shared" si="6"/>
        <v>8.2044283938404524E-4</v>
      </c>
      <c r="CI15" s="3">
        <f t="shared" si="6"/>
        <v>8.2044283938404524E-4</v>
      </c>
      <c r="CJ15" s="3">
        <f t="shared" si="7"/>
        <v>8.2044283938404524E-4</v>
      </c>
      <c r="CK15" s="3">
        <f t="shared" si="7"/>
        <v>7.178874844610397E-4</v>
      </c>
      <c r="CL15" s="3">
        <f t="shared" si="7"/>
        <v>1.0255535492300566E-3</v>
      </c>
      <c r="CM15" s="3">
        <f t="shared" si="7"/>
        <v>9.2299819430705099E-4</v>
      </c>
      <c r="CN15" s="3">
        <f t="shared" si="7"/>
        <v>9.2299819430705099E-4</v>
      </c>
      <c r="CO15" s="3">
        <f t="shared" si="7"/>
        <v>1.0255535492300566E-3</v>
      </c>
      <c r="CP15" s="3">
        <f t="shared" si="7"/>
        <v>6.1533212953803396E-4</v>
      </c>
      <c r="CQ15" s="3">
        <f t="shared" si="7"/>
        <v>6.1533212953803396E-4</v>
      </c>
      <c r="CR15" s="3">
        <f t="shared" si="7"/>
        <v>9.2299819430705099E-4</v>
      </c>
      <c r="CS15" s="3">
        <f t="shared" si="7"/>
        <v>7.178874844610397E-4</v>
      </c>
      <c r="CT15" s="3">
        <f t="shared" si="7"/>
        <v>8.2044283938404524E-4</v>
      </c>
      <c r="CU15" s="3">
        <f t="shared" si="7"/>
        <v>9.2299819430705099E-4</v>
      </c>
      <c r="CV15" s="3">
        <f t="shared" si="7"/>
        <v>9.2299819430705099E-4</v>
      </c>
      <c r="CW15" s="3">
        <f t="shared" si="7"/>
        <v>7.178874844610397E-4</v>
      </c>
      <c r="CX15" s="26">
        <f t="shared" si="9"/>
        <v>0.11988473461681626</v>
      </c>
      <c r="CZ15"/>
      <c r="DA15"/>
      <c r="DB15"/>
      <c r="DC15"/>
      <c r="DD15"/>
      <c r="DE15"/>
      <c r="DF15"/>
    </row>
    <row r="16" spans="1:110" s="5" customFormat="1" ht="31.5" customHeight="1" thickBot="1" x14ac:dyDescent="0.3">
      <c r="A16" s="2"/>
      <c r="B16" s="37" t="s">
        <v>62</v>
      </c>
      <c r="C16" s="34" t="s">
        <v>31</v>
      </c>
      <c r="D16" s="65">
        <v>4.6800000000000001E-2</v>
      </c>
      <c r="E16" s="49">
        <v>9</v>
      </c>
      <c r="F16" s="33">
        <v>8</v>
      </c>
      <c r="G16" s="33">
        <v>9</v>
      </c>
      <c r="H16" s="33">
        <v>8</v>
      </c>
      <c r="I16" s="33">
        <v>6</v>
      </c>
      <c r="J16" s="33">
        <v>10</v>
      </c>
      <c r="K16" s="33">
        <v>8</v>
      </c>
      <c r="L16" s="33">
        <v>8</v>
      </c>
      <c r="M16" s="33">
        <v>10</v>
      </c>
      <c r="N16" s="33">
        <v>10</v>
      </c>
      <c r="O16" s="33">
        <v>8</v>
      </c>
      <c r="P16" s="33">
        <v>9</v>
      </c>
      <c r="Q16" s="33">
        <v>8</v>
      </c>
      <c r="R16" s="33">
        <v>10</v>
      </c>
      <c r="S16" s="33">
        <v>9</v>
      </c>
      <c r="T16" s="33">
        <v>7</v>
      </c>
      <c r="U16" s="33">
        <v>10</v>
      </c>
      <c r="V16" s="33">
        <v>7</v>
      </c>
      <c r="W16" s="33">
        <v>9</v>
      </c>
      <c r="X16" s="33">
        <v>7</v>
      </c>
      <c r="Y16" s="33">
        <v>6</v>
      </c>
      <c r="Z16" s="33">
        <v>9</v>
      </c>
      <c r="AA16" s="33">
        <v>9</v>
      </c>
      <c r="AB16" s="33">
        <v>9</v>
      </c>
      <c r="AC16" s="33">
        <v>10</v>
      </c>
      <c r="AD16" s="33">
        <v>9</v>
      </c>
      <c r="AE16" s="33">
        <v>6</v>
      </c>
      <c r="AF16" s="33">
        <v>9</v>
      </c>
      <c r="AG16" s="33">
        <v>6</v>
      </c>
      <c r="AH16" s="32">
        <v>8</v>
      </c>
      <c r="AI16" s="47">
        <f t="shared" si="0"/>
        <v>3.5856573705179286E-2</v>
      </c>
      <c r="AJ16" s="47">
        <f t="shared" si="0"/>
        <v>3.1872509960159362E-2</v>
      </c>
      <c r="AK16" s="47">
        <f t="shared" si="0"/>
        <v>3.5856573705179286E-2</v>
      </c>
      <c r="AL16" s="47">
        <f t="shared" si="0"/>
        <v>3.1872509960159362E-2</v>
      </c>
      <c r="AM16" s="47">
        <f t="shared" si="0"/>
        <v>2.3904382470119521E-2</v>
      </c>
      <c r="AN16" s="47">
        <f t="shared" si="0"/>
        <v>3.9840637450199202E-2</v>
      </c>
      <c r="AO16" s="47">
        <f t="shared" si="0"/>
        <v>3.1872509960159362E-2</v>
      </c>
      <c r="AP16" s="47">
        <f t="shared" si="0"/>
        <v>3.1872509960159362E-2</v>
      </c>
      <c r="AQ16" s="47">
        <f t="shared" si="0"/>
        <v>3.9840637450199202E-2</v>
      </c>
      <c r="AR16" s="47">
        <f t="shared" si="0"/>
        <v>3.9840637450199202E-2</v>
      </c>
      <c r="AS16" s="47">
        <f t="shared" si="0"/>
        <v>3.1872509960159362E-2</v>
      </c>
      <c r="AT16" s="47">
        <f t="shared" si="0"/>
        <v>3.5856573705179286E-2</v>
      </c>
      <c r="AU16" s="47">
        <f t="shared" si="0"/>
        <v>3.1872509960159362E-2</v>
      </c>
      <c r="AV16" s="47">
        <f t="shared" si="0"/>
        <v>3.9840637450199202E-2</v>
      </c>
      <c r="AW16" s="47">
        <f t="shared" si="0"/>
        <v>3.5856573705179286E-2</v>
      </c>
      <c r="AX16" s="47">
        <f t="shared" si="0"/>
        <v>2.7888446215139442E-2</v>
      </c>
      <c r="AY16" s="47">
        <f t="shared" si="1"/>
        <v>3.9840637450199202E-2</v>
      </c>
      <c r="AZ16" s="47">
        <f t="shared" si="1"/>
        <v>2.7888446215139442E-2</v>
      </c>
      <c r="BA16" s="47">
        <f t="shared" si="1"/>
        <v>3.5856573705179286E-2</v>
      </c>
      <c r="BB16" s="47">
        <f t="shared" si="1"/>
        <v>2.7888446215139442E-2</v>
      </c>
      <c r="BC16" s="47">
        <f t="shared" si="1"/>
        <v>2.3904382470119521E-2</v>
      </c>
      <c r="BD16" s="47">
        <f t="shared" si="1"/>
        <v>3.5856573705179286E-2</v>
      </c>
      <c r="BE16" s="47">
        <f t="shared" si="1"/>
        <v>3.5856573705179286E-2</v>
      </c>
      <c r="BF16" s="47">
        <f t="shared" si="1"/>
        <v>3.5856573705179286E-2</v>
      </c>
      <c r="BG16" s="47">
        <f t="shared" si="1"/>
        <v>3.9840637450199202E-2</v>
      </c>
      <c r="BH16" s="47">
        <f t="shared" si="1"/>
        <v>3.5856573705179286E-2</v>
      </c>
      <c r="BI16" s="47">
        <f t="shared" si="1"/>
        <v>2.3904382470119521E-2</v>
      </c>
      <c r="BJ16" s="47">
        <f t="shared" si="1"/>
        <v>3.5856573705179286E-2</v>
      </c>
      <c r="BK16" s="47">
        <f t="shared" si="1"/>
        <v>2.3904382470119521E-2</v>
      </c>
      <c r="BL16" s="47">
        <f t="shared" si="1"/>
        <v>3.1872509960159362E-2</v>
      </c>
      <c r="BM16" s="6" cm="1">
        <f t="array" ref="BM16">-1/LN(30)*SUMPRODUCT(AI16:BL16,LN(AI16:BL16))</f>
        <v>0.99644812297905272</v>
      </c>
      <c r="BN16" s="18">
        <f t="shared" si="2"/>
        <v>3.5518770209472805E-3</v>
      </c>
      <c r="BO16" s="18">
        <f t="shared" si="3"/>
        <v>2.7114600980177525E-2</v>
      </c>
      <c r="BP16" s="21">
        <f t="shared" si="4"/>
        <v>3.759925044570922E-2</v>
      </c>
      <c r="BQ16" s="6" cm="1">
        <f t="array" ref="BQ16">-SUMPRODUCT(AI16:BL16,LOG(AI16:BL16,2))</f>
        <v>4.8894619236576764</v>
      </c>
      <c r="BR16" s="28">
        <f t="shared" si="8"/>
        <v>0.99644812297905316</v>
      </c>
      <c r="BS16" s="3">
        <f t="shared" si="5"/>
        <v>2.1306531058382372E-3</v>
      </c>
      <c r="BT16" s="3">
        <f t="shared" si="6"/>
        <v>1.3481802948660678E-3</v>
      </c>
      <c r="BU16" s="3">
        <f t="shared" si="6"/>
        <v>1.1983824843253934E-3</v>
      </c>
      <c r="BV16" s="3">
        <f t="shared" si="6"/>
        <v>1.3481802948660678E-3</v>
      </c>
      <c r="BW16" s="3">
        <f t="shared" si="6"/>
        <v>1.1983824843253934E-3</v>
      </c>
      <c r="BX16" s="3">
        <f t="shared" si="6"/>
        <v>8.9878686324404509E-4</v>
      </c>
      <c r="BY16" s="3">
        <f t="shared" si="6"/>
        <v>1.4979781054067418E-3</v>
      </c>
      <c r="BZ16" s="3">
        <f t="shared" si="6"/>
        <v>1.1983824843253934E-3</v>
      </c>
      <c r="CA16" s="3">
        <f t="shared" si="6"/>
        <v>1.1983824843253934E-3</v>
      </c>
      <c r="CB16" s="3">
        <f t="shared" si="6"/>
        <v>1.4979781054067418E-3</v>
      </c>
      <c r="CC16" s="3">
        <f t="shared" si="6"/>
        <v>1.4979781054067418E-3</v>
      </c>
      <c r="CD16" s="3">
        <f t="shared" si="6"/>
        <v>1.1983824843253934E-3</v>
      </c>
      <c r="CE16" s="3">
        <f t="shared" si="6"/>
        <v>1.3481802948660678E-3</v>
      </c>
      <c r="CF16" s="3">
        <f t="shared" si="6"/>
        <v>1.1983824843253934E-3</v>
      </c>
      <c r="CG16" s="3">
        <f t="shared" si="6"/>
        <v>1.4979781054067418E-3</v>
      </c>
      <c r="CH16" s="3">
        <f t="shared" si="6"/>
        <v>1.3481802948660678E-3</v>
      </c>
      <c r="CI16" s="3">
        <f t="shared" si="6"/>
        <v>1.0485846737847192E-3</v>
      </c>
      <c r="CJ16" s="3">
        <f t="shared" si="7"/>
        <v>1.4979781054067418E-3</v>
      </c>
      <c r="CK16" s="3">
        <f t="shared" si="7"/>
        <v>1.0485846737847192E-3</v>
      </c>
      <c r="CL16" s="3">
        <f t="shared" si="7"/>
        <v>1.3481802948660678E-3</v>
      </c>
      <c r="CM16" s="3">
        <f t="shared" si="7"/>
        <v>1.0485846737847192E-3</v>
      </c>
      <c r="CN16" s="3">
        <f t="shared" si="7"/>
        <v>8.9878686324404509E-4</v>
      </c>
      <c r="CO16" s="3">
        <f t="shared" si="7"/>
        <v>1.3481802948660678E-3</v>
      </c>
      <c r="CP16" s="3">
        <f t="shared" si="7"/>
        <v>1.3481802948660678E-3</v>
      </c>
      <c r="CQ16" s="3">
        <f t="shared" si="7"/>
        <v>1.3481802948660678E-3</v>
      </c>
      <c r="CR16" s="3">
        <f t="shared" si="7"/>
        <v>1.4979781054067418E-3</v>
      </c>
      <c r="CS16" s="3">
        <f t="shared" si="7"/>
        <v>1.3481802948660678E-3</v>
      </c>
      <c r="CT16" s="3">
        <f t="shared" si="7"/>
        <v>8.9878686324404509E-4</v>
      </c>
      <c r="CU16" s="3">
        <f t="shared" si="7"/>
        <v>1.3481802948660678E-3</v>
      </c>
      <c r="CV16" s="3">
        <f t="shared" si="7"/>
        <v>8.9878686324404509E-4</v>
      </c>
      <c r="CW16" s="3">
        <f t="shared" si="7"/>
        <v>1.1983824843253934E-3</v>
      </c>
      <c r="CX16" s="26">
        <f t="shared" si="9"/>
        <v>0.18384010341236415</v>
      </c>
      <c r="CZ16"/>
      <c r="DA16"/>
      <c r="DB16"/>
      <c r="DC16"/>
      <c r="DD16"/>
      <c r="DE16"/>
      <c r="DF16"/>
    </row>
    <row r="17" spans="1:110" s="5" customFormat="1" ht="31.5" customHeight="1" thickBot="1" x14ac:dyDescent="0.3">
      <c r="A17" s="2"/>
      <c r="B17" s="37" t="s">
        <v>63</v>
      </c>
      <c r="C17" s="34" t="s">
        <v>32</v>
      </c>
      <c r="D17" s="65">
        <v>6.9599999999999995E-2</v>
      </c>
      <c r="E17" s="49">
        <v>7</v>
      </c>
      <c r="F17" s="33">
        <v>9</v>
      </c>
      <c r="G17" s="33">
        <v>8</v>
      </c>
      <c r="H17" s="33">
        <v>7</v>
      </c>
      <c r="I17" s="33">
        <v>9</v>
      </c>
      <c r="J17" s="33">
        <v>7</v>
      </c>
      <c r="K17" s="33">
        <v>8</v>
      </c>
      <c r="L17" s="33">
        <v>10</v>
      </c>
      <c r="M17" s="33">
        <v>6</v>
      </c>
      <c r="N17" s="33">
        <v>9</v>
      </c>
      <c r="O17" s="33">
        <v>10</v>
      </c>
      <c r="P17" s="33">
        <v>9</v>
      </c>
      <c r="Q17" s="33">
        <v>8</v>
      </c>
      <c r="R17" s="33">
        <v>8</v>
      </c>
      <c r="S17" s="33">
        <v>7</v>
      </c>
      <c r="T17" s="33">
        <v>8</v>
      </c>
      <c r="U17" s="33">
        <v>9</v>
      </c>
      <c r="V17" s="33">
        <v>9</v>
      </c>
      <c r="W17" s="33">
        <v>9</v>
      </c>
      <c r="X17" s="33">
        <v>7</v>
      </c>
      <c r="Y17" s="33">
        <v>8</v>
      </c>
      <c r="Z17" s="33">
        <v>7</v>
      </c>
      <c r="AA17" s="33">
        <v>8</v>
      </c>
      <c r="AB17" s="33">
        <v>8</v>
      </c>
      <c r="AC17" s="33">
        <v>9</v>
      </c>
      <c r="AD17" s="33">
        <v>10</v>
      </c>
      <c r="AE17" s="33">
        <v>6</v>
      </c>
      <c r="AF17" s="33">
        <v>8</v>
      </c>
      <c r="AG17" s="33">
        <v>10</v>
      </c>
      <c r="AH17" s="32">
        <v>8</v>
      </c>
      <c r="AI17" s="47">
        <f t="shared" si="0"/>
        <v>2.8455284552845527E-2</v>
      </c>
      <c r="AJ17" s="47">
        <f t="shared" si="0"/>
        <v>3.6585365853658534E-2</v>
      </c>
      <c r="AK17" s="47">
        <f t="shared" si="0"/>
        <v>3.2520325203252036E-2</v>
      </c>
      <c r="AL17" s="47">
        <f t="shared" si="0"/>
        <v>2.8455284552845527E-2</v>
      </c>
      <c r="AM17" s="47">
        <f t="shared" si="0"/>
        <v>3.6585365853658534E-2</v>
      </c>
      <c r="AN17" s="47">
        <f t="shared" si="0"/>
        <v>2.8455284552845527E-2</v>
      </c>
      <c r="AO17" s="47">
        <f t="shared" si="0"/>
        <v>3.2520325203252036E-2</v>
      </c>
      <c r="AP17" s="47">
        <f t="shared" si="0"/>
        <v>4.065040650406504E-2</v>
      </c>
      <c r="AQ17" s="47">
        <f t="shared" si="0"/>
        <v>2.4390243902439025E-2</v>
      </c>
      <c r="AR17" s="47">
        <f t="shared" si="0"/>
        <v>3.6585365853658534E-2</v>
      </c>
      <c r="AS17" s="47">
        <f t="shared" si="0"/>
        <v>4.065040650406504E-2</v>
      </c>
      <c r="AT17" s="47">
        <f t="shared" si="0"/>
        <v>3.6585365853658534E-2</v>
      </c>
      <c r="AU17" s="47">
        <f t="shared" si="0"/>
        <v>3.2520325203252036E-2</v>
      </c>
      <c r="AV17" s="47">
        <f t="shared" si="0"/>
        <v>3.2520325203252036E-2</v>
      </c>
      <c r="AW17" s="47">
        <f t="shared" si="0"/>
        <v>2.8455284552845527E-2</v>
      </c>
      <c r="AX17" s="47">
        <f t="shared" si="0"/>
        <v>3.2520325203252036E-2</v>
      </c>
      <c r="AY17" s="47">
        <f t="shared" si="1"/>
        <v>3.6585365853658534E-2</v>
      </c>
      <c r="AZ17" s="47">
        <f t="shared" si="1"/>
        <v>3.6585365853658534E-2</v>
      </c>
      <c r="BA17" s="47">
        <f t="shared" si="1"/>
        <v>3.6585365853658534E-2</v>
      </c>
      <c r="BB17" s="47">
        <f t="shared" si="1"/>
        <v>2.8455284552845527E-2</v>
      </c>
      <c r="BC17" s="47">
        <f t="shared" si="1"/>
        <v>3.2520325203252036E-2</v>
      </c>
      <c r="BD17" s="47">
        <f t="shared" si="1"/>
        <v>2.8455284552845527E-2</v>
      </c>
      <c r="BE17" s="47">
        <f t="shared" si="1"/>
        <v>3.2520325203252036E-2</v>
      </c>
      <c r="BF17" s="47">
        <f t="shared" si="1"/>
        <v>3.2520325203252036E-2</v>
      </c>
      <c r="BG17" s="47">
        <f t="shared" si="1"/>
        <v>3.6585365853658534E-2</v>
      </c>
      <c r="BH17" s="47">
        <f t="shared" si="1"/>
        <v>4.065040650406504E-2</v>
      </c>
      <c r="BI17" s="47">
        <f t="shared" si="1"/>
        <v>2.4390243902439025E-2</v>
      </c>
      <c r="BJ17" s="47">
        <f t="shared" si="1"/>
        <v>3.2520325203252036E-2</v>
      </c>
      <c r="BK17" s="47">
        <f t="shared" si="1"/>
        <v>4.065040650406504E-2</v>
      </c>
      <c r="BL17" s="47">
        <f t="shared" si="1"/>
        <v>3.2520325203252036E-2</v>
      </c>
      <c r="BM17" s="6" cm="1">
        <f t="array" ref="BM17">-1/LN(30)*SUMPRODUCT(AI17:BL17,LN(AI17:BL17))</f>
        <v>0.99728546750189817</v>
      </c>
      <c r="BN17" s="18">
        <f t="shared" si="2"/>
        <v>2.7145324981018293E-3</v>
      </c>
      <c r="BO17" s="18">
        <f t="shared" si="3"/>
        <v>2.0722413839127141E-2</v>
      </c>
      <c r="BP17" s="21">
        <f t="shared" si="4"/>
        <v>4.2734605443383873E-2</v>
      </c>
      <c r="BQ17" s="6" cm="1">
        <f t="array" ref="BQ17">-SUMPRODUCT(AI17:BL17,LOG(AI17:BL17,2))</f>
        <v>4.8935706816221067</v>
      </c>
      <c r="BR17" s="28">
        <f t="shared" si="8"/>
        <v>0.99728546750189773</v>
      </c>
      <c r="BS17" s="3">
        <f t="shared" si="5"/>
        <v>1.2921142869399042E-3</v>
      </c>
      <c r="BT17" s="3">
        <f t="shared" si="6"/>
        <v>1.2160253581450695E-3</v>
      </c>
      <c r="BU17" s="3">
        <f t="shared" si="6"/>
        <v>1.5634611747579465E-3</v>
      </c>
      <c r="BV17" s="3">
        <f t="shared" si="6"/>
        <v>1.3897432664515081E-3</v>
      </c>
      <c r="BW17" s="3">
        <f t="shared" si="6"/>
        <v>1.2160253581450695E-3</v>
      </c>
      <c r="BX17" s="3">
        <f t="shared" si="6"/>
        <v>1.5634611747579465E-3</v>
      </c>
      <c r="BY17" s="3">
        <f t="shared" si="6"/>
        <v>1.2160253581450695E-3</v>
      </c>
      <c r="BZ17" s="3">
        <f t="shared" si="6"/>
        <v>1.3897432664515081E-3</v>
      </c>
      <c r="CA17" s="3">
        <f t="shared" si="6"/>
        <v>1.737179083064385E-3</v>
      </c>
      <c r="CB17" s="3">
        <f t="shared" si="6"/>
        <v>1.0423074498386311E-3</v>
      </c>
      <c r="CC17" s="3">
        <f t="shared" si="6"/>
        <v>1.5634611747579465E-3</v>
      </c>
      <c r="CD17" s="3">
        <f t="shared" si="6"/>
        <v>1.737179083064385E-3</v>
      </c>
      <c r="CE17" s="3">
        <f t="shared" si="6"/>
        <v>1.5634611747579465E-3</v>
      </c>
      <c r="CF17" s="3">
        <f t="shared" si="6"/>
        <v>1.3897432664515081E-3</v>
      </c>
      <c r="CG17" s="3">
        <f t="shared" si="6"/>
        <v>1.3897432664515081E-3</v>
      </c>
      <c r="CH17" s="3">
        <f t="shared" si="6"/>
        <v>1.2160253581450695E-3</v>
      </c>
      <c r="CI17" s="3">
        <f t="shared" si="6"/>
        <v>1.3897432664515081E-3</v>
      </c>
      <c r="CJ17" s="3">
        <f t="shared" si="7"/>
        <v>1.5634611747579465E-3</v>
      </c>
      <c r="CK17" s="3">
        <f t="shared" si="7"/>
        <v>1.5634611747579465E-3</v>
      </c>
      <c r="CL17" s="3">
        <f t="shared" si="7"/>
        <v>1.5634611747579465E-3</v>
      </c>
      <c r="CM17" s="3">
        <f t="shared" si="7"/>
        <v>1.2160253581450695E-3</v>
      </c>
      <c r="CN17" s="3">
        <f t="shared" si="7"/>
        <v>1.3897432664515081E-3</v>
      </c>
      <c r="CO17" s="3">
        <f t="shared" si="7"/>
        <v>1.2160253581450695E-3</v>
      </c>
      <c r="CP17" s="3">
        <f t="shared" si="7"/>
        <v>1.3897432664515081E-3</v>
      </c>
      <c r="CQ17" s="3">
        <f t="shared" si="7"/>
        <v>1.3897432664515081E-3</v>
      </c>
      <c r="CR17" s="3">
        <f t="shared" si="7"/>
        <v>1.5634611747579465E-3</v>
      </c>
      <c r="CS17" s="3">
        <f t="shared" si="7"/>
        <v>1.737179083064385E-3</v>
      </c>
      <c r="CT17" s="3">
        <f t="shared" si="7"/>
        <v>1.0423074498386311E-3</v>
      </c>
      <c r="CU17" s="3">
        <f t="shared" si="7"/>
        <v>1.3897432664515081E-3</v>
      </c>
      <c r="CV17" s="3">
        <f t="shared" si="7"/>
        <v>1.737179083064385E-3</v>
      </c>
      <c r="CW17" s="3">
        <f t="shared" si="7"/>
        <v>1.3897432664515081E-3</v>
      </c>
      <c r="CX17" s="26">
        <f t="shared" si="9"/>
        <v>0.2091248122884318</v>
      </c>
      <c r="CZ17"/>
      <c r="DA17"/>
      <c r="DB17"/>
      <c r="DC17"/>
      <c r="DD17"/>
      <c r="DE17"/>
      <c r="DF17"/>
    </row>
    <row r="18" spans="1:110" s="5" customFormat="1" ht="31.5" customHeight="1" thickBot="1" x14ac:dyDescent="0.3">
      <c r="A18" s="2"/>
      <c r="B18" s="37" t="s">
        <v>64</v>
      </c>
      <c r="C18" s="34" t="s">
        <v>33</v>
      </c>
      <c r="D18" s="65">
        <v>2.8799999999999999E-2</v>
      </c>
      <c r="E18" s="49">
        <v>6</v>
      </c>
      <c r="F18" s="33">
        <v>8</v>
      </c>
      <c r="G18" s="33">
        <v>10</v>
      </c>
      <c r="H18" s="33">
        <v>9</v>
      </c>
      <c r="I18" s="33">
        <v>10</v>
      </c>
      <c r="J18" s="33">
        <v>6</v>
      </c>
      <c r="K18" s="33">
        <v>7</v>
      </c>
      <c r="L18" s="33">
        <v>10</v>
      </c>
      <c r="M18" s="33">
        <v>8</v>
      </c>
      <c r="N18" s="33">
        <v>6</v>
      </c>
      <c r="O18" s="33">
        <v>7</v>
      </c>
      <c r="P18" s="33">
        <v>8</v>
      </c>
      <c r="Q18" s="33">
        <v>9</v>
      </c>
      <c r="R18" s="33">
        <v>10</v>
      </c>
      <c r="S18" s="33">
        <v>10</v>
      </c>
      <c r="T18" s="33">
        <v>6</v>
      </c>
      <c r="U18" s="33">
        <v>8</v>
      </c>
      <c r="V18" s="33">
        <v>9</v>
      </c>
      <c r="W18" s="33">
        <v>6</v>
      </c>
      <c r="X18" s="33">
        <v>8</v>
      </c>
      <c r="Y18" s="33">
        <v>9</v>
      </c>
      <c r="Z18" s="33">
        <v>9</v>
      </c>
      <c r="AA18" s="33">
        <v>10</v>
      </c>
      <c r="AB18" s="33">
        <v>10</v>
      </c>
      <c r="AC18" s="33">
        <v>6</v>
      </c>
      <c r="AD18" s="33">
        <v>9</v>
      </c>
      <c r="AE18" s="33">
        <v>7</v>
      </c>
      <c r="AF18" s="33">
        <v>8</v>
      </c>
      <c r="AG18" s="33">
        <v>7</v>
      </c>
      <c r="AH18" s="32">
        <v>9</v>
      </c>
      <c r="AI18" s="47">
        <f t="shared" si="0"/>
        <v>2.4489795918367346E-2</v>
      </c>
      <c r="AJ18" s="47">
        <f t="shared" si="0"/>
        <v>3.2653061224489799E-2</v>
      </c>
      <c r="AK18" s="47">
        <f t="shared" si="0"/>
        <v>4.0816326530612242E-2</v>
      </c>
      <c r="AL18" s="47">
        <f t="shared" si="0"/>
        <v>3.6734693877551024E-2</v>
      </c>
      <c r="AM18" s="47">
        <f t="shared" si="0"/>
        <v>4.0816326530612242E-2</v>
      </c>
      <c r="AN18" s="47">
        <f t="shared" si="0"/>
        <v>2.4489795918367346E-2</v>
      </c>
      <c r="AO18" s="47">
        <f t="shared" si="0"/>
        <v>2.8571428571428571E-2</v>
      </c>
      <c r="AP18" s="47">
        <f t="shared" si="0"/>
        <v>4.0816326530612242E-2</v>
      </c>
      <c r="AQ18" s="47">
        <f t="shared" si="0"/>
        <v>3.2653061224489799E-2</v>
      </c>
      <c r="AR18" s="47">
        <f t="shared" si="0"/>
        <v>2.4489795918367346E-2</v>
      </c>
      <c r="AS18" s="47">
        <f t="shared" si="0"/>
        <v>2.8571428571428571E-2</v>
      </c>
      <c r="AT18" s="47">
        <f t="shared" si="0"/>
        <v>3.2653061224489799E-2</v>
      </c>
      <c r="AU18" s="47">
        <f t="shared" si="0"/>
        <v>3.6734693877551024E-2</v>
      </c>
      <c r="AV18" s="47">
        <f t="shared" si="0"/>
        <v>4.0816326530612242E-2</v>
      </c>
      <c r="AW18" s="47">
        <f t="shared" si="0"/>
        <v>4.0816326530612242E-2</v>
      </c>
      <c r="AX18" s="47">
        <f t="shared" si="0"/>
        <v>2.4489795918367346E-2</v>
      </c>
      <c r="AY18" s="47">
        <f t="shared" si="1"/>
        <v>3.2653061224489799E-2</v>
      </c>
      <c r="AZ18" s="47">
        <f t="shared" si="1"/>
        <v>3.6734693877551024E-2</v>
      </c>
      <c r="BA18" s="47">
        <f t="shared" si="1"/>
        <v>2.4489795918367346E-2</v>
      </c>
      <c r="BB18" s="47">
        <f t="shared" si="1"/>
        <v>3.2653061224489799E-2</v>
      </c>
      <c r="BC18" s="47">
        <f t="shared" si="1"/>
        <v>3.6734693877551024E-2</v>
      </c>
      <c r="BD18" s="47">
        <f t="shared" si="1"/>
        <v>3.6734693877551024E-2</v>
      </c>
      <c r="BE18" s="47">
        <f t="shared" si="1"/>
        <v>4.0816326530612242E-2</v>
      </c>
      <c r="BF18" s="47">
        <f t="shared" si="1"/>
        <v>4.0816326530612242E-2</v>
      </c>
      <c r="BG18" s="47">
        <f t="shared" si="1"/>
        <v>2.4489795918367346E-2</v>
      </c>
      <c r="BH18" s="47">
        <f t="shared" si="1"/>
        <v>3.6734693877551024E-2</v>
      </c>
      <c r="BI18" s="47">
        <f t="shared" si="1"/>
        <v>2.8571428571428571E-2</v>
      </c>
      <c r="BJ18" s="47">
        <f t="shared" si="1"/>
        <v>3.2653061224489799E-2</v>
      </c>
      <c r="BK18" s="47">
        <f t="shared" si="1"/>
        <v>2.8571428571428571E-2</v>
      </c>
      <c r="BL18" s="47">
        <f t="shared" si="1"/>
        <v>3.6734693877551024E-2</v>
      </c>
      <c r="BM18" s="6" cm="1">
        <f t="array" ref="BM18">-1/LN(30)*SUMPRODUCT(AI18:BL18,LN(AI18:BL18))</f>
        <v>0.99532791083454686</v>
      </c>
      <c r="BN18" s="18">
        <f t="shared" si="2"/>
        <v>4.6720891654531416E-3</v>
      </c>
      <c r="BO18" s="18">
        <f t="shared" si="3"/>
        <v>3.5666165443781803E-2</v>
      </c>
      <c r="BP18" s="21">
        <f t="shared" si="4"/>
        <v>3.0435400706214956E-2</v>
      </c>
      <c r="BQ18" s="6" cm="1">
        <f t="array" ref="BQ18">-SUMPRODUCT(AI18:BL18,LOG(AI18:BL18,2))</f>
        <v>4.8839651652207117</v>
      </c>
      <c r="BR18" s="28">
        <f t="shared" si="8"/>
        <v>0.99532791083454675</v>
      </c>
      <c r="BS18" s="3">
        <f t="shared" si="5"/>
        <v>3.2524629976362603E-3</v>
      </c>
      <c r="BT18" s="3">
        <f t="shared" si="6"/>
        <v>7.4535675198893767E-4</v>
      </c>
      <c r="BU18" s="3">
        <f t="shared" si="6"/>
        <v>9.9380900265191711E-4</v>
      </c>
      <c r="BV18" s="3">
        <f t="shared" si="6"/>
        <v>1.2422612533148961E-3</v>
      </c>
      <c r="BW18" s="3">
        <f t="shared" si="6"/>
        <v>1.1180351279834067E-3</v>
      </c>
      <c r="BX18" s="3">
        <f t="shared" si="6"/>
        <v>1.2422612533148961E-3</v>
      </c>
      <c r="BY18" s="3">
        <f t="shared" si="6"/>
        <v>7.4535675198893767E-4</v>
      </c>
      <c r="BZ18" s="3">
        <f t="shared" si="6"/>
        <v>8.6958287732042728E-4</v>
      </c>
      <c r="CA18" s="3">
        <f t="shared" si="6"/>
        <v>1.2422612533148961E-3</v>
      </c>
      <c r="CB18" s="3">
        <f t="shared" si="6"/>
        <v>9.9380900265191711E-4</v>
      </c>
      <c r="CC18" s="3">
        <f t="shared" si="6"/>
        <v>7.4535675198893767E-4</v>
      </c>
      <c r="CD18" s="3">
        <f t="shared" si="6"/>
        <v>8.6958287732042728E-4</v>
      </c>
      <c r="CE18" s="3">
        <f t="shared" si="6"/>
        <v>9.9380900265191711E-4</v>
      </c>
      <c r="CF18" s="3">
        <f t="shared" si="6"/>
        <v>1.1180351279834067E-3</v>
      </c>
      <c r="CG18" s="3">
        <f t="shared" si="6"/>
        <v>1.2422612533148961E-3</v>
      </c>
      <c r="CH18" s="3">
        <f t="shared" si="6"/>
        <v>1.2422612533148961E-3</v>
      </c>
      <c r="CI18" s="3">
        <f t="shared" si="6"/>
        <v>7.4535675198893767E-4</v>
      </c>
      <c r="CJ18" s="3">
        <f t="shared" si="7"/>
        <v>9.9380900265191711E-4</v>
      </c>
      <c r="CK18" s="3">
        <f t="shared" si="7"/>
        <v>1.1180351279834067E-3</v>
      </c>
      <c r="CL18" s="3">
        <f t="shared" si="7"/>
        <v>7.4535675198893767E-4</v>
      </c>
      <c r="CM18" s="3">
        <f t="shared" si="7"/>
        <v>9.9380900265191711E-4</v>
      </c>
      <c r="CN18" s="3">
        <f t="shared" si="7"/>
        <v>1.1180351279834067E-3</v>
      </c>
      <c r="CO18" s="3">
        <f t="shared" si="7"/>
        <v>1.1180351279834067E-3</v>
      </c>
      <c r="CP18" s="3">
        <f t="shared" si="7"/>
        <v>1.2422612533148961E-3</v>
      </c>
      <c r="CQ18" s="3">
        <f t="shared" si="7"/>
        <v>1.2422612533148961E-3</v>
      </c>
      <c r="CR18" s="3">
        <f t="shared" si="7"/>
        <v>7.4535675198893767E-4</v>
      </c>
      <c r="CS18" s="3">
        <f t="shared" si="7"/>
        <v>1.1180351279834067E-3</v>
      </c>
      <c r="CT18" s="3">
        <f t="shared" si="7"/>
        <v>8.6958287732042728E-4</v>
      </c>
      <c r="CU18" s="3">
        <f t="shared" si="7"/>
        <v>9.9380900265191711E-4</v>
      </c>
      <c r="CV18" s="3">
        <f t="shared" si="7"/>
        <v>8.6958287732042728E-4</v>
      </c>
      <c r="CW18" s="3">
        <f t="shared" si="7"/>
        <v>1.1180351279834067E-3</v>
      </c>
      <c r="CX18" s="26">
        <f t="shared" si="9"/>
        <v>0.14864543683868769</v>
      </c>
      <c r="CZ18"/>
      <c r="DA18"/>
      <c r="DB18"/>
      <c r="DC18"/>
      <c r="DD18"/>
      <c r="DE18"/>
      <c r="DF18"/>
    </row>
    <row r="19" spans="1:110" s="5" customFormat="1" ht="31.5" customHeight="1" thickBot="1" x14ac:dyDescent="0.3">
      <c r="A19" s="2"/>
      <c r="B19" s="37" t="s">
        <v>4</v>
      </c>
      <c r="C19" s="34" t="s">
        <v>34</v>
      </c>
      <c r="D19" s="65">
        <v>1.9699999999999999E-2</v>
      </c>
      <c r="E19" s="49">
        <v>9</v>
      </c>
      <c r="F19" s="33">
        <v>10</v>
      </c>
      <c r="G19" s="33">
        <v>8</v>
      </c>
      <c r="H19" s="33">
        <v>6</v>
      </c>
      <c r="I19" s="33">
        <v>7</v>
      </c>
      <c r="J19" s="33">
        <v>7</v>
      </c>
      <c r="K19" s="33">
        <v>9</v>
      </c>
      <c r="L19" s="33">
        <v>9</v>
      </c>
      <c r="M19" s="33">
        <v>8</v>
      </c>
      <c r="N19" s="33">
        <v>9</v>
      </c>
      <c r="O19" s="33">
        <v>9</v>
      </c>
      <c r="P19" s="33">
        <v>9</v>
      </c>
      <c r="Q19" s="33">
        <v>6</v>
      </c>
      <c r="R19" s="33">
        <v>8</v>
      </c>
      <c r="S19" s="33">
        <v>9</v>
      </c>
      <c r="T19" s="33">
        <v>9</v>
      </c>
      <c r="U19" s="33">
        <v>7</v>
      </c>
      <c r="V19" s="33">
        <v>9</v>
      </c>
      <c r="W19" s="33">
        <v>7</v>
      </c>
      <c r="X19" s="33">
        <v>9</v>
      </c>
      <c r="Y19" s="33">
        <v>7</v>
      </c>
      <c r="Z19" s="33">
        <v>9</v>
      </c>
      <c r="AA19" s="33">
        <v>6</v>
      </c>
      <c r="AB19" s="33">
        <v>7</v>
      </c>
      <c r="AC19" s="33">
        <v>9</v>
      </c>
      <c r="AD19" s="33">
        <v>9</v>
      </c>
      <c r="AE19" s="33">
        <v>8</v>
      </c>
      <c r="AF19" s="33">
        <v>10</v>
      </c>
      <c r="AG19" s="33">
        <v>9</v>
      </c>
      <c r="AH19" s="32">
        <v>7</v>
      </c>
      <c r="AI19" s="47">
        <f t="shared" si="0"/>
        <v>3.6734693877551024E-2</v>
      </c>
      <c r="AJ19" s="47">
        <f t="shared" si="0"/>
        <v>4.0816326530612242E-2</v>
      </c>
      <c r="AK19" s="47">
        <f t="shared" si="0"/>
        <v>3.2653061224489799E-2</v>
      </c>
      <c r="AL19" s="47">
        <f t="shared" si="0"/>
        <v>2.4489795918367346E-2</v>
      </c>
      <c r="AM19" s="47">
        <f t="shared" si="0"/>
        <v>2.8571428571428571E-2</v>
      </c>
      <c r="AN19" s="47">
        <f t="shared" si="0"/>
        <v>2.8571428571428571E-2</v>
      </c>
      <c r="AO19" s="47">
        <f t="shared" si="0"/>
        <v>3.6734693877551024E-2</v>
      </c>
      <c r="AP19" s="47">
        <f t="shared" si="0"/>
        <v>3.6734693877551024E-2</v>
      </c>
      <c r="AQ19" s="47">
        <f t="shared" si="0"/>
        <v>3.2653061224489799E-2</v>
      </c>
      <c r="AR19" s="47">
        <f t="shared" si="0"/>
        <v>3.6734693877551024E-2</v>
      </c>
      <c r="AS19" s="47">
        <f t="shared" si="0"/>
        <v>3.6734693877551024E-2</v>
      </c>
      <c r="AT19" s="47">
        <f t="shared" si="0"/>
        <v>3.6734693877551024E-2</v>
      </c>
      <c r="AU19" s="47">
        <f t="shared" si="0"/>
        <v>2.4489795918367346E-2</v>
      </c>
      <c r="AV19" s="47">
        <f t="shared" si="0"/>
        <v>3.2653061224489799E-2</v>
      </c>
      <c r="AW19" s="47">
        <f t="shared" si="0"/>
        <v>3.6734693877551024E-2</v>
      </c>
      <c r="AX19" s="47">
        <f t="shared" si="0"/>
        <v>3.6734693877551024E-2</v>
      </c>
      <c r="AY19" s="47">
        <f t="shared" si="1"/>
        <v>2.8571428571428571E-2</v>
      </c>
      <c r="AZ19" s="47">
        <f t="shared" si="1"/>
        <v>3.6734693877551024E-2</v>
      </c>
      <c r="BA19" s="47">
        <f t="shared" si="1"/>
        <v>2.8571428571428571E-2</v>
      </c>
      <c r="BB19" s="47">
        <f t="shared" si="1"/>
        <v>3.6734693877551024E-2</v>
      </c>
      <c r="BC19" s="47">
        <f t="shared" si="1"/>
        <v>2.8571428571428571E-2</v>
      </c>
      <c r="BD19" s="47">
        <f t="shared" si="1"/>
        <v>3.6734693877551024E-2</v>
      </c>
      <c r="BE19" s="47">
        <f t="shared" si="1"/>
        <v>2.4489795918367346E-2</v>
      </c>
      <c r="BF19" s="47">
        <f t="shared" si="1"/>
        <v>2.8571428571428571E-2</v>
      </c>
      <c r="BG19" s="47">
        <f t="shared" si="1"/>
        <v>3.6734693877551024E-2</v>
      </c>
      <c r="BH19" s="47">
        <f t="shared" si="1"/>
        <v>3.6734693877551024E-2</v>
      </c>
      <c r="BI19" s="47">
        <f t="shared" si="1"/>
        <v>3.2653061224489799E-2</v>
      </c>
      <c r="BJ19" s="47">
        <f t="shared" si="1"/>
        <v>4.0816326530612242E-2</v>
      </c>
      <c r="BK19" s="47">
        <f t="shared" si="1"/>
        <v>3.6734693877551024E-2</v>
      </c>
      <c r="BL19" s="47">
        <f t="shared" si="1"/>
        <v>2.8571428571428571E-2</v>
      </c>
      <c r="BM19" s="6" cm="1">
        <f t="array" ref="BM19">-1/LN(30)*SUMPRODUCT(AI19:BL19,LN(AI19:BL19))</f>
        <v>0.99696326319446749</v>
      </c>
      <c r="BN19" s="18">
        <f t="shared" si="2"/>
        <v>3.0367368055325139E-3</v>
      </c>
      <c r="BO19" s="18">
        <f t="shared" si="3"/>
        <v>2.3182082678603871E-2</v>
      </c>
      <c r="BP19" s="21">
        <f t="shared" si="4"/>
        <v>1.3531588833089234E-2</v>
      </c>
      <c r="BQ19" s="6" cm="1">
        <f t="array" ref="BQ19">-SUMPRODUCT(AI19:BL19,LOG(AI19:BL19,2))</f>
        <v>4.8919896603361144</v>
      </c>
      <c r="BR19" s="28">
        <f t="shared" si="8"/>
        <v>0.99696326319446782</v>
      </c>
      <c r="BS19" s="3">
        <f t="shared" si="5"/>
        <v>1.6147781511261622E-3</v>
      </c>
      <c r="BT19" s="3">
        <f t="shared" si="6"/>
        <v>4.970787734604209E-4</v>
      </c>
      <c r="BU19" s="3">
        <f t="shared" si="6"/>
        <v>5.5230974828935644E-4</v>
      </c>
      <c r="BV19" s="3">
        <f t="shared" si="6"/>
        <v>4.418477986314852E-4</v>
      </c>
      <c r="BW19" s="3">
        <f t="shared" si="6"/>
        <v>3.3138584897361386E-4</v>
      </c>
      <c r="BX19" s="3">
        <f t="shared" si="6"/>
        <v>3.8661682380254951E-4</v>
      </c>
      <c r="BY19" s="3">
        <f t="shared" si="6"/>
        <v>3.8661682380254951E-4</v>
      </c>
      <c r="BZ19" s="3">
        <f t="shared" si="6"/>
        <v>4.970787734604209E-4</v>
      </c>
      <c r="CA19" s="3">
        <f t="shared" si="6"/>
        <v>4.970787734604209E-4</v>
      </c>
      <c r="CB19" s="3">
        <f t="shared" si="6"/>
        <v>4.418477986314852E-4</v>
      </c>
      <c r="CC19" s="3">
        <f t="shared" si="6"/>
        <v>4.970787734604209E-4</v>
      </c>
      <c r="CD19" s="3">
        <f t="shared" si="6"/>
        <v>4.970787734604209E-4</v>
      </c>
      <c r="CE19" s="3">
        <f t="shared" si="6"/>
        <v>4.970787734604209E-4</v>
      </c>
      <c r="CF19" s="3">
        <f t="shared" si="6"/>
        <v>3.3138584897361386E-4</v>
      </c>
      <c r="CG19" s="3">
        <f t="shared" si="6"/>
        <v>4.418477986314852E-4</v>
      </c>
      <c r="CH19" s="3">
        <f t="shared" si="6"/>
        <v>4.970787734604209E-4</v>
      </c>
      <c r="CI19" s="3">
        <f t="shared" si="6"/>
        <v>4.970787734604209E-4</v>
      </c>
      <c r="CJ19" s="3">
        <f t="shared" si="7"/>
        <v>3.8661682380254951E-4</v>
      </c>
      <c r="CK19" s="3">
        <f t="shared" si="7"/>
        <v>4.970787734604209E-4</v>
      </c>
      <c r="CL19" s="3">
        <f t="shared" si="7"/>
        <v>3.8661682380254951E-4</v>
      </c>
      <c r="CM19" s="3">
        <f t="shared" si="7"/>
        <v>4.970787734604209E-4</v>
      </c>
      <c r="CN19" s="3">
        <f t="shared" si="7"/>
        <v>3.8661682380254951E-4</v>
      </c>
      <c r="CO19" s="3">
        <f t="shared" si="7"/>
        <v>4.970787734604209E-4</v>
      </c>
      <c r="CP19" s="3">
        <f t="shared" si="7"/>
        <v>3.3138584897361386E-4</v>
      </c>
      <c r="CQ19" s="3">
        <f t="shared" si="7"/>
        <v>3.8661682380254951E-4</v>
      </c>
      <c r="CR19" s="3">
        <f t="shared" si="7"/>
        <v>4.970787734604209E-4</v>
      </c>
      <c r="CS19" s="3">
        <f t="shared" si="7"/>
        <v>4.970787734604209E-4</v>
      </c>
      <c r="CT19" s="3">
        <f t="shared" si="7"/>
        <v>4.418477986314852E-4</v>
      </c>
      <c r="CU19" s="3">
        <f t="shared" si="7"/>
        <v>5.5230974828935644E-4</v>
      </c>
      <c r="CV19" s="3">
        <f t="shared" si="7"/>
        <v>4.970787734604209E-4</v>
      </c>
      <c r="CW19" s="3">
        <f t="shared" si="7"/>
        <v>3.8661682380254951E-4</v>
      </c>
      <c r="CX19" s="26">
        <f t="shared" si="9"/>
        <v>6.6196392659392159E-2</v>
      </c>
      <c r="CZ19"/>
      <c r="DA19"/>
      <c r="DB19"/>
      <c r="DC19"/>
      <c r="DD19"/>
      <c r="DE19"/>
      <c r="DF19"/>
    </row>
    <row r="20" spans="1:110" s="5" customFormat="1" ht="31.5" customHeight="1" thickBot="1" x14ac:dyDescent="0.3">
      <c r="A20" s="2"/>
      <c r="B20" s="37" t="s">
        <v>65</v>
      </c>
      <c r="C20" s="34" t="s">
        <v>35</v>
      </c>
      <c r="D20" s="65">
        <v>4.8500000000000001E-2</v>
      </c>
      <c r="E20" s="49">
        <v>6</v>
      </c>
      <c r="F20" s="33">
        <v>10</v>
      </c>
      <c r="G20" s="33">
        <v>9</v>
      </c>
      <c r="H20" s="33">
        <v>9</v>
      </c>
      <c r="I20" s="33">
        <v>8</v>
      </c>
      <c r="J20" s="33">
        <v>8</v>
      </c>
      <c r="K20" s="33">
        <v>7</v>
      </c>
      <c r="L20" s="33">
        <v>10</v>
      </c>
      <c r="M20" s="33">
        <v>10</v>
      </c>
      <c r="N20" s="33">
        <v>6</v>
      </c>
      <c r="O20" s="33">
        <v>9</v>
      </c>
      <c r="P20" s="33">
        <v>9</v>
      </c>
      <c r="Q20" s="33">
        <v>9</v>
      </c>
      <c r="R20" s="33">
        <v>7</v>
      </c>
      <c r="S20" s="33">
        <v>8</v>
      </c>
      <c r="T20" s="33">
        <v>7</v>
      </c>
      <c r="U20" s="33">
        <v>8</v>
      </c>
      <c r="V20" s="33">
        <v>9</v>
      </c>
      <c r="W20" s="33">
        <v>7</v>
      </c>
      <c r="X20" s="33">
        <v>9</v>
      </c>
      <c r="Y20" s="33">
        <v>9</v>
      </c>
      <c r="Z20" s="33">
        <v>6</v>
      </c>
      <c r="AA20" s="33">
        <v>9</v>
      </c>
      <c r="AB20" s="33">
        <v>9</v>
      </c>
      <c r="AC20" s="33">
        <v>8</v>
      </c>
      <c r="AD20" s="33">
        <v>9</v>
      </c>
      <c r="AE20" s="33">
        <v>10</v>
      </c>
      <c r="AF20" s="33">
        <v>10</v>
      </c>
      <c r="AG20" s="33">
        <v>8</v>
      </c>
      <c r="AH20" s="32">
        <v>9</v>
      </c>
      <c r="AI20" s="47">
        <f t="shared" si="0"/>
        <v>2.3809523809523808E-2</v>
      </c>
      <c r="AJ20" s="47">
        <f t="shared" si="0"/>
        <v>3.968253968253968E-2</v>
      </c>
      <c r="AK20" s="47">
        <f t="shared" si="0"/>
        <v>3.5714285714285712E-2</v>
      </c>
      <c r="AL20" s="47">
        <f t="shared" si="0"/>
        <v>3.5714285714285712E-2</v>
      </c>
      <c r="AM20" s="47">
        <f t="shared" si="0"/>
        <v>3.1746031746031744E-2</v>
      </c>
      <c r="AN20" s="47">
        <f t="shared" si="0"/>
        <v>3.1746031746031744E-2</v>
      </c>
      <c r="AO20" s="47">
        <f t="shared" si="0"/>
        <v>2.7777777777777776E-2</v>
      </c>
      <c r="AP20" s="47">
        <f t="shared" si="0"/>
        <v>3.968253968253968E-2</v>
      </c>
      <c r="AQ20" s="47">
        <f t="shared" si="0"/>
        <v>3.968253968253968E-2</v>
      </c>
      <c r="AR20" s="47">
        <f t="shared" si="0"/>
        <v>2.3809523809523808E-2</v>
      </c>
      <c r="AS20" s="47">
        <f t="shared" si="0"/>
        <v>3.5714285714285712E-2</v>
      </c>
      <c r="AT20" s="47">
        <f t="shared" si="0"/>
        <v>3.5714285714285712E-2</v>
      </c>
      <c r="AU20" s="47">
        <f t="shared" si="0"/>
        <v>3.5714285714285712E-2</v>
      </c>
      <c r="AV20" s="47">
        <f t="shared" si="0"/>
        <v>2.7777777777777776E-2</v>
      </c>
      <c r="AW20" s="47">
        <f t="shared" si="0"/>
        <v>3.1746031746031744E-2</v>
      </c>
      <c r="AX20" s="47">
        <f t="shared" si="0"/>
        <v>2.7777777777777776E-2</v>
      </c>
      <c r="AY20" s="47">
        <f t="shared" si="1"/>
        <v>3.1746031746031744E-2</v>
      </c>
      <c r="AZ20" s="47">
        <f t="shared" si="1"/>
        <v>3.5714285714285712E-2</v>
      </c>
      <c r="BA20" s="47">
        <f t="shared" si="1"/>
        <v>2.7777777777777776E-2</v>
      </c>
      <c r="BB20" s="47">
        <f t="shared" si="1"/>
        <v>3.5714285714285712E-2</v>
      </c>
      <c r="BC20" s="47">
        <f t="shared" si="1"/>
        <v>3.5714285714285712E-2</v>
      </c>
      <c r="BD20" s="47">
        <f t="shared" si="1"/>
        <v>2.3809523809523808E-2</v>
      </c>
      <c r="BE20" s="47">
        <f t="shared" si="1"/>
        <v>3.5714285714285712E-2</v>
      </c>
      <c r="BF20" s="47">
        <f t="shared" si="1"/>
        <v>3.5714285714285712E-2</v>
      </c>
      <c r="BG20" s="47">
        <f t="shared" si="1"/>
        <v>3.1746031746031744E-2</v>
      </c>
      <c r="BH20" s="47">
        <f t="shared" si="1"/>
        <v>3.5714285714285712E-2</v>
      </c>
      <c r="BI20" s="47">
        <f t="shared" si="1"/>
        <v>3.968253968253968E-2</v>
      </c>
      <c r="BJ20" s="47">
        <f t="shared" si="1"/>
        <v>3.968253968253968E-2</v>
      </c>
      <c r="BK20" s="47">
        <f t="shared" si="1"/>
        <v>3.1746031746031744E-2</v>
      </c>
      <c r="BL20" s="47">
        <f t="shared" si="1"/>
        <v>3.5714285714285712E-2</v>
      </c>
      <c r="BM20" s="6" cm="1">
        <f t="array" ref="BM20">-1/LN(30)*SUMPRODUCT(AI20:BL20,LN(AI20:BL20))</f>
        <v>0.99689013844759167</v>
      </c>
      <c r="BN20" s="18">
        <f t="shared" si="2"/>
        <v>3.1098615524083328E-3</v>
      </c>
      <c r="BO20" s="18">
        <f t="shared" si="3"/>
        <v>2.3740308180675313E-2</v>
      </c>
      <c r="BP20" s="21">
        <f t="shared" si="4"/>
        <v>3.4116007984707958E-2</v>
      </c>
      <c r="BQ20" s="6" cm="1">
        <f t="array" ref="BQ20">-SUMPRODUCT(AI20:BL20,LOG(AI20:BL20,2))</f>
        <v>4.8916308452033608</v>
      </c>
      <c r="BR20" s="28">
        <f t="shared" si="8"/>
        <v>0.99689013844759145</v>
      </c>
      <c r="BS20" s="3">
        <f t="shared" si="5"/>
        <v>1.6880071950919502E-3</v>
      </c>
      <c r="BT20" s="3">
        <f t="shared" si="6"/>
        <v>8.1228590439780843E-4</v>
      </c>
      <c r="BU20" s="3">
        <f t="shared" si="6"/>
        <v>1.3538098406630141E-3</v>
      </c>
      <c r="BV20" s="3">
        <f t="shared" si="6"/>
        <v>1.2184288565967127E-3</v>
      </c>
      <c r="BW20" s="3">
        <f t="shared" si="6"/>
        <v>1.2184288565967127E-3</v>
      </c>
      <c r="BX20" s="3">
        <f t="shared" si="6"/>
        <v>1.0830478725304114E-3</v>
      </c>
      <c r="BY20" s="3">
        <f t="shared" si="6"/>
        <v>1.0830478725304114E-3</v>
      </c>
      <c r="BZ20" s="3">
        <f t="shared" si="6"/>
        <v>9.476668884641099E-4</v>
      </c>
      <c r="CA20" s="3">
        <f t="shared" si="6"/>
        <v>1.3538098406630141E-3</v>
      </c>
      <c r="CB20" s="3">
        <f t="shared" si="6"/>
        <v>1.3538098406630141E-3</v>
      </c>
      <c r="CC20" s="3">
        <f t="shared" si="6"/>
        <v>8.1228590439780843E-4</v>
      </c>
      <c r="CD20" s="3">
        <f t="shared" si="6"/>
        <v>1.2184288565967127E-3</v>
      </c>
      <c r="CE20" s="3">
        <f t="shared" si="6"/>
        <v>1.2184288565967127E-3</v>
      </c>
      <c r="CF20" s="3">
        <f t="shared" si="6"/>
        <v>1.2184288565967127E-3</v>
      </c>
      <c r="CG20" s="3">
        <f t="shared" si="6"/>
        <v>9.476668884641099E-4</v>
      </c>
      <c r="CH20" s="3">
        <f t="shared" si="6"/>
        <v>1.0830478725304114E-3</v>
      </c>
      <c r="CI20" s="3">
        <f t="shared" si="6"/>
        <v>9.476668884641099E-4</v>
      </c>
      <c r="CJ20" s="3">
        <f t="shared" si="7"/>
        <v>1.0830478725304114E-3</v>
      </c>
      <c r="CK20" s="3">
        <f t="shared" si="7"/>
        <v>1.2184288565967127E-3</v>
      </c>
      <c r="CL20" s="3">
        <f t="shared" si="7"/>
        <v>9.476668884641099E-4</v>
      </c>
      <c r="CM20" s="3">
        <f t="shared" si="7"/>
        <v>1.2184288565967127E-3</v>
      </c>
      <c r="CN20" s="3">
        <f t="shared" si="7"/>
        <v>1.2184288565967127E-3</v>
      </c>
      <c r="CO20" s="3">
        <f t="shared" si="7"/>
        <v>8.1228590439780843E-4</v>
      </c>
      <c r="CP20" s="3">
        <f t="shared" si="7"/>
        <v>1.2184288565967127E-3</v>
      </c>
      <c r="CQ20" s="3">
        <f t="shared" si="7"/>
        <v>1.2184288565967127E-3</v>
      </c>
      <c r="CR20" s="3">
        <f t="shared" si="7"/>
        <v>1.0830478725304114E-3</v>
      </c>
      <c r="CS20" s="3">
        <f t="shared" si="7"/>
        <v>1.2184288565967127E-3</v>
      </c>
      <c r="CT20" s="3">
        <f t="shared" si="7"/>
        <v>1.3538098406630141E-3</v>
      </c>
      <c r="CU20" s="3">
        <f t="shared" si="7"/>
        <v>1.3538098406630141E-3</v>
      </c>
      <c r="CV20" s="3">
        <f t="shared" si="7"/>
        <v>1.0830478725304114E-3</v>
      </c>
      <c r="CW20" s="3">
        <f t="shared" si="7"/>
        <v>1.2184288565967127E-3</v>
      </c>
      <c r="CX20" s="26">
        <f t="shared" si="9"/>
        <v>0.16688291697320159</v>
      </c>
      <c r="CZ20"/>
      <c r="DA20"/>
      <c r="DB20"/>
      <c r="DC20"/>
      <c r="DD20"/>
      <c r="DE20"/>
      <c r="DF20"/>
    </row>
    <row r="21" spans="1:110" s="5" customFormat="1" ht="31.5" customHeight="1" thickBot="1" x14ac:dyDescent="0.3">
      <c r="A21" s="2"/>
      <c r="B21" s="37" t="s">
        <v>66</v>
      </c>
      <c r="C21" s="34" t="s">
        <v>36</v>
      </c>
      <c r="D21" s="65">
        <v>1.3100000000000001E-2</v>
      </c>
      <c r="E21" s="49">
        <v>8</v>
      </c>
      <c r="F21" s="33">
        <v>8</v>
      </c>
      <c r="G21" s="33">
        <v>8</v>
      </c>
      <c r="H21" s="33">
        <v>10</v>
      </c>
      <c r="I21" s="33">
        <v>6</v>
      </c>
      <c r="J21" s="33">
        <v>8</v>
      </c>
      <c r="K21" s="33">
        <v>9</v>
      </c>
      <c r="L21" s="33">
        <v>7</v>
      </c>
      <c r="M21" s="33">
        <v>9</v>
      </c>
      <c r="N21" s="33">
        <v>8</v>
      </c>
      <c r="O21" s="33">
        <v>8</v>
      </c>
      <c r="P21" s="33">
        <v>8</v>
      </c>
      <c r="Q21" s="33">
        <v>9</v>
      </c>
      <c r="R21" s="33">
        <v>6</v>
      </c>
      <c r="S21" s="33">
        <v>7</v>
      </c>
      <c r="T21" s="33">
        <v>8</v>
      </c>
      <c r="U21" s="33">
        <v>6</v>
      </c>
      <c r="V21" s="33">
        <v>8</v>
      </c>
      <c r="W21" s="33">
        <v>9</v>
      </c>
      <c r="X21" s="33">
        <v>10</v>
      </c>
      <c r="Y21" s="33">
        <v>9</v>
      </c>
      <c r="Z21" s="33">
        <v>8</v>
      </c>
      <c r="AA21" s="33">
        <v>7</v>
      </c>
      <c r="AB21" s="33">
        <v>10</v>
      </c>
      <c r="AC21" s="33">
        <v>6</v>
      </c>
      <c r="AD21" s="33">
        <v>10</v>
      </c>
      <c r="AE21" s="33">
        <v>8</v>
      </c>
      <c r="AF21" s="33">
        <v>6</v>
      </c>
      <c r="AG21" s="33">
        <v>7</v>
      </c>
      <c r="AH21" s="32">
        <v>9</v>
      </c>
      <c r="AI21" s="47">
        <f t="shared" si="0"/>
        <v>3.3333333333333333E-2</v>
      </c>
      <c r="AJ21" s="47">
        <f t="shared" si="0"/>
        <v>3.3333333333333333E-2</v>
      </c>
      <c r="AK21" s="47">
        <f t="shared" si="0"/>
        <v>3.3333333333333333E-2</v>
      </c>
      <c r="AL21" s="47">
        <f t="shared" si="0"/>
        <v>4.1666666666666664E-2</v>
      </c>
      <c r="AM21" s="47">
        <f t="shared" si="0"/>
        <v>2.5000000000000001E-2</v>
      </c>
      <c r="AN21" s="47">
        <f t="shared" si="0"/>
        <v>3.3333333333333333E-2</v>
      </c>
      <c r="AO21" s="47">
        <f t="shared" si="0"/>
        <v>3.7499999999999999E-2</v>
      </c>
      <c r="AP21" s="47">
        <f t="shared" si="0"/>
        <v>2.9166666666666667E-2</v>
      </c>
      <c r="AQ21" s="47">
        <f t="shared" si="0"/>
        <v>3.7499999999999999E-2</v>
      </c>
      <c r="AR21" s="47">
        <f t="shared" si="0"/>
        <v>3.3333333333333333E-2</v>
      </c>
      <c r="AS21" s="47">
        <f t="shared" si="0"/>
        <v>3.3333333333333333E-2</v>
      </c>
      <c r="AT21" s="47">
        <f t="shared" si="0"/>
        <v>3.3333333333333333E-2</v>
      </c>
      <c r="AU21" s="47">
        <f t="shared" si="0"/>
        <v>3.7499999999999999E-2</v>
      </c>
      <c r="AV21" s="47">
        <f t="shared" si="0"/>
        <v>2.5000000000000001E-2</v>
      </c>
      <c r="AW21" s="47">
        <f t="shared" si="0"/>
        <v>2.9166666666666667E-2</v>
      </c>
      <c r="AX21" s="47">
        <f t="shared" si="0"/>
        <v>3.3333333333333333E-2</v>
      </c>
      <c r="AY21" s="47">
        <f t="shared" si="1"/>
        <v>2.5000000000000001E-2</v>
      </c>
      <c r="AZ21" s="47">
        <f t="shared" si="1"/>
        <v>3.3333333333333333E-2</v>
      </c>
      <c r="BA21" s="47">
        <f t="shared" si="1"/>
        <v>3.7499999999999999E-2</v>
      </c>
      <c r="BB21" s="47">
        <f t="shared" si="1"/>
        <v>4.1666666666666664E-2</v>
      </c>
      <c r="BC21" s="47">
        <f t="shared" si="1"/>
        <v>3.7499999999999999E-2</v>
      </c>
      <c r="BD21" s="47">
        <f t="shared" si="1"/>
        <v>3.3333333333333333E-2</v>
      </c>
      <c r="BE21" s="47">
        <f t="shared" si="1"/>
        <v>2.9166666666666667E-2</v>
      </c>
      <c r="BF21" s="47">
        <f t="shared" si="1"/>
        <v>4.1666666666666664E-2</v>
      </c>
      <c r="BG21" s="47">
        <f t="shared" si="1"/>
        <v>2.5000000000000001E-2</v>
      </c>
      <c r="BH21" s="47">
        <f t="shared" si="1"/>
        <v>4.1666666666666664E-2</v>
      </c>
      <c r="BI21" s="47">
        <f t="shared" si="1"/>
        <v>3.3333333333333333E-2</v>
      </c>
      <c r="BJ21" s="47">
        <f t="shared" si="1"/>
        <v>2.5000000000000001E-2</v>
      </c>
      <c r="BK21" s="47">
        <f t="shared" si="1"/>
        <v>2.9166666666666667E-2</v>
      </c>
      <c r="BL21" s="47">
        <f t="shared" si="1"/>
        <v>3.7499999999999999E-2</v>
      </c>
      <c r="BM21" s="6" cm="1">
        <f t="array" ref="BM21">-1/LN(30)*SUMPRODUCT(AI21:BL21,LN(AI21:BL21))</f>
        <v>0.9964268897052031</v>
      </c>
      <c r="BN21" s="18">
        <f t="shared" si="2"/>
        <v>3.5731102947968996E-3</v>
      </c>
      <c r="BO21" s="18">
        <f t="shared" si="3"/>
        <v>2.7276693232961016E-2</v>
      </c>
      <c r="BP21" s="21">
        <f t="shared" si="4"/>
        <v>1.0587492885457201E-2</v>
      </c>
      <c r="BQ21" s="6" cm="1">
        <f t="array" ref="BQ21">-SUMPRODUCT(AI21:BL21,LOG(AI21:BL21,2))</f>
        <v>4.8893577343059063</v>
      </c>
      <c r="BR21" s="28">
        <f t="shared" si="8"/>
        <v>0.99642688970520277</v>
      </c>
      <c r="BS21" s="3">
        <f t="shared" si="5"/>
        <v>2.1519166644930567E-3</v>
      </c>
      <c r="BT21" s="3">
        <f t="shared" si="6"/>
        <v>3.5291642951524005E-4</v>
      </c>
      <c r="BU21" s="3">
        <f t="shared" si="6"/>
        <v>3.5291642951524005E-4</v>
      </c>
      <c r="BV21" s="3">
        <f t="shared" si="6"/>
        <v>3.5291642951524005E-4</v>
      </c>
      <c r="BW21" s="3">
        <f t="shared" si="6"/>
        <v>4.4114553689405004E-4</v>
      </c>
      <c r="BX21" s="3">
        <f t="shared" si="6"/>
        <v>2.6468732213643005E-4</v>
      </c>
      <c r="BY21" s="3">
        <f t="shared" si="6"/>
        <v>3.5291642951524005E-4</v>
      </c>
      <c r="BZ21" s="3">
        <f t="shared" si="6"/>
        <v>3.9703098320464502E-4</v>
      </c>
      <c r="CA21" s="3">
        <f t="shared" si="6"/>
        <v>3.0880187582583502E-4</v>
      </c>
      <c r="CB21" s="3">
        <f t="shared" si="6"/>
        <v>3.9703098320464502E-4</v>
      </c>
      <c r="CC21" s="3">
        <f t="shared" si="6"/>
        <v>3.5291642951524005E-4</v>
      </c>
      <c r="CD21" s="3">
        <f t="shared" si="6"/>
        <v>3.5291642951524005E-4</v>
      </c>
      <c r="CE21" s="3">
        <f t="shared" si="6"/>
        <v>3.5291642951524005E-4</v>
      </c>
      <c r="CF21" s="3">
        <f t="shared" si="6"/>
        <v>3.9703098320464502E-4</v>
      </c>
      <c r="CG21" s="3">
        <f t="shared" si="6"/>
        <v>2.6468732213643005E-4</v>
      </c>
      <c r="CH21" s="3">
        <f t="shared" si="6"/>
        <v>3.0880187582583502E-4</v>
      </c>
      <c r="CI21" s="3">
        <f t="shared" si="6"/>
        <v>3.5291642951524005E-4</v>
      </c>
      <c r="CJ21" s="3">
        <f t="shared" si="7"/>
        <v>2.6468732213643005E-4</v>
      </c>
      <c r="CK21" s="3">
        <f t="shared" si="7"/>
        <v>3.5291642951524005E-4</v>
      </c>
      <c r="CL21" s="3">
        <f t="shared" si="7"/>
        <v>3.9703098320464502E-4</v>
      </c>
      <c r="CM21" s="3">
        <f t="shared" si="7"/>
        <v>4.4114553689405004E-4</v>
      </c>
      <c r="CN21" s="3">
        <f t="shared" si="7"/>
        <v>3.9703098320464502E-4</v>
      </c>
      <c r="CO21" s="3">
        <f t="shared" si="7"/>
        <v>3.5291642951524005E-4</v>
      </c>
      <c r="CP21" s="3">
        <f t="shared" si="7"/>
        <v>3.0880187582583502E-4</v>
      </c>
      <c r="CQ21" s="3">
        <f t="shared" si="7"/>
        <v>4.4114553689405004E-4</v>
      </c>
      <c r="CR21" s="3">
        <f t="shared" si="7"/>
        <v>2.6468732213643005E-4</v>
      </c>
      <c r="CS21" s="3">
        <f t="shared" si="7"/>
        <v>4.4114553689405004E-4</v>
      </c>
      <c r="CT21" s="3">
        <f t="shared" si="7"/>
        <v>3.5291642951524005E-4</v>
      </c>
      <c r="CU21" s="3">
        <f t="shared" si="7"/>
        <v>2.6468732213643005E-4</v>
      </c>
      <c r="CV21" s="3">
        <f t="shared" si="7"/>
        <v>3.0880187582583502E-4</v>
      </c>
      <c r="CW21" s="3">
        <f t="shared" si="7"/>
        <v>3.9703098320464502E-4</v>
      </c>
      <c r="CX21" s="26">
        <f t="shared" si="9"/>
        <v>5.1766040226418925E-2</v>
      </c>
      <c r="CZ21"/>
      <c r="DA21"/>
      <c r="DB21"/>
      <c r="DC21"/>
      <c r="DD21"/>
      <c r="DE21"/>
      <c r="DF21"/>
    </row>
    <row r="22" spans="1:110" s="5" customFormat="1" ht="31.5" customHeight="1" thickBot="1" x14ac:dyDescent="0.3">
      <c r="A22" s="2"/>
      <c r="B22" s="37" t="s">
        <v>67</v>
      </c>
      <c r="C22" s="34" t="s">
        <v>37</v>
      </c>
      <c r="D22" s="65">
        <v>1.44E-2</v>
      </c>
      <c r="E22" s="49">
        <v>7</v>
      </c>
      <c r="F22" s="33">
        <v>9</v>
      </c>
      <c r="G22" s="33">
        <v>9</v>
      </c>
      <c r="H22" s="33">
        <v>6</v>
      </c>
      <c r="I22" s="33">
        <v>8</v>
      </c>
      <c r="J22" s="33">
        <v>8</v>
      </c>
      <c r="K22" s="33">
        <v>6</v>
      </c>
      <c r="L22" s="33">
        <v>8</v>
      </c>
      <c r="M22" s="33">
        <v>9</v>
      </c>
      <c r="N22" s="33">
        <v>9</v>
      </c>
      <c r="O22" s="33">
        <v>9</v>
      </c>
      <c r="P22" s="33">
        <v>6</v>
      </c>
      <c r="Q22" s="33">
        <v>6</v>
      </c>
      <c r="R22" s="33">
        <v>6</v>
      </c>
      <c r="S22" s="33">
        <v>9</v>
      </c>
      <c r="T22" s="33">
        <v>7</v>
      </c>
      <c r="U22" s="33">
        <v>7</v>
      </c>
      <c r="V22" s="33">
        <v>8</v>
      </c>
      <c r="W22" s="33">
        <v>9</v>
      </c>
      <c r="X22" s="33">
        <v>8</v>
      </c>
      <c r="Y22" s="33">
        <v>7</v>
      </c>
      <c r="Z22" s="33">
        <v>7</v>
      </c>
      <c r="AA22" s="33">
        <v>7</v>
      </c>
      <c r="AB22" s="33">
        <v>10</v>
      </c>
      <c r="AC22" s="33">
        <v>10</v>
      </c>
      <c r="AD22" s="33">
        <v>6</v>
      </c>
      <c r="AE22" s="33">
        <v>9</v>
      </c>
      <c r="AF22" s="33">
        <v>7</v>
      </c>
      <c r="AG22" s="33">
        <v>7</v>
      </c>
      <c r="AH22" s="32">
        <v>10</v>
      </c>
      <c r="AI22" s="47">
        <f t="shared" si="0"/>
        <v>2.9914529914529916E-2</v>
      </c>
      <c r="AJ22" s="47">
        <f t="shared" si="0"/>
        <v>3.8461538461538464E-2</v>
      </c>
      <c r="AK22" s="47">
        <f t="shared" si="0"/>
        <v>3.8461538461538464E-2</v>
      </c>
      <c r="AL22" s="47">
        <f t="shared" si="0"/>
        <v>2.564102564102564E-2</v>
      </c>
      <c r="AM22" s="47">
        <f t="shared" si="0"/>
        <v>3.4188034188034191E-2</v>
      </c>
      <c r="AN22" s="47">
        <f t="shared" si="0"/>
        <v>3.4188034188034191E-2</v>
      </c>
      <c r="AO22" s="47">
        <f t="shared" si="0"/>
        <v>2.564102564102564E-2</v>
      </c>
      <c r="AP22" s="47">
        <f t="shared" si="0"/>
        <v>3.4188034188034191E-2</v>
      </c>
      <c r="AQ22" s="47">
        <f t="shared" si="0"/>
        <v>3.8461538461538464E-2</v>
      </c>
      <c r="AR22" s="47">
        <f t="shared" si="0"/>
        <v>3.8461538461538464E-2</v>
      </c>
      <c r="AS22" s="47">
        <f t="shared" si="0"/>
        <v>3.8461538461538464E-2</v>
      </c>
      <c r="AT22" s="47">
        <f t="shared" si="0"/>
        <v>2.564102564102564E-2</v>
      </c>
      <c r="AU22" s="47">
        <f t="shared" si="0"/>
        <v>2.564102564102564E-2</v>
      </c>
      <c r="AV22" s="47">
        <f t="shared" si="0"/>
        <v>2.564102564102564E-2</v>
      </c>
      <c r="AW22" s="47">
        <f t="shared" si="0"/>
        <v>3.8461538461538464E-2</v>
      </c>
      <c r="AX22" s="47">
        <f t="shared" ref="AX22:BA35" si="10">T22/SUM($E22:$AH22)</f>
        <v>2.9914529914529916E-2</v>
      </c>
      <c r="AY22" s="47">
        <f t="shared" si="1"/>
        <v>2.9914529914529916E-2</v>
      </c>
      <c r="AZ22" s="47">
        <f t="shared" si="1"/>
        <v>3.4188034188034191E-2</v>
      </c>
      <c r="BA22" s="47">
        <f t="shared" si="1"/>
        <v>3.8461538461538464E-2</v>
      </c>
      <c r="BB22" s="47">
        <f t="shared" si="1"/>
        <v>3.4188034188034191E-2</v>
      </c>
      <c r="BC22" s="47">
        <f t="shared" si="1"/>
        <v>2.9914529914529916E-2</v>
      </c>
      <c r="BD22" s="47">
        <f t="shared" si="1"/>
        <v>2.9914529914529916E-2</v>
      </c>
      <c r="BE22" s="47">
        <f t="shared" si="1"/>
        <v>2.9914529914529916E-2</v>
      </c>
      <c r="BF22" s="47">
        <f t="shared" si="1"/>
        <v>4.2735042735042736E-2</v>
      </c>
      <c r="BG22" s="47">
        <f t="shared" si="1"/>
        <v>4.2735042735042736E-2</v>
      </c>
      <c r="BH22" s="47">
        <f t="shared" si="1"/>
        <v>2.564102564102564E-2</v>
      </c>
      <c r="BI22" s="47">
        <f t="shared" si="1"/>
        <v>3.8461538461538464E-2</v>
      </c>
      <c r="BJ22" s="47">
        <f t="shared" si="1"/>
        <v>2.9914529914529916E-2</v>
      </c>
      <c r="BK22" s="47">
        <f t="shared" si="1"/>
        <v>2.9914529914529916E-2</v>
      </c>
      <c r="BL22" s="47">
        <f t="shared" si="1"/>
        <v>4.2735042735042736E-2</v>
      </c>
      <c r="BM22" s="6" cm="1">
        <f t="array" ref="BM22">-1/LN(30)*SUMPRODUCT(AI22:BL22,LN(AI22:BL22))</f>
        <v>0.99589795093302769</v>
      </c>
      <c r="BN22" s="18">
        <f t="shared" si="2"/>
        <v>4.1020490669723131E-3</v>
      </c>
      <c r="BO22" s="18">
        <f t="shared" si="3"/>
        <v>3.1314548053355783E-2</v>
      </c>
      <c r="BP22" s="21">
        <f t="shared" si="4"/>
        <v>1.3360993620693101E-2</v>
      </c>
      <c r="BQ22" s="6" cm="1">
        <f t="array" ref="BQ22">-SUMPRODUCT(AI22:BL22,LOG(AI22:BL22,2))</f>
        <v>4.8867622896190674</v>
      </c>
      <c r="BR22" s="28">
        <f t="shared" si="8"/>
        <v>0.99589795093302769</v>
      </c>
      <c r="BS22" s="3">
        <f t="shared" si="5"/>
        <v>2.6816098567080233E-3</v>
      </c>
      <c r="BT22" s="3">
        <f t="shared" si="6"/>
        <v>3.9968784335406716E-4</v>
      </c>
      <c r="BU22" s="3">
        <f t="shared" si="6"/>
        <v>5.1388437002665779E-4</v>
      </c>
      <c r="BV22" s="3">
        <f t="shared" si="6"/>
        <v>5.1388437002665779E-4</v>
      </c>
      <c r="BW22" s="3">
        <f t="shared" si="6"/>
        <v>3.4258958001777179E-4</v>
      </c>
      <c r="BX22" s="3">
        <f t="shared" si="6"/>
        <v>4.5678610669036248E-4</v>
      </c>
      <c r="BY22" s="3">
        <f t="shared" si="6"/>
        <v>4.5678610669036248E-4</v>
      </c>
      <c r="BZ22" s="3">
        <f t="shared" si="6"/>
        <v>3.4258958001777179E-4</v>
      </c>
      <c r="CA22" s="3">
        <f t="shared" si="6"/>
        <v>4.5678610669036248E-4</v>
      </c>
      <c r="CB22" s="3">
        <f t="shared" si="6"/>
        <v>5.1388437002665779E-4</v>
      </c>
      <c r="CC22" s="3">
        <f t="shared" si="6"/>
        <v>5.1388437002665779E-4</v>
      </c>
      <c r="CD22" s="3">
        <f t="shared" si="6"/>
        <v>5.1388437002665779E-4</v>
      </c>
      <c r="CE22" s="3">
        <f t="shared" si="6"/>
        <v>3.4258958001777179E-4</v>
      </c>
      <c r="CF22" s="3">
        <f t="shared" si="6"/>
        <v>3.4258958001777179E-4</v>
      </c>
      <c r="CG22" s="3">
        <f t="shared" si="6"/>
        <v>3.4258958001777179E-4</v>
      </c>
      <c r="CH22" s="3">
        <f t="shared" si="6"/>
        <v>5.1388437002665779E-4</v>
      </c>
      <c r="CI22" s="3">
        <f t="shared" ref="CI22:CL40" si="11">AX22*$BP22</f>
        <v>3.9968784335406716E-4</v>
      </c>
      <c r="CJ22" s="3">
        <f t="shared" si="7"/>
        <v>3.9968784335406716E-4</v>
      </c>
      <c r="CK22" s="3">
        <f t="shared" si="7"/>
        <v>4.5678610669036248E-4</v>
      </c>
      <c r="CL22" s="3">
        <f t="shared" si="7"/>
        <v>5.1388437002665779E-4</v>
      </c>
      <c r="CM22" s="3">
        <f t="shared" si="7"/>
        <v>4.5678610669036248E-4</v>
      </c>
      <c r="CN22" s="3">
        <f t="shared" si="7"/>
        <v>3.9968784335406716E-4</v>
      </c>
      <c r="CO22" s="3">
        <f t="shared" si="7"/>
        <v>3.9968784335406716E-4</v>
      </c>
      <c r="CP22" s="3">
        <f t="shared" si="7"/>
        <v>3.9968784335406716E-4</v>
      </c>
      <c r="CQ22" s="3">
        <f t="shared" si="7"/>
        <v>5.7098263336295306E-4</v>
      </c>
      <c r="CR22" s="3">
        <f t="shared" si="7"/>
        <v>5.7098263336295306E-4</v>
      </c>
      <c r="CS22" s="3">
        <f t="shared" si="7"/>
        <v>3.4258958001777179E-4</v>
      </c>
      <c r="CT22" s="3">
        <f t="shared" si="7"/>
        <v>5.1388437002665779E-4</v>
      </c>
      <c r="CU22" s="3">
        <f t="shared" si="7"/>
        <v>3.9968784335406716E-4</v>
      </c>
      <c r="CV22" s="3">
        <f t="shared" si="7"/>
        <v>3.9968784335406716E-4</v>
      </c>
      <c r="CW22" s="3">
        <f t="shared" si="7"/>
        <v>5.7098263336295306E-4</v>
      </c>
      <c r="CX22" s="26">
        <f t="shared" si="9"/>
        <v>6.5291999777443974E-2</v>
      </c>
      <c r="CZ22"/>
      <c r="DA22"/>
      <c r="DB22"/>
      <c r="DC22"/>
      <c r="DD22"/>
      <c r="DE22"/>
      <c r="DF22"/>
    </row>
    <row r="23" spans="1:110" s="5" customFormat="1" ht="31.5" customHeight="1" thickBot="1" x14ac:dyDescent="0.3">
      <c r="A23" s="2"/>
      <c r="B23" s="37" t="s">
        <v>68</v>
      </c>
      <c r="C23" s="34" t="s">
        <v>38</v>
      </c>
      <c r="D23" s="65">
        <v>0.03</v>
      </c>
      <c r="E23" s="49">
        <v>10</v>
      </c>
      <c r="F23" s="33">
        <v>8</v>
      </c>
      <c r="G23" s="33">
        <v>7</v>
      </c>
      <c r="H23" s="33">
        <v>7</v>
      </c>
      <c r="I23" s="33">
        <v>8</v>
      </c>
      <c r="J23" s="33">
        <v>9</v>
      </c>
      <c r="K23" s="33">
        <v>8</v>
      </c>
      <c r="L23" s="33">
        <v>10</v>
      </c>
      <c r="M23" s="33">
        <v>9</v>
      </c>
      <c r="N23" s="33">
        <v>6</v>
      </c>
      <c r="O23" s="33">
        <v>6</v>
      </c>
      <c r="P23" s="33">
        <v>7</v>
      </c>
      <c r="Q23" s="33">
        <v>8</v>
      </c>
      <c r="R23" s="33">
        <v>7</v>
      </c>
      <c r="S23" s="33">
        <v>8</v>
      </c>
      <c r="T23" s="33">
        <v>9</v>
      </c>
      <c r="U23" s="33">
        <v>6</v>
      </c>
      <c r="V23" s="33">
        <v>9</v>
      </c>
      <c r="W23" s="33">
        <v>9</v>
      </c>
      <c r="X23" s="33">
        <v>7</v>
      </c>
      <c r="Y23" s="33">
        <v>9</v>
      </c>
      <c r="Z23" s="33">
        <v>8</v>
      </c>
      <c r="AA23" s="33">
        <v>10</v>
      </c>
      <c r="AB23" s="33">
        <v>9</v>
      </c>
      <c r="AC23" s="33">
        <v>9</v>
      </c>
      <c r="AD23" s="33">
        <v>7</v>
      </c>
      <c r="AE23" s="33">
        <v>7</v>
      </c>
      <c r="AF23" s="33">
        <v>10</v>
      </c>
      <c r="AG23" s="33">
        <v>6</v>
      </c>
      <c r="AH23" s="32">
        <v>8</v>
      </c>
      <c r="AI23" s="47">
        <f t="shared" ref="AI23:AW38" si="12">E23/SUM($E23:$AH23)</f>
        <v>4.1493775933609957E-2</v>
      </c>
      <c r="AJ23" s="47">
        <f t="shared" si="12"/>
        <v>3.3195020746887967E-2</v>
      </c>
      <c r="AK23" s="47">
        <f t="shared" si="12"/>
        <v>2.9045643153526972E-2</v>
      </c>
      <c r="AL23" s="47">
        <f t="shared" si="12"/>
        <v>2.9045643153526972E-2</v>
      </c>
      <c r="AM23" s="47">
        <f t="shared" si="12"/>
        <v>3.3195020746887967E-2</v>
      </c>
      <c r="AN23" s="47">
        <f t="shared" si="12"/>
        <v>3.7344398340248962E-2</v>
      </c>
      <c r="AO23" s="47">
        <f t="shared" si="12"/>
        <v>3.3195020746887967E-2</v>
      </c>
      <c r="AP23" s="47">
        <f t="shared" si="12"/>
        <v>4.1493775933609957E-2</v>
      </c>
      <c r="AQ23" s="47">
        <f t="shared" si="12"/>
        <v>3.7344398340248962E-2</v>
      </c>
      <c r="AR23" s="47">
        <f t="shared" si="12"/>
        <v>2.4896265560165973E-2</v>
      </c>
      <c r="AS23" s="47">
        <f t="shared" si="12"/>
        <v>2.4896265560165973E-2</v>
      </c>
      <c r="AT23" s="47">
        <f t="shared" si="12"/>
        <v>2.9045643153526972E-2</v>
      </c>
      <c r="AU23" s="47">
        <f t="shared" si="12"/>
        <v>3.3195020746887967E-2</v>
      </c>
      <c r="AV23" s="47">
        <f t="shared" si="12"/>
        <v>2.9045643153526972E-2</v>
      </c>
      <c r="AW23" s="47">
        <f t="shared" si="12"/>
        <v>3.3195020746887967E-2</v>
      </c>
      <c r="AX23" s="47">
        <f t="shared" si="10"/>
        <v>3.7344398340248962E-2</v>
      </c>
      <c r="AY23" s="47">
        <f t="shared" si="1"/>
        <v>2.4896265560165973E-2</v>
      </c>
      <c r="AZ23" s="47">
        <f t="shared" si="1"/>
        <v>3.7344398340248962E-2</v>
      </c>
      <c r="BA23" s="47">
        <f t="shared" si="1"/>
        <v>3.7344398340248962E-2</v>
      </c>
      <c r="BB23" s="47">
        <f t="shared" si="1"/>
        <v>2.9045643153526972E-2</v>
      </c>
      <c r="BC23" s="47">
        <f t="shared" si="1"/>
        <v>3.7344398340248962E-2</v>
      </c>
      <c r="BD23" s="47">
        <f t="shared" si="1"/>
        <v>3.3195020746887967E-2</v>
      </c>
      <c r="BE23" s="47">
        <f t="shared" si="1"/>
        <v>4.1493775933609957E-2</v>
      </c>
      <c r="BF23" s="47">
        <f t="shared" si="1"/>
        <v>3.7344398340248962E-2</v>
      </c>
      <c r="BG23" s="47">
        <f t="shared" si="1"/>
        <v>3.7344398340248962E-2</v>
      </c>
      <c r="BH23" s="47">
        <f t="shared" si="1"/>
        <v>2.9045643153526972E-2</v>
      </c>
      <c r="BI23" s="47">
        <f t="shared" si="1"/>
        <v>2.9045643153526972E-2</v>
      </c>
      <c r="BJ23" s="47">
        <f t="shared" si="1"/>
        <v>4.1493775933609957E-2</v>
      </c>
      <c r="BK23" s="47">
        <f t="shared" si="1"/>
        <v>2.4896265560165973E-2</v>
      </c>
      <c r="BL23" s="47">
        <f t="shared" si="1"/>
        <v>3.3195020746887967E-2</v>
      </c>
      <c r="BM23" s="6" cm="1">
        <f t="array" ref="BM23">-1/LN(30)*SUMPRODUCT(AI23:BL23,LN(AI23:BL23))</f>
        <v>0.99639298105592367</v>
      </c>
      <c r="BN23" s="18">
        <f t="shared" si="2"/>
        <v>3.6070189440763345E-3</v>
      </c>
      <c r="BO23" s="18">
        <f t="shared" si="3"/>
        <v>2.7535547773691556E-2</v>
      </c>
      <c r="BP23" s="21">
        <f t="shared" si="4"/>
        <v>2.4476261901212746E-2</v>
      </c>
      <c r="BQ23" s="6" cm="1">
        <f t="array" ref="BQ23">-SUMPRODUCT(AI23:BL23,LOG(AI23:BL23,2))</f>
        <v>4.8891913482736493</v>
      </c>
      <c r="BR23" s="28">
        <f t="shared" si="8"/>
        <v>0.99639298105592378</v>
      </c>
      <c r="BS23" s="3">
        <f t="shared" si="5"/>
        <v>2.1858736773367805E-3</v>
      </c>
      <c r="BT23" s="3">
        <f t="shared" ref="BT23:CH39" si="13">AI23*$BP23</f>
        <v>1.0156125270212757E-3</v>
      </c>
      <c r="BU23" s="3">
        <f t="shared" si="13"/>
        <v>8.1249002161702059E-4</v>
      </c>
      <c r="BV23" s="3">
        <f t="shared" si="13"/>
        <v>7.1092876891489301E-4</v>
      </c>
      <c r="BW23" s="3">
        <f t="shared" si="13"/>
        <v>7.1092876891489301E-4</v>
      </c>
      <c r="BX23" s="3">
        <f t="shared" si="13"/>
        <v>8.1249002161702059E-4</v>
      </c>
      <c r="BY23" s="3">
        <f t="shared" si="13"/>
        <v>9.1405127431914816E-4</v>
      </c>
      <c r="BZ23" s="3">
        <f t="shared" si="13"/>
        <v>8.1249002161702059E-4</v>
      </c>
      <c r="CA23" s="3">
        <f t="shared" si="13"/>
        <v>1.0156125270212757E-3</v>
      </c>
      <c r="CB23" s="3">
        <f t="shared" si="13"/>
        <v>9.1405127431914816E-4</v>
      </c>
      <c r="CC23" s="3">
        <f t="shared" si="13"/>
        <v>6.0936751621276544E-4</v>
      </c>
      <c r="CD23" s="3">
        <f t="shared" si="13"/>
        <v>6.0936751621276544E-4</v>
      </c>
      <c r="CE23" s="3">
        <f t="shared" si="13"/>
        <v>7.1092876891489301E-4</v>
      </c>
      <c r="CF23" s="3">
        <f t="shared" si="13"/>
        <v>8.1249002161702059E-4</v>
      </c>
      <c r="CG23" s="3">
        <f t="shared" si="13"/>
        <v>7.1092876891489301E-4</v>
      </c>
      <c r="CH23" s="3">
        <f t="shared" si="13"/>
        <v>8.1249002161702059E-4</v>
      </c>
      <c r="CI23" s="3">
        <f t="shared" si="11"/>
        <v>9.1405127431914816E-4</v>
      </c>
      <c r="CJ23" s="3">
        <f t="shared" si="7"/>
        <v>6.0936751621276544E-4</v>
      </c>
      <c r="CK23" s="3">
        <f t="shared" si="7"/>
        <v>9.1405127431914816E-4</v>
      </c>
      <c r="CL23" s="3">
        <f t="shared" si="7"/>
        <v>9.1405127431914816E-4</v>
      </c>
      <c r="CM23" s="3">
        <f t="shared" si="7"/>
        <v>7.1092876891489301E-4</v>
      </c>
      <c r="CN23" s="3">
        <f t="shared" si="7"/>
        <v>9.1405127431914816E-4</v>
      </c>
      <c r="CO23" s="3">
        <f t="shared" si="7"/>
        <v>8.1249002161702059E-4</v>
      </c>
      <c r="CP23" s="3">
        <f t="shared" si="7"/>
        <v>1.0156125270212757E-3</v>
      </c>
      <c r="CQ23" s="3">
        <f t="shared" si="7"/>
        <v>9.1405127431914816E-4</v>
      </c>
      <c r="CR23" s="3">
        <f t="shared" si="7"/>
        <v>9.1405127431914816E-4</v>
      </c>
      <c r="CS23" s="3">
        <f t="shared" si="7"/>
        <v>7.1092876891489301E-4</v>
      </c>
      <c r="CT23" s="3">
        <f t="shared" si="7"/>
        <v>7.1092876891489301E-4</v>
      </c>
      <c r="CU23" s="3">
        <f t="shared" si="7"/>
        <v>1.0156125270212757E-3</v>
      </c>
      <c r="CV23" s="3">
        <f t="shared" si="7"/>
        <v>6.0936751621276544E-4</v>
      </c>
      <c r="CW23" s="3">
        <f t="shared" si="7"/>
        <v>8.1249002161702059E-4</v>
      </c>
      <c r="CX23" s="26">
        <f t="shared" si="9"/>
        <v>0.1196691279254893</v>
      </c>
      <c r="CZ23"/>
      <c r="DA23"/>
      <c r="DB23"/>
      <c r="DC23"/>
      <c r="DD23"/>
      <c r="DE23"/>
      <c r="DF23"/>
    </row>
    <row r="24" spans="1:110" s="5" customFormat="1" ht="31.5" customHeight="1" thickBot="1" x14ac:dyDescent="0.3">
      <c r="A24" s="2"/>
      <c r="B24" s="37" t="s">
        <v>69</v>
      </c>
      <c r="C24" s="34" t="s">
        <v>39</v>
      </c>
      <c r="D24" s="65">
        <v>6.1000000000000004E-3</v>
      </c>
      <c r="E24" s="49">
        <v>7</v>
      </c>
      <c r="F24" s="33">
        <v>9</v>
      </c>
      <c r="G24" s="33">
        <v>9</v>
      </c>
      <c r="H24" s="33">
        <v>7</v>
      </c>
      <c r="I24" s="33">
        <v>8</v>
      </c>
      <c r="J24" s="33">
        <v>10</v>
      </c>
      <c r="K24" s="33">
        <v>9</v>
      </c>
      <c r="L24" s="33">
        <v>10</v>
      </c>
      <c r="M24" s="33">
        <v>9</v>
      </c>
      <c r="N24" s="33">
        <v>6</v>
      </c>
      <c r="O24" s="33">
        <v>8</v>
      </c>
      <c r="P24" s="33">
        <v>6</v>
      </c>
      <c r="Q24" s="33">
        <v>7</v>
      </c>
      <c r="R24" s="33">
        <v>7</v>
      </c>
      <c r="S24" s="33">
        <v>9</v>
      </c>
      <c r="T24" s="33">
        <v>9</v>
      </c>
      <c r="U24" s="33">
        <v>9</v>
      </c>
      <c r="V24" s="33">
        <v>7</v>
      </c>
      <c r="W24" s="33">
        <v>7</v>
      </c>
      <c r="X24" s="33">
        <v>6</v>
      </c>
      <c r="Y24" s="33">
        <v>6</v>
      </c>
      <c r="Z24" s="33">
        <v>7</v>
      </c>
      <c r="AA24" s="33">
        <v>7</v>
      </c>
      <c r="AB24" s="33">
        <v>6</v>
      </c>
      <c r="AC24" s="33">
        <v>8</v>
      </c>
      <c r="AD24" s="33">
        <v>8</v>
      </c>
      <c r="AE24" s="33">
        <v>9</v>
      </c>
      <c r="AF24" s="33">
        <v>8</v>
      </c>
      <c r="AG24" s="33">
        <v>9</v>
      </c>
      <c r="AH24" s="32">
        <v>8</v>
      </c>
      <c r="AI24" s="47">
        <f t="shared" si="12"/>
        <v>2.9787234042553193E-2</v>
      </c>
      <c r="AJ24" s="47">
        <f t="shared" si="12"/>
        <v>3.8297872340425532E-2</v>
      </c>
      <c r="AK24" s="47">
        <f t="shared" si="12"/>
        <v>3.8297872340425532E-2</v>
      </c>
      <c r="AL24" s="47">
        <f t="shared" si="12"/>
        <v>2.9787234042553193E-2</v>
      </c>
      <c r="AM24" s="47">
        <f t="shared" si="12"/>
        <v>3.4042553191489362E-2</v>
      </c>
      <c r="AN24" s="47">
        <f t="shared" si="12"/>
        <v>4.2553191489361701E-2</v>
      </c>
      <c r="AO24" s="47">
        <f t="shared" si="12"/>
        <v>3.8297872340425532E-2</v>
      </c>
      <c r="AP24" s="47">
        <f t="shared" si="12"/>
        <v>4.2553191489361701E-2</v>
      </c>
      <c r="AQ24" s="47">
        <f t="shared" si="12"/>
        <v>3.8297872340425532E-2</v>
      </c>
      <c r="AR24" s="47">
        <f t="shared" si="12"/>
        <v>2.553191489361702E-2</v>
      </c>
      <c r="AS24" s="47">
        <f t="shared" si="12"/>
        <v>3.4042553191489362E-2</v>
      </c>
      <c r="AT24" s="47">
        <f t="shared" si="12"/>
        <v>2.553191489361702E-2</v>
      </c>
      <c r="AU24" s="47">
        <f t="shared" si="12"/>
        <v>2.9787234042553193E-2</v>
      </c>
      <c r="AV24" s="47">
        <f t="shared" si="12"/>
        <v>2.9787234042553193E-2</v>
      </c>
      <c r="AW24" s="47">
        <f t="shared" si="12"/>
        <v>3.8297872340425532E-2</v>
      </c>
      <c r="AX24" s="47">
        <f t="shared" si="10"/>
        <v>3.8297872340425532E-2</v>
      </c>
      <c r="AY24" s="47">
        <f t="shared" si="1"/>
        <v>3.8297872340425532E-2</v>
      </c>
      <c r="AZ24" s="47">
        <f t="shared" si="1"/>
        <v>2.9787234042553193E-2</v>
      </c>
      <c r="BA24" s="47">
        <f t="shared" si="1"/>
        <v>2.9787234042553193E-2</v>
      </c>
      <c r="BB24" s="47">
        <f t="shared" si="1"/>
        <v>2.553191489361702E-2</v>
      </c>
      <c r="BC24" s="47">
        <f t="shared" si="1"/>
        <v>2.553191489361702E-2</v>
      </c>
      <c r="BD24" s="47">
        <f t="shared" si="1"/>
        <v>2.9787234042553193E-2</v>
      </c>
      <c r="BE24" s="47">
        <f t="shared" si="1"/>
        <v>2.9787234042553193E-2</v>
      </c>
      <c r="BF24" s="47">
        <f t="shared" si="1"/>
        <v>2.553191489361702E-2</v>
      </c>
      <c r="BG24" s="47">
        <f t="shared" si="1"/>
        <v>3.4042553191489362E-2</v>
      </c>
      <c r="BH24" s="47">
        <f t="shared" si="1"/>
        <v>3.4042553191489362E-2</v>
      </c>
      <c r="BI24" s="47">
        <f t="shared" si="1"/>
        <v>3.8297872340425532E-2</v>
      </c>
      <c r="BJ24" s="47">
        <f t="shared" si="1"/>
        <v>3.4042553191489362E-2</v>
      </c>
      <c r="BK24" s="47">
        <f t="shared" si="1"/>
        <v>3.8297872340425532E-2</v>
      </c>
      <c r="BL24" s="47">
        <f t="shared" si="1"/>
        <v>3.4042553191489362E-2</v>
      </c>
      <c r="BM24" s="6" cm="1">
        <f t="array" ref="BM24">-1/LN(30)*SUMPRODUCT(AI24:BL24,LN(AI24:BL24))</f>
        <v>0.99644352042989726</v>
      </c>
      <c r="BN24" s="18">
        <f t="shared" si="2"/>
        <v>3.5564795701027441E-3</v>
      </c>
      <c r="BO24" s="18">
        <f t="shared" si="3"/>
        <v>2.7149736285568469E-2</v>
      </c>
      <c r="BP24" s="21">
        <f t="shared" si="4"/>
        <v>4.9071074405947733E-3</v>
      </c>
      <c r="BQ24" s="6" cm="1">
        <f t="array" ref="BQ24">-SUMPRODUCT(AI24:BL24,LOG(AI24:BL24,2))</f>
        <v>4.88943933945251</v>
      </c>
      <c r="BR24" s="28">
        <f t="shared" si="8"/>
        <v>0.9964435204298977</v>
      </c>
      <c r="BS24" s="3">
        <f t="shared" si="5"/>
        <v>2.1352622195631057E-3</v>
      </c>
      <c r="BT24" s="3">
        <f t="shared" si="13"/>
        <v>1.461691578049507E-4</v>
      </c>
      <c r="BU24" s="3">
        <f t="shared" si="13"/>
        <v>1.8793177432065088E-4</v>
      </c>
      <c r="BV24" s="3">
        <f t="shared" si="13"/>
        <v>1.8793177432065088E-4</v>
      </c>
      <c r="BW24" s="3">
        <f t="shared" si="13"/>
        <v>1.461691578049507E-4</v>
      </c>
      <c r="BX24" s="3">
        <f t="shared" si="13"/>
        <v>1.6705046606280079E-4</v>
      </c>
      <c r="BY24" s="3">
        <f t="shared" si="13"/>
        <v>2.08813082578501E-4</v>
      </c>
      <c r="BZ24" s="3">
        <f t="shared" si="13"/>
        <v>1.8793177432065088E-4</v>
      </c>
      <c r="CA24" s="3">
        <f t="shared" si="13"/>
        <v>2.08813082578501E-4</v>
      </c>
      <c r="CB24" s="3">
        <f t="shared" si="13"/>
        <v>1.8793177432065088E-4</v>
      </c>
      <c r="CC24" s="3">
        <f t="shared" si="13"/>
        <v>1.2528784954710058E-4</v>
      </c>
      <c r="CD24" s="3">
        <f t="shared" si="13"/>
        <v>1.6705046606280079E-4</v>
      </c>
      <c r="CE24" s="3">
        <f t="shared" si="13"/>
        <v>1.2528784954710058E-4</v>
      </c>
      <c r="CF24" s="3">
        <f t="shared" si="13"/>
        <v>1.461691578049507E-4</v>
      </c>
      <c r="CG24" s="3">
        <f t="shared" si="13"/>
        <v>1.461691578049507E-4</v>
      </c>
      <c r="CH24" s="3">
        <f t="shared" si="13"/>
        <v>1.8793177432065088E-4</v>
      </c>
      <c r="CI24" s="3">
        <f t="shared" si="11"/>
        <v>1.8793177432065088E-4</v>
      </c>
      <c r="CJ24" s="3">
        <f t="shared" si="7"/>
        <v>1.8793177432065088E-4</v>
      </c>
      <c r="CK24" s="3">
        <f t="shared" si="7"/>
        <v>1.461691578049507E-4</v>
      </c>
      <c r="CL24" s="3">
        <f t="shared" si="7"/>
        <v>1.461691578049507E-4</v>
      </c>
      <c r="CM24" s="3">
        <f t="shared" si="7"/>
        <v>1.2528784954710058E-4</v>
      </c>
      <c r="CN24" s="3">
        <f t="shared" si="7"/>
        <v>1.2528784954710058E-4</v>
      </c>
      <c r="CO24" s="3">
        <f t="shared" si="7"/>
        <v>1.461691578049507E-4</v>
      </c>
      <c r="CP24" s="3">
        <f t="shared" si="7"/>
        <v>1.461691578049507E-4</v>
      </c>
      <c r="CQ24" s="3">
        <f t="shared" si="7"/>
        <v>1.2528784954710058E-4</v>
      </c>
      <c r="CR24" s="3">
        <f t="shared" si="7"/>
        <v>1.6705046606280079E-4</v>
      </c>
      <c r="CS24" s="3">
        <f t="shared" si="7"/>
        <v>1.6705046606280079E-4</v>
      </c>
      <c r="CT24" s="3">
        <f t="shared" si="7"/>
        <v>1.8793177432065088E-4</v>
      </c>
      <c r="CU24" s="3">
        <f t="shared" si="7"/>
        <v>1.6705046606280079E-4</v>
      </c>
      <c r="CV24" s="3">
        <f t="shared" si="7"/>
        <v>1.8793177432065088E-4</v>
      </c>
      <c r="CW24" s="3">
        <f t="shared" si="7"/>
        <v>1.6705046606280079E-4</v>
      </c>
      <c r="CX24" s="26">
        <f t="shared" si="9"/>
        <v>2.3993004162964206E-2</v>
      </c>
      <c r="CZ24"/>
      <c r="DA24"/>
      <c r="DB24"/>
      <c r="DC24"/>
      <c r="DD24"/>
      <c r="DE24"/>
      <c r="DF24"/>
    </row>
    <row r="25" spans="1:110" s="5" customFormat="1" ht="31.5" customHeight="1" thickBot="1" x14ac:dyDescent="0.3">
      <c r="A25" s="2"/>
      <c r="B25" s="37" t="s">
        <v>70</v>
      </c>
      <c r="C25" s="34" t="s">
        <v>40</v>
      </c>
      <c r="D25" s="65">
        <v>2.3699999999999999E-2</v>
      </c>
      <c r="E25" s="49">
        <v>10</v>
      </c>
      <c r="F25" s="33">
        <v>9</v>
      </c>
      <c r="G25" s="33">
        <v>7</v>
      </c>
      <c r="H25" s="33">
        <v>7</v>
      </c>
      <c r="I25" s="33">
        <v>7</v>
      </c>
      <c r="J25" s="33">
        <v>8</v>
      </c>
      <c r="K25" s="33">
        <v>8</v>
      </c>
      <c r="L25" s="33">
        <v>9</v>
      </c>
      <c r="M25" s="33">
        <v>8</v>
      </c>
      <c r="N25" s="33">
        <v>8</v>
      </c>
      <c r="O25" s="33">
        <v>6</v>
      </c>
      <c r="P25" s="33">
        <v>9</v>
      </c>
      <c r="Q25" s="33">
        <v>8</v>
      </c>
      <c r="R25" s="33">
        <v>8</v>
      </c>
      <c r="S25" s="33">
        <v>7</v>
      </c>
      <c r="T25" s="33">
        <v>8</v>
      </c>
      <c r="U25" s="33">
        <v>6</v>
      </c>
      <c r="V25" s="33">
        <v>7</v>
      </c>
      <c r="W25" s="33">
        <v>9</v>
      </c>
      <c r="X25" s="33">
        <v>8</v>
      </c>
      <c r="Y25" s="33">
        <v>8</v>
      </c>
      <c r="Z25" s="33">
        <v>9</v>
      </c>
      <c r="AA25" s="33">
        <v>9</v>
      </c>
      <c r="AB25" s="33">
        <v>10</v>
      </c>
      <c r="AC25" s="33">
        <v>7</v>
      </c>
      <c r="AD25" s="33">
        <v>7</v>
      </c>
      <c r="AE25" s="33">
        <v>9</v>
      </c>
      <c r="AF25" s="33">
        <v>10</v>
      </c>
      <c r="AG25" s="33">
        <v>9</v>
      </c>
      <c r="AH25" s="32">
        <v>10</v>
      </c>
      <c r="AI25" s="47">
        <f t="shared" si="12"/>
        <v>4.0816326530612242E-2</v>
      </c>
      <c r="AJ25" s="47">
        <f t="shared" si="12"/>
        <v>3.6734693877551024E-2</v>
      </c>
      <c r="AK25" s="47">
        <f t="shared" si="12"/>
        <v>2.8571428571428571E-2</v>
      </c>
      <c r="AL25" s="47">
        <f t="shared" si="12"/>
        <v>2.8571428571428571E-2</v>
      </c>
      <c r="AM25" s="47">
        <f t="shared" si="12"/>
        <v>2.8571428571428571E-2</v>
      </c>
      <c r="AN25" s="47">
        <f t="shared" si="12"/>
        <v>3.2653061224489799E-2</v>
      </c>
      <c r="AO25" s="47">
        <f t="shared" si="12"/>
        <v>3.2653061224489799E-2</v>
      </c>
      <c r="AP25" s="47">
        <f t="shared" si="12"/>
        <v>3.6734693877551024E-2</v>
      </c>
      <c r="AQ25" s="47">
        <f t="shared" si="12"/>
        <v>3.2653061224489799E-2</v>
      </c>
      <c r="AR25" s="47">
        <f t="shared" si="12"/>
        <v>3.2653061224489799E-2</v>
      </c>
      <c r="AS25" s="47">
        <f t="shared" si="12"/>
        <v>2.4489795918367346E-2</v>
      </c>
      <c r="AT25" s="47">
        <f t="shared" si="12"/>
        <v>3.6734693877551024E-2</v>
      </c>
      <c r="AU25" s="47">
        <f t="shared" si="12"/>
        <v>3.2653061224489799E-2</v>
      </c>
      <c r="AV25" s="47">
        <f t="shared" si="12"/>
        <v>3.2653061224489799E-2</v>
      </c>
      <c r="AW25" s="47">
        <f t="shared" si="12"/>
        <v>2.8571428571428571E-2</v>
      </c>
      <c r="AX25" s="47">
        <f t="shared" si="10"/>
        <v>3.2653061224489799E-2</v>
      </c>
      <c r="AY25" s="47">
        <f t="shared" si="1"/>
        <v>2.4489795918367346E-2</v>
      </c>
      <c r="AZ25" s="47">
        <f t="shared" si="1"/>
        <v>2.8571428571428571E-2</v>
      </c>
      <c r="BA25" s="47">
        <f t="shared" si="1"/>
        <v>3.6734693877551024E-2</v>
      </c>
      <c r="BB25" s="47">
        <f t="shared" ref="BB25:BL40" si="14">X25/SUM($E25:$AH25)</f>
        <v>3.2653061224489799E-2</v>
      </c>
      <c r="BC25" s="47">
        <f t="shared" si="14"/>
        <v>3.2653061224489799E-2</v>
      </c>
      <c r="BD25" s="47">
        <f t="shared" si="14"/>
        <v>3.6734693877551024E-2</v>
      </c>
      <c r="BE25" s="47">
        <f t="shared" si="14"/>
        <v>3.6734693877551024E-2</v>
      </c>
      <c r="BF25" s="47">
        <f t="shared" si="14"/>
        <v>4.0816326530612242E-2</v>
      </c>
      <c r="BG25" s="47">
        <f t="shared" si="14"/>
        <v>2.8571428571428571E-2</v>
      </c>
      <c r="BH25" s="47">
        <f t="shared" si="14"/>
        <v>2.8571428571428571E-2</v>
      </c>
      <c r="BI25" s="47">
        <f t="shared" si="14"/>
        <v>3.6734693877551024E-2</v>
      </c>
      <c r="BJ25" s="47">
        <f t="shared" si="14"/>
        <v>4.0816326530612242E-2</v>
      </c>
      <c r="BK25" s="47">
        <f t="shared" si="14"/>
        <v>3.6734693877551024E-2</v>
      </c>
      <c r="BL25" s="47">
        <f t="shared" si="14"/>
        <v>4.0816326530612242E-2</v>
      </c>
      <c r="BM25" s="6" cm="1">
        <f t="array" ref="BM25">-1/LN(30)*SUMPRODUCT(AI25:BL25,LN(AI25:BL25))</f>
        <v>0.99716885761412899</v>
      </c>
      <c r="BN25" s="18">
        <f t="shared" si="2"/>
        <v>2.8311423858710105E-3</v>
      </c>
      <c r="BO25" s="18">
        <f t="shared" si="3"/>
        <v>2.1612599664412663E-2</v>
      </c>
      <c r="BP25" s="21">
        <f t="shared" si="4"/>
        <v>1.517698382973671E-2</v>
      </c>
      <c r="BQ25" s="6" cm="1">
        <f t="array" ref="BQ25">-SUMPRODUCT(AI25:BL25,LOG(AI25:BL25,2))</f>
        <v>4.8929984896604584</v>
      </c>
      <c r="BR25" s="28">
        <f t="shared" si="8"/>
        <v>0.99716885761412877</v>
      </c>
      <c r="BS25" s="3">
        <f t="shared" si="5"/>
        <v>1.4088904942165159E-3</v>
      </c>
      <c r="BT25" s="3">
        <f t="shared" si="13"/>
        <v>6.1946872774435542E-4</v>
      </c>
      <c r="BU25" s="3">
        <f t="shared" si="13"/>
        <v>5.5752185496992001E-4</v>
      </c>
      <c r="BV25" s="3">
        <f t="shared" si="13"/>
        <v>4.3362810942104886E-4</v>
      </c>
      <c r="BW25" s="3">
        <f t="shared" si="13"/>
        <v>4.3362810942104886E-4</v>
      </c>
      <c r="BX25" s="3">
        <f t="shared" si="13"/>
        <v>4.3362810942104886E-4</v>
      </c>
      <c r="BY25" s="3">
        <f t="shared" si="13"/>
        <v>4.9557498219548449E-4</v>
      </c>
      <c r="BZ25" s="3">
        <f t="shared" si="13"/>
        <v>4.9557498219548449E-4</v>
      </c>
      <c r="CA25" s="3">
        <f t="shared" si="13"/>
        <v>5.5752185496992001E-4</v>
      </c>
      <c r="CB25" s="3">
        <f t="shared" si="13"/>
        <v>4.9557498219548449E-4</v>
      </c>
      <c r="CC25" s="3">
        <f t="shared" si="13"/>
        <v>4.9557498219548449E-4</v>
      </c>
      <c r="CD25" s="3">
        <f t="shared" si="13"/>
        <v>3.7168123664661328E-4</v>
      </c>
      <c r="CE25" s="3">
        <f t="shared" si="13"/>
        <v>5.5752185496992001E-4</v>
      </c>
      <c r="CF25" s="3">
        <f t="shared" si="13"/>
        <v>4.9557498219548449E-4</v>
      </c>
      <c r="CG25" s="3">
        <f t="shared" si="13"/>
        <v>4.9557498219548449E-4</v>
      </c>
      <c r="CH25" s="3">
        <f t="shared" si="13"/>
        <v>4.3362810942104886E-4</v>
      </c>
      <c r="CI25" s="3">
        <f t="shared" si="11"/>
        <v>4.9557498219548449E-4</v>
      </c>
      <c r="CJ25" s="3">
        <f t="shared" si="7"/>
        <v>3.7168123664661328E-4</v>
      </c>
      <c r="CK25" s="3">
        <f t="shared" si="7"/>
        <v>4.3362810942104886E-4</v>
      </c>
      <c r="CL25" s="3">
        <f t="shared" si="7"/>
        <v>5.5752185496992001E-4</v>
      </c>
      <c r="CM25" s="3">
        <f t="shared" ref="CM25:CW40" si="15">BB25*$BP25</f>
        <v>4.9557498219548449E-4</v>
      </c>
      <c r="CN25" s="3">
        <f t="shared" si="15"/>
        <v>4.9557498219548449E-4</v>
      </c>
      <c r="CO25" s="3">
        <f t="shared" si="15"/>
        <v>5.5752185496992001E-4</v>
      </c>
      <c r="CP25" s="3">
        <f t="shared" si="15"/>
        <v>5.5752185496992001E-4</v>
      </c>
      <c r="CQ25" s="3">
        <f t="shared" si="15"/>
        <v>6.1946872774435542E-4</v>
      </c>
      <c r="CR25" s="3">
        <f t="shared" si="15"/>
        <v>4.3362810942104886E-4</v>
      </c>
      <c r="CS25" s="3">
        <f t="shared" si="15"/>
        <v>4.3362810942104886E-4</v>
      </c>
      <c r="CT25" s="3">
        <f t="shared" si="15"/>
        <v>5.5752185496992001E-4</v>
      </c>
      <c r="CU25" s="3">
        <f t="shared" si="15"/>
        <v>6.1946872774435542E-4</v>
      </c>
      <c r="CV25" s="3">
        <f t="shared" si="15"/>
        <v>5.5752185496992001E-4</v>
      </c>
      <c r="CW25" s="3">
        <f t="shared" si="15"/>
        <v>6.1946872774435542E-4</v>
      </c>
      <c r="CX25" s="26">
        <f t="shared" si="9"/>
        <v>7.426095895650292E-2</v>
      </c>
      <c r="CZ25"/>
      <c r="DA25"/>
      <c r="DB25"/>
      <c r="DC25"/>
      <c r="DD25"/>
      <c r="DE25"/>
      <c r="DF25"/>
    </row>
    <row r="26" spans="1:110" s="5" customFormat="1" ht="31.5" customHeight="1" thickBot="1" x14ac:dyDescent="0.3">
      <c r="A26" s="2"/>
      <c r="B26" s="37" t="s">
        <v>71</v>
      </c>
      <c r="C26" s="34" t="s">
        <v>41</v>
      </c>
      <c r="D26" s="65">
        <v>1.9099999999999999E-2</v>
      </c>
      <c r="E26" s="49">
        <v>9</v>
      </c>
      <c r="F26" s="33">
        <v>8</v>
      </c>
      <c r="G26" s="33">
        <v>6</v>
      </c>
      <c r="H26" s="33">
        <v>7</v>
      </c>
      <c r="I26" s="33">
        <v>10</v>
      </c>
      <c r="J26" s="33">
        <v>10</v>
      </c>
      <c r="K26" s="33">
        <v>8</v>
      </c>
      <c r="L26" s="33">
        <v>8</v>
      </c>
      <c r="M26" s="33">
        <v>6</v>
      </c>
      <c r="N26" s="33">
        <v>7</v>
      </c>
      <c r="O26" s="33">
        <v>8</v>
      </c>
      <c r="P26" s="33">
        <v>7</v>
      </c>
      <c r="Q26" s="33">
        <v>9</v>
      </c>
      <c r="R26" s="33">
        <v>8</v>
      </c>
      <c r="S26" s="33">
        <v>8</v>
      </c>
      <c r="T26" s="33">
        <v>7</v>
      </c>
      <c r="U26" s="33">
        <v>9</v>
      </c>
      <c r="V26" s="33">
        <v>9</v>
      </c>
      <c r="W26" s="33">
        <v>9</v>
      </c>
      <c r="X26" s="33">
        <v>10</v>
      </c>
      <c r="Y26" s="33">
        <v>9</v>
      </c>
      <c r="Z26" s="33">
        <v>7</v>
      </c>
      <c r="AA26" s="33">
        <v>8</v>
      </c>
      <c r="AB26" s="33">
        <v>8</v>
      </c>
      <c r="AC26" s="33">
        <v>9</v>
      </c>
      <c r="AD26" s="33">
        <v>9</v>
      </c>
      <c r="AE26" s="33">
        <v>10</v>
      </c>
      <c r="AF26" s="33">
        <v>10</v>
      </c>
      <c r="AG26" s="33">
        <v>7</v>
      </c>
      <c r="AH26" s="32">
        <v>8</v>
      </c>
      <c r="AI26" s="47">
        <f t="shared" si="12"/>
        <v>3.6290322580645164E-2</v>
      </c>
      <c r="AJ26" s="47">
        <f t="shared" si="12"/>
        <v>3.2258064516129031E-2</v>
      </c>
      <c r="AK26" s="47">
        <f t="shared" si="12"/>
        <v>2.4193548387096774E-2</v>
      </c>
      <c r="AL26" s="47">
        <f t="shared" si="12"/>
        <v>2.8225806451612902E-2</v>
      </c>
      <c r="AM26" s="47">
        <f t="shared" si="12"/>
        <v>4.0322580645161289E-2</v>
      </c>
      <c r="AN26" s="47">
        <f t="shared" si="12"/>
        <v>4.0322580645161289E-2</v>
      </c>
      <c r="AO26" s="47">
        <f t="shared" si="12"/>
        <v>3.2258064516129031E-2</v>
      </c>
      <c r="AP26" s="47">
        <f t="shared" si="12"/>
        <v>3.2258064516129031E-2</v>
      </c>
      <c r="AQ26" s="47">
        <f t="shared" si="12"/>
        <v>2.4193548387096774E-2</v>
      </c>
      <c r="AR26" s="47">
        <f t="shared" si="12"/>
        <v>2.8225806451612902E-2</v>
      </c>
      <c r="AS26" s="47">
        <f t="shared" si="12"/>
        <v>3.2258064516129031E-2</v>
      </c>
      <c r="AT26" s="47">
        <f t="shared" si="12"/>
        <v>2.8225806451612902E-2</v>
      </c>
      <c r="AU26" s="47">
        <f t="shared" si="12"/>
        <v>3.6290322580645164E-2</v>
      </c>
      <c r="AV26" s="47">
        <f t="shared" si="12"/>
        <v>3.2258064516129031E-2</v>
      </c>
      <c r="AW26" s="47">
        <f t="shared" si="12"/>
        <v>3.2258064516129031E-2</v>
      </c>
      <c r="AX26" s="47">
        <f t="shared" si="10"/>
        <v>2.8225806451612902E-2</v>
      </c>
      <c r="AY26" s="47">
        <f t="shared" si="10"/>
        <v>3.6290322580645164E-2</v>
      </c>
      <c r="AZ26" s="47">
        <f t="shared" si="10"/>
        <v>3.6290322580645164E-2</v>
      </c>
      <c r="BA26" s="47">
        <f t="shared" si="10"/>
        <v>3.6290322580645164E-2</v>
      </c>
      <c r="BB26" s="47">
        <f t="shared" si="14"/>
        <v>4.0322580645161289E-2</v>
      </c>
      <c r="BC26" s="47">
        <f t="shared" si="14"/>
        <v>3.6290322580645164E-2</v>
      </c>
      <c r="BD26" s="47">
        <f t="shared" si="14"/>
        <v>2.8225806451612902E-2</v>
      </c>
      <c r="BE26" s="47">
        <f t="shared" si="14"/>
        <v>3.2258064516129031E-2</v>
      </c>
      <c r="BF26" s="47">
        <f t="shared" si="14"/>
        <v>3.2258064516129031E-2</v>
      </c>
      <c r="BG26" s="47">
        <f t="shared" si="14"/>
        <v>3.6290322580645164E-2</v>
      </c>
      <c r="BH26" s="47">
        <f t="shared" si="14"/>
        <v>3.6290322580645164E-2</v>
      </c>
      <c r="BI26" s="47">
        <f t="shared" si="14"/>
        <v>4.0322580645161289E-2</v>
      </c>
      <c r="BJ26" s="47">
        <f t="shared" si="14"/>
        <v>4.0322580645161289E-2</v>
      </c>
      <c r="BK26" s="47">
        <f t="shared" si="14"/>
        <v>2.8225806451612902E-2</v>
      </c>
      <c r="BL26" s="47">
        <f t="shared" si="14"/>
        <v>3.2258064516129031E-2</v>
      </c>
      <c r="BM26" s="6" cm="1">
        <f t="array" ref="BM26">-1/LN(30)*SUMPRODUCT(AI26:BL26,LN(AI26:BL26))</f>
        <v>0.9971011433872683</v>
      </c>
      <c r="BN26" s="18">
        <f t="shared" si="2"/>
        <v>2.8988566127317039E-3</v>
      </c>
      <c r="BO26" s="18">
        <f t="shared" si="3"/>
        <v>2.2129521908955705E-2</v>
      </c>
      <c r="BP26" s="21">
        <f t="shared" si="4"/>
        <v>1.2523782455414401E-2</v>
      </c>
      <c r="BQ26" s="6" cm="1">
        <f t="array" ref="BQ26">-SUMPRODUCT(AI26:BL26,LOG(AI26:BL26,2))</f>
        <v>4.89266622335749</v>
      </c>
      <c r="BR26" s="28">
        <f t="shared" si="8"/>
        <v>0.99710114338726874</v>
      </c>
      <c r="BS26" s="3">
        <f t="shared" si="5"/>
        <v>1.4767013011958508E-3</v>
      </c>
      <c r="BT26" s="3">
        <f t="shared" si="13"/>
        <v>4.54492105236813E-4</v>
      </c>
      <c r="BU26" s="3">
        <f t="shared" si="13"/>
        <v>4.0399298243272262E-4</v>
      </c>
      <c r="BV26" s="3">
        <f t="shared" si="13"/>
        <v>3.0299473682454198E-4</v>
      </c>
      <c r="BW26" s="3">
        <f t="shared" si="13"/>
        <v>3.534938596286323E-4</v>
      </c>
      <c r="BX26" s="3">
        <f t="shared" si="13"/>
        <v>5.0499122804090332E-4</v>
      </c>
      <c r="BY26" s="3">
        <f t="shared" si="13"/>
        <v>5.0499122804090332E-4</v>
      </c>
      <c r="BZ26" s="3">
        <f t="shared" si="13"/>
        <v>4.0399298243272262E-4</v>
      </c>
      <c r="CA26" s="3">
        <f t="shared" si="13"/>
        <v>4.0399298243272262E-4</v>
      </c>
      <c r="CB26" s="3">
        <f t="shared" si="13"/>
        <v>3.0299473682454198E-4</v>
      </c>
      <c r="CC26" s="3">
        <f t="shared" si="13"/>
        <v>3.534938596286323E-4</v>
      </c>
      <c r="CD26" s="3">
        <f t="shared" si="13"/>
        <v>4.0399298243272262E-4</v>
      </c>
      <c r="CE26" s="3">
        <f t="shared" si="13"/>
        <v>3.534938596286323E-4</v>
      </c>
      <c r="CF26" s="3">
        <f t="shared" si="13"/>
        <v>4.54492105236813E-4</v>
      </c>
      <c r="CG26" s="3">
        <f t="shared" si="13"/>
        <v>4.0399298243272262E-4</v>
      </c>
      <c r="CH26" s="3">
        <f t="shared" si="13"/>
        <v>4.0399298243272262E-4</v>
      </c>
      <c r="CI26" s="3">
        <f t="shared" si="11"/>
        <v>3.534938596286323E-4</v>
      </c>
      <c r="CJ26" s="3">
        <f t="shared" si="11"/>
        <v>4.54492105236813E-4</v>
      </c>
      <c r="CK26" s="3">
        <f t="shared" si="11"/>
        <v>4.54492105236813E-4</v>
      </c>
      <c r="CL26" s="3">
        <f t="shared" si="11"/>
        <v>4.54492105236813E-4</v>
      </c>
      <c r="CM26" s="3">
        <f t="shared" si="15"/>
        <v>5.0499122804090332E-4</v>
      </c>
      <c r="CN26" s="3">
        <f t="shared" si="15"/>
        <v>4.54492105236813E-4</v>
      </c>
      <c r="CO26" s="3">
        <f t="shared" si="15"/>
        <v>3.534938596286323E-4</v>
      </c>
      <c r="CP26" s="3">
        <f t="shared" si="15"/>
        <v>4.0399298243272262E-4</v>
      </c>
      <c r="CQ26" s="3">
        <f t="shared" si="15"/>
        <v>4.0399298243272262E-4</v>
      </c>
      <c r="CR26" s="3">
        <f t="shared" si="15"/>
        <v>4.54492105236813E-4</v>
      </c>
      <c r="CS26" s="3">
        <f t="shared" si="15"/>
        <v>4.54492105236813E-4</v>
      </c>
      <c r="CT26" s="3">
        <f t="shared" si="15"/>
        <v>5.0499122804090332E-4</v>
      </c>
      <c r="CU26" s="3">
        <f t="shared" si="15"/>
        <v>5.0499122804090332E-4</v>
      </c>
      <c r="CV26" s="3">
        <f t="shared" si="15"/>
        <v>3.534938596286323E-4</v>
      </c>
      <c r="CW26" s="3">
        <f t="shared" si="15"/>
        <v>4.0399298243272262E-4</v>
      </c>
      <c r="CX26" s="26">
        <f t="shared" si="9"/>
        <v>6.1274687408283172E-2</v>
      </c>
      <c r="CZ26"/>
      <c r="DA26"/>
      <c r="DB26"/>
      <c r="DC26"/>
      <c r="DD26"/>
      <c r="DE26"/>
      <c r="DF26"/>
    </row>
    <row r="27" spans="1:110" s="5" customFormat="1" ht="31.5" customHeight="1" thickBot="1" x14ac:dyDescent="0.3">
      <c r="A27" s="2"/>
      <c r="B27" s="37" t="s">
        <v>72</v>
      </c>
      <c r="C27" s="34" t="s">
        <v>42</v>
      </c>
      <c r="D27" s="65">
        <v>3.2899999999999999E-2</v>
      </c>
      <c r="E27" s="49">
        <v>6</v>
      </c>
      <c r="F27" s="33">
        <v>9</v>
      </c>
      <c r="G27" s="33">
        <v>8</v>
      </c>
      <c r="H27" s="33">
        <v>9</v>
      </c>
      <c r="I27" s="33">
        <v>10</v>
      </c>
      <c r="J27" s="33">
        <v>6</v>
      </c>
      <c r="K27" s="33">
        <v>8</v>
      </c>
      <c r="L27" s="33">
        <v>8</v>
      </c>
      <c r="M27" s="33">
        <v>7</v>
      </c>
      <c r="N27" s="33">
        <v>9</v>
      </c>
      <c r="O27" s="33">
        <v>8</v>
      </c>
      <c r="P27" s="33">
        <v>6</v>
      </c>
      <c r="Q27" s="33">
        <v>7</v>
      </c>
      <c r="R27" s="33">
        <v>9</v>
      </c>
      <c r="S27" s="33">
        <v>8</v>
      </c>
      <c r="T27" s="33">
        <v>8</v>
      </c>
      <c r="U27" s="33">
        <v>9</v>
      </c>
      <c r="V27" s="33">
        <v>6</v>
      </c>
      <c r="W27" s="33">
        <v>9</v>
      </c>
      <c r="X27" s="33">
        <v>6</v>
      </c>
      <c r="Y27" s="33">
        <v>7</v>
      </c>
      <c r="Z27" s="33">
        <v>6</v>
      </c>
      <c r="AA27" s="33">
        <v>9</v>
      </c>
      <c r="AB27" s="33">
        <v>8</v>
      </c>
      <c r="AC27" s="33">
        <v>8</v>
      </c>
      <c r="AD27" s="33">
        <v>9</v>
      </c>
      <c r="AE27" s="33">
        <v>7</v>
      </c>
      <c r="AF27" s="33">
        <v>8</v>
      </c>
      <c r="AG27" s="33">
        <v>7</v>
      </c>
      <c r="AH27" s="32">
        <v>7</v>
      </c>
      <c r="AI27" s="47">
        <f t="shared" si="12"/>
        <v>2.5862068965517241E-2</v>
      </c>
      <c r="AJ27" s="47">
        <f t="shared" si="12"/>
        <v>3.8793103448275863E-2</v>
      </c>
      <c r="AK27" s="47">
        <f t="shared" si="12"/>
        <v>3.4482758620689655E-2</v>
      </c>
      <c r="AL27" s="47">
        <f t="shared" si="12"/>
        <v>3.8793103448275863E-2</v>
      </c>
      <c r="AM27" s="47">
        <f t="shared" si="12"/>
        <v>4.3103448275862072E-2</v>
      </c>
      <c r="AN27" s="47">
        <f t="shared" si="12"/>
        <v>2.5862068965517241E-2</v>
      </c>
      <c r="AO27" s="47">
        <f t="shared" si="12"/>
        <v>3.4482758620689655E-2</v>
      </c>
      <c r="AP27" s="47">
        <f t="shared" si="12"/>
        <v>3.4482758620689655E-2</v>
      </c>
      <c r="AQ27" s="47">
        <f t="shared" si="12"/>
        <v>3.017241379310345E-2</v>
      </c>
      <c r="AR27" s="47">
        <f t="shared" si="12"/>
        <v>3.8793103448275863E-2</v>
      </c>
      <c r="AS27" s="47">
        <f t="shared" si="12"/>
        <v>3.4482758620689655E-2</v>
      </c>
      <c r="AT27" s="47">
        <f t="shared" si="12"/>
        <v>2.5862068965517241E-2</v>
      </c>
      <c r="AU27" s="47">
        <f t="shared" si="12"/>
        <v>3.017241379310345E-2</v>
      </c>
      <c r="AV27" s="47">
        <f t="shared" si="12"/>
        <v>3.8793103448275863E-2</v>
      </c>
      <c r="AW27" s="47">
        <f t="shared" si="12"/>
        <v>3.4482758620689655E-2</v>
      </c>
      <c r="AX27" s="47">
        <f t="shared" si="10"/>
        <v>3.4482758620689655E-2</v>
      </c>
      <c r="AY27" s="47">
        <f t="shared" si="10"/>
        <v>3.8793103448275863E-2</v>
      </c>
      <c r="AZ27" s="47">
        <f t="shared" si="10"/>
        <v>2.5862068965517241E-2</v>
      </c>
      <c r="BA27" s="47">
        <f t="shared" si="10"/>
        <v>3.8793103448275863E-2</v>
      </c>
      <c r="BB27" s="47">
        <f t="shared" si="14"/>
        <v>2.5862068965517241E-2</v>
      </c>
      <c r="BC27" s="47">
        <f t="shared" si="14"/>
        <v>3.017241379310345E-2</v>
      </c>
      <c r="BD27" s="47">
        <f t="shared" si="14"/>
        <v>2.5862068965517241E-2</v>
      </c>
      <c r="BE27" s="47">
        <f t="shared" si="14"/>
        <v>3.8793103448275863E-2</v>
      </c>
      <c r="BF27" s="47">
        <f t="shared" si="14"/>
        <v>3.4482758620689655E-2</v>
      </c>
      <c r="BG27" s="47">
        <f t="shared" si="14"/>
        <v>3.4482758620689655E-2</v>
      </c>
      <c r="BH27" s="47">
        <f t="shared" si="14"/>
        <v>3.8793103448275863E-2</v>
      </c>
      <c r="BI27" s="47">
        <f t="shared" si="14"/>
        <v>3.017241379310345E-2</v>
      </c>
      <c r="BJ27" s="47">
        <f t="shared" si="14"/>
        <v>3.4482758620689655E-2</v>
      </c>
      <c r="BK27" s="47">
        <f t="shared" si="14"/>
        <v>3.017241379310345E-2</v>
      </c>
      <c r="BL27" s="47">
        <f t="shared" si="14"/>
        <v>3.017241379310345E-2</v>
      </c>
      <c r="BM27" s="6" cm="1">
        <f t="array" ref="BM27">-1/LN(30)*SUMPRODUCT(AI27:BL27,LN(AI27:BL27))</f>
        <v>0.99668967876761672</v>
      </c>
      <c r="BN27" s="18">
        <f t="shared" si="2"/>
        <v>3.3103212323832842E-3</v>
      </c>
      <c r="BO27" s="18">
        <f t="shared" si="3"/>
        <v>2.5270593211119661E-2</v>
      </c>
      <c r="BP27" s="21">
        <f t="shared" si="4"/>
        <v>2.4634369494540738E-2</v>
      </c>
      <c r="BQ27" s="6" cm="1">
        <f t="array" ref="BQ27">-SUMPRODUCT(AI27:BL27,LOG(AI27:BL27,2))</f>
        <v>4.8906472114848949</v>
      </c>
      <c r="BR27" s="28">
        <f t="shared" si="8"/>
        <v>0.99668967876761694</v>
      </c>
      <c r="BS27" s="3">
        <f t="shared" si="5"/>
        <v>1.8887527886877304E-3</v>
      </c>
      <c r="BT27" s="3">
        <f t="shared" si="13"/>
        <v>6.3709576278984665E-4</v>
      </c>
      <c r="BU27" s="3">
        <f t="shared" si="13"/>
        <v>9.5564364418477003E-4</v>
      </c>
      <c r="BV27" s="3">
        <f t="shared" si="13"/>
        <v>8.4946101705312891E-4</v>
      </c>
      <c r="BW27" s="3">
        <f t="shared" si="13"/>
        <v>9.5564364418477003E-4</v>
      </c>
      <c r="BX27" s="3">
        <f t="shared" si="13"/>
        <v>1.0618262713164113E-3</v>
      </c>
      <c r="BY27" s="3">
        <f t="shared" si="13"/>
        <v>6.3709576278984665E-4</v>
      </c>
      <c r="BZ27" s="3">
        <f t="shared" si="13"/>
        <v>8.4946101705312891E-4</v>
      </c>
      <c r="CA27" s="3">
        <f t="shared" si="13"/>
        <v>8.4946101705312891E-4</v>
      </c>
      <c r="CB27" s="3">
        <f t="shared" si="13"/>
        <v>7.4327838992148778E-4</v>
      </c>
      <c r="CC27" s="3">
        <f t="shared" si="13"/>
        <v>9.5564364418477003E-4</v>
      </c>
      <c r="CD27" s="3">
        <f t="shared" si="13"/>
        <v>8.4946101705312891E-4</v>
      </c>
      <c r="CE27" s="3">
        <f t="shared" si="13"/>
        <v>6.3709576278984665E-4</v>
      </c>
      <c r="CF27" s="3">
        <f t="shared" si="13"/>
        <v>7.4327838992148778E-4</v>
      </c>
      <c r="CG27" s="3">
        <f t="shared" si="13"/>
        <v>9.5564364418477003E-4</v>
      </c>
      <c r="CH27" s="3">
        <f t="shared" si="13"/>
        <v>8.4946101705312891E-4</v>
      </c>
      <c r="CI27" s="3">
        <f t="shared" si="11"/>
        <v>8.4946101705312891E-4</v>
      </c>
      <c r="CJ27" s="3">
        <f t="shared" si="11"/>
        <v>9.5564364418477003E-4</v>
      </c>
      <c r="CK27" s="3">
        <f t="shared" si="11"/>
        <v>6.3709576278984665E-4</v>
      </c>
      <c r="CL27" s="3">
        <f t="shared" si="11"/>
        <v>9.5564364418477003E-4</v>
      </c>
      <c r="CM27" s="3">
        <f t="shared" si="15"/>
        <v>6.3709576278984665E-4</v>
      </c>
      <c r="CN27" s="3">
        <f t="shared" si="15"/>
        <v>7.4327838992148778E-4</v>
      </c>
      <c r="CO27" s="3">
        <f t="shared" si="15"/>
        <v>6.3709576278984665E-4</v>
      </c>
      <c r="CP27" s="3">
        <f t="shared" si="15"/>
        <v>9.5564364418477003E-4</v>
      </c>
      <c r="CQ27" s="3">
        <f t="shared" si="15"/>
        <v>8.4946101705312891E-4</v>
      </c>
      <c r="CR27" s="3">
        <f t="shared" si="15"/>
        <v>8.4946101705312891E-4</v>
      </c>
      <c r="CS27" s="3">
        <f t="shared" si="15"/>
        <v>9.5564364418477003E-4</v>
      </c>
      <c r="CT27" s="3">
        <f t="shared" si="15"/>
        <v>7.4327838992148778E-4</v>
      </c>
      <c r="CU27" s="3">
        <f t="shared" si="15"/>
        <v>8.4946101705312891E-4</v>
      </c>
      <c r="CV27" s="3">
        <f t="shared" si="15"/>
        <v>7.4327838992148778E-4</v>
      </c>
      <c r="CW27" s="3">
        <f t="shared" si="15"/>
        <v>7.4327838992148778E-4</v>
      </c>
      <c r="CX27" s="26">
        <f t="shared" si="9"/>
        <v>0.12047801047516422</v>
      </c>
      <c r="CZ27"/>
      <c r="DA27"/>
      <c r="DB27"/>
      <c r="DC27"/>
      <c r="DD27"/>
      <c r="DE27"/>
      <c r="DF27"/>
    </row>
    <row r="28" spans="1:110" s="5" customFormat="1" ht="31.5" customHeight="1" thickBot="1" x14ac:dyDescent="0.3">
      <c r="A28" s="2"/>
      <c r="B28" s="37" t="s">
        <v>73</v>
      </c>
      <c r="C28" s="34" t="s">
        <v>43</v>
      </c>
      <c r="D28" s="65">
        <v>4.7199999999999999E-2</v>
      </c>
      <c r="E28" s="49">
        <v>10</v>
      </c>
      <c r="F28" s="33">
        <v>9</v>
      </c>
      <c r="G28" s="33">
        <v>8</v>
      </c>
      <c r="H28" s="33">
        <v>8</v>
      </c>
      <c r="I28" s="33">
        <v>6</v>
      </c>
      <c r="J28" s="33">
        <v>8</v>
      </c>
      <c r="K28" s="33">
        <v>8</v>
      </c>
      <c r="L28" s="33">
        <v>8</v>
      </c>
      <c r="M28" s="33">
        <v>6</v>
      </c>
      <c r="N28" s="33">
        <v>9</v>
      </c>
      <c r="O28" s="33">
        <v>9</v>
      </c>
      <c r="P28" s="33">
        <v>8</v>
      </c>
      <c r="Q28" s="33">
        <v>6</v>
      </c>
      <c r="R28" s="33">
        <v>10</v>
      </c>
      <c r="S28" s="33">
        <v>7</v>
      </c>
      <c r="T28" s="33">
        <v>7</v>
      </c>
      <c r="U28" s="33">
        <v>9</v>
      </c>
      <c r="V28" s="33">
        <v>7</v>
      </c>
      <c r="W28" s="33">
        <v>7</v>
      </c>
      <c r="X28" s="33">
        <v>9</v>
      </c>
      <c r="Y28" s="33">
        <v>8</v>
      </c>
      <c r="Z28" s="33">
        <v>6</v>
      </c>
      <c r="AA28" s="33">
        <v>9</v>
      </c>
      <c r="AB28" s="33">
        <v>9</v>
      </c>
      <c r="AC28" s="33">
        <v>9</v>
      </c>
      <c r="AD28" s="33">
        <v>7</v>
      </c>
      <c r="AE28" s="33">
        <v>6</v>
      </c>
      <c r="AF28" s="33">
        <v>7</v>
      </c>
      <c r="AG28" s="33">
        <v>6</v>
      </c>
      <c r="AH28" s="32">
        <v>7</v>
      </c>
      <c r="AI28" s="47">
        <f t="shared" si="12"/>
        <v>4.2918454935622317E-2</v>
      </c>
      <c r="AJ28" s="47">
        <f t="shared" si="12"/>
        <v>3.8626609442060089E-2</v>
      </c>
      <c r="AK28" s="47">
        <f t="shared" si="12"/>
        <v>3.4334763948497854E-2</v>
      </c>
      <c r="AL28" s="47">
        <f t="shared" si="12"/>
        <v>3.4334763948497854E-2</v>
      </c>
      <c r="AM28" s="47">
        <f t="shared" si="12"/>
        <v>2.575107296137339E-2</v>
      </c>
      <c r="AN28" s="47">
        <f t="shared" si="12"/>
        <v>3.4334763948497854E-2</v>
      </c>
      <c r="AO28" s="47">
        <f t="shared" si="12"/>
        <v>3.4334763948497854E-2</v>
      </c>
      <c r="AP28" s="47">
        <f t="shared" si="12"/>
        <v>3.4334763948497854E-2</v>
      </c>
      <c r="AQ28" s="47">
        <f t="shared" si="12"/>
        <v>2.575107296137339E-2</v>
      </c>
      <c r="AR28" s="47">
        <f t="shared" si="12"/>
        <v>3.8626609442060089E-2</v>
      </c>
      <c r="AS28" s="47">
        <f t="shared" si="12"/>
        <v>3.8626609442060089E-2</v>
      </c>
      <c r="AT28" s="47">
        <f t="shared" si="12"/>
        <v>3.4334763948497854E-2</v>
      </c>
      <c r="AU28" s="47">
        <f t="shared" si="12"/>
        <v>2.575107296137339E-2</v>
      </c>
      <c r="AV28" s="47">
        <f t="shared" si="12"/>
        <v>4.2918454935622317E-2</v>
      </c>
      <c r="AW28" s="47">
        <f t="shared" si="12"/>
        <v>3.0042918454935622E-2</v>
      </c>
      <c r="AX28" s="47">
        <f t="shared" si="10"/>
        <v>3.0042918454935622E-2</v>
      </c>
      <c r="AY28" s="47">
        <f t="shared" si="10"/>
        <v>3.8626609442060089E-2</v>
      </c>
      <c r="AZ28" s="47">
        <f t="shared" si="10"/>
        <v>3.0042918454935622E-2</v>
      </c>
      <c r="BA28" s="47">
        <f t="shared" si="10"/>
        <v>3.0042918454935622E-2</v>
      </c>
      <c r="BB28" s="47">
        <f t="shared" si="14"/>
        <v>3.8626609442060089E-2</v>
      </c>
      <c r="BC28" s="47">
        <f t="shared" si="14"/>
        <v>3.4334763948497854E-2</v>
      </c>
      <c r="BD28" s="47">
        <f t="shared" si="14"/>
        <v>2.575107296137339E-2</v>
      </c>
      <c r="BE28" s="47">
        <f t="shared" si="14"/>
        <v>3.8626609442060089E-2</v>
      </c>
      <c r="BF28" s="47">
        <f t="shared" si="14"/>
        <v>3.8626609442060089E-2</v>
      </c>
      <c r="BG28" s="47">
        <f t="shared" si="14"/>
        <v>3.8626609442060089E-2</v>
      </c>
      <c r="BH28" s="47">
        <f t="shared" si="14"/>
        <v>3.0042918454935622E-2</v>
      </c>
      <c r="BI28" s="47">
        <f t="shared" si="14"/>
        <v>2.575107296137339E-2</v>
      </c>
      <c r="BJ28" s="47">
        <f t="shared" si="14"/>
        <v>3.0042918454935622E-2</v>
      </c>
      <c r="BK28" s="47">
        <f t="shared" si="14"/>
        <v>2.575107296137339E-2</v>
      </c>
      <c r="BL28" s="47">
        <f t="shared" si="14"/>
        <v>3.0042918454935622E-2</v>
      </c>
      <c r="BM28" s="6" cm="1">
        <f t="array" ref="BM28">-1/LN(30)*SUMPRODUCT(AI28:BL28,LN(AI28:BL28))</f>
        <v>0.99628940799449661</v>
      </c>
      <c r="BN28" s="18">
        <f t="shared" si="2"/>
        <v>3.7105920055033881E-3</v>
      </c>
      <c r="BO28" s="18">
        <f t="shared" si="3"/>
        <v>2.8326212038340279E-2</v>
      </c>
      <c r="BP28" s="21">
        <f t="shared" si="4"/>
        <v>3.9615087254103669E-2</v>
      </c>
      <c r="BQ28" s="6" cm="1">
        <f t="array" ref="BQ28">-SUMPRODUCT(AI28:BL28,LOG(AI28:BL28,2))</f>
        <v>4.888683126592575</v>
      </c>
      <c r="BR28" s="28">
        <f t="shared" si="8"/>
        <v>0.99628940799449683</v>
      </c>
      <c r="BS28" s="3">
        <f t="shared" si="5"/>
        <v>2.2895944639773945E-3</v>
      </c>
      <c r="BT28" s="3">
        <f t="shared" si="13"/>
        <v>1.7002183370859944E-3</v>
      </c>
      <c r="BU28" s="3">
        <f t="shared" si="13"/>
        <v>1.530196503377395E-3</v>
      </c>
      <c r="BV28" s="3">
        <f t="shared" si="13"/>
        <v>1.3601746696687955E-3</v>
      </c>
      <c r="BW28" s="3">
        <f t="shared" si="13"/>
        <v>1.3601746696687955E-3</v>
      </c>
      <c r="BX28" s="3">
        <f t="shared" si="13"/>
        <v>1.0201310022515966E-3</v>
      </c>
      <c r="BY28" s="3">
        <f t="shared" si="13"/>
        <v>1.3601746696687955E-3</v>
      </c>
      <c r="BZ28" s="3">
        <f t="shared" si="13"/>
        <v>1.3601746696687955E-3</v>
      </c>
      <c r="CA28" s="3">
        <f t="shared" si="13"/>
        <v>1.3601746696687955E-3</v>
      </c>
      <c r="CB28" s="3">
        <f t="shared" si="13"/>
        <v>1.0201310022515966E-3</v>
      </c>
      <c r="CC28" s="3">
        <f t="shared" si="13"/>
        <v>1.530196503377395E-3</v>
      </c>
      <c r="CD28" s="3">
        <f t="shared" si="13"/>
        <v>1.530196503377395E-3</v>
      </c>
      <c r="CE28" s="3">
        <f t="shared" si="13"/>
        <v>1.3601746696687955E-3</v>
      </c>
      <c r="CF28" s="3">
        <f t="shared" si="13"/>
        <v>1.0201310022515966E-3</v>
      </c>
      <c r="CG28" s="3">
        <f t="shared" si="13"/>
        <v>1.7002183370859944E-3</v>
      </c>
      <c r="CH28" s="3">
        <f t="shared" si="13"/>
        <v>1.1901528359601961E-3</v>
      </c>
      <c r="CI28" s="3">
        <f t="shared" si="11"/>
        <v>1.1901528359601961E-3</v>
      </c>
      <c r="CJ28" s="3">
        <f t="shared" si="11"/>
        <v>1.530196503377395E-3</v>
      </c>
      <c r="CK28" s="3">
        <f t="shared" si="11"/>
        <v>1.1901528359601961E-3</v>
      </c>
      <c r="CL28" s="3">
        <f t="shared" si="11"/>
        <v>1.1901528359601961E-3</v>
      </c>
      <c r="CM28" s="3">
        <f t="shared" si="15"/>
        <v>1.530196503377395E-3</v>
      </c>
      <c r="CN28" s="3">
        <f t="shared" si="15"/>
        <v>1.3601746696687955E-3</v>
      </c>
      <c r="CO28" s="3">
        <f t="shared" si="15"/>
        <v>1.0201310022515966E-3</v>
      </c>
      <c r="CP28" s="3">
        <f t="shared" si="15"/>
        <v>1.530196503377395E-3</v>
      </c>
      <c r="CQ28" s="3">
        <f t="shared" si="15"/>
        <v>1.530196503377395E-3</v>
      </c>
      <c r="CR28" s="3">
        <f t="shared" si="15"/>
        <v>1.530196503377395E-3</v>
      </c>
      <c r="CS28" s="3">
        <f t="shared" si="15"/>
        <v>1.1901528359601961E-3</v>
      </c>
      <c r="CT28" s="3">
        <f t="shared" si="15"/>
        <v>1.0201310022515966E-3</v>
      </c>
      <c r="CU28" s="3">
        <f t="shared" si="15"/>
        <v>1.1901528359601961E-3</v>
      </c>
      <c r="CV28" s="3">
        <f t="shared" si="15"/>
        <v>1.0201310022515966E-3</v>
      </c>
      <c r="CW28" s="3">
        <f t="shared" si="15"/>
        <v>1.1901528359601961E-3</v>
      </c>
      <c r="CX28" s="26">
        <f t="shared" si="9"/>
        <v>0.19366560861762919</v>
      </c>
      <c r="CZ28"/>
      <c r="DA28"/>
      <c r="DB28"/>
      <c r="DC28"/>
      <c r="DD28"/>
      <c r="DE28"/>
      <c r="DF28"/>
    </row>
    <row r="29" spans="1:110" s="5" customFormat="1" ht="31.5" customHeight="1" thickBot="1" x14ac:dyDescent="0.3">
      <c r="A29" s="2"/>
      <c r="B29" s="72" t="s">
        <v>74</v>
      </c>
      <c r="C29" s="73" t="s">
        <v>44</v>
      </c>
      <c r="D29" s="74">
        <v>6.8900000000000003E-2</v>
      </c>
      <c r="E29" s="69">
        <v>6</v>
      </c>
      <c r="F29" s="70">
        <v>6</v>
      </c>
      <c r="G29" s="70">
        <v>7</v>
      </c>
      <c r="H29" s="70">
        <v>8</v>
      </c>
      <c r="I29" s="70">
        <v>6</v>
      </c>
      <c r="J29" s="70">
        <v>6</v>
      </c>
      <c r="K29" s="70">
        <v>3</v>
      </c>
      <c r="L29" s="70">
        <v>7</v>
      </c>
      <c r="M29" s="70">
        <v>9</v>
      </c>
      <c r="N29" s="70">
        <v>6</v>
      </c>
      <c r="O29" s="70">
        <v>6</v>
      </c>
      <c r="P29" s="70">
        <v>4</v>
      </c>
      <c r="Q29" s="70">
        <v>9</v>
      </c>
      <c r="R29" s="70">
        <v>7</v>
      </c>
      <c r="S29" s="70">
        <v>10</v>
      </c>
      <c r="T29" s="70">
        <v>9</v>
      </c>
      <c r="U29" s="70">
        <v>3</v>
      </c>
      <c r="V29" s="70">
        <v>9</v>
      </c>
      <c r="W29" s="70">
        <v>6</v>
      </c>
      <c r="X29" s="70">
        <v>4</v>
      </c>
      <c r="Y29" s="70">
        <v>3</v>
      </c>
      <c r="Z29" s="70">
        <v>9</v>
      </c>
      <c r="AA29" s="70">
        <v>9</v>
      </c>
      <c r="AB29" s="70">
        <v>7</v>
      </c>
      <c r="AC29" s="70">
        <v>4</v>
      </c>
      <c r="AD29" s="70">
        <v>4</v>
      </c>
      <c r="AE29" s="70">
        <v>4</v>
      </c>
      <c r="AF29" s="70">
        <v>6</v>
      </c>
      <c r="AG29" s="70">
        <v>10</v>
      </c>
      <c r="AH29" s="71">
        <v>3</v>
      </c>
      <c r="AI29" s="47">
        <f t="shared" ref="AI29:BL29" si="16">E29/SUM($E29:$AH29)</f>
        <v>3.1578947368421054E-2</v>
      </c>
      <c r="AJ29" s="47">
        <f t="shared" si="16"/>
        <v>3.1578947368421054E-2</v>
      </c>
      <c r="AK29" s="47">
        <f t="shared" si="16"/>
        <v>3.6842105263157891E-2</v>
      </c>
      <c r="AL29" s="47">
        <f t="shared" si="16"/>
        <v>4.2105263157894736E-2</v>
      </c>
      <c r="AM29" s="47">
        <f t="shared" si="16"/>
        <v>3.1578947368421054E-2</v>
      </c>
      <c r="AN29" s="47">
        <f t="shared" si="16"/>
        <v>3.1578947368421054E-2</v>
      </c>
      <c r="AO29" s="47">
        <f t="shared" si="16"/>
        <v>1.5789473684210527E-2</v>
      </c>
      <c r="AP29" s="47">
        <f t="shared" si="16"/>
        <v>3.6842105263157891E-2</v>
      </c>
      <c r="AQ29" s="47">
        <f t="shared" si="16"/>
        <v>4.736842105263158E-2</v>
      </c>
      <c r="AR29" s="47">
        <f t="shared" si="16"/>
        <v>3.1578947368421054E-2</v>
      </c>
      <c r="AS29" s="47">
        <f t="shared" si="16"/>
        <v>3.1578947368421054E-2</v>
      </c>
      <c r="AT29" s="47">
        <f t="shared" si="16"/>
        <v>2.1052631578947368E-2</v>
      </c>
      <c r="AU29" s="47">
        <f t="shared" si="16"/>
        <v>4.736842105263158E-2</v>
      </c>
      <c r="AV29" s="47">
        <f t="shared" si="16"/>
        <v>3.6842105263157891E-2</v>
      </c>
      <c r="AW29" s="47">
        <f t="shared" si="16"/>
        <v>5.2631578947368418E-2</v>
      </c>
      <c r="AX29" s="47">
        <f t="shared" si="16"/>
        <v>4.736842105263158E-2</v>
      </c>
      <c r="AY29" s="47">
        <f t="shared" si="16"/>
        <v>1.5789473684210527E-2</v>
      </c>
      <c r="AZ29" s="47">
        <f t="shared" si="16"/>
        <v>4.736842105263158E-2</v>
      </c>
      <c r="BA29" s="47">
        <f t="shared" si="16"/>
        <v>3.1578947368421054E-2</v>
      </c>
      <c r="BB29" s="47">
        <f t="shared" si="16"/>
        <v>2.1052631578947368E-2</v>
      </c>
      <c r="BC29" s="47">
        <f t="shared" si="16"/>
        <v>1.5789473684210527E-2</v>
      </c>
      <c r="BD29" s="47">
        <f t="shared" si="16"/>
        <v>4.736842105263158E-2</v>
      </c>
      <c r="BE29" s="47">
        <f t="shared" si="16"/>
        <v>4.736842105263158E-2</v>
      </c>
      <c r="BF29" s="47">
        <f t="shared" si="16"/>
        <v>3.6842105263157891E-2</v>
      </c>
      <c r="BG29" s="47">
        <f t="shared" si="16"/>
        <v>2.1052631578947368E-2</v>
      </c>
      <c r="BH29" s="47">
        <f t="shared" si="16"/>
        <v>2.1052631578947368E-2</v>
      </c>
      <c r="BI29" s="47">
        <f t="shared" si="16"/>
        <v>2.1052631578947368E-2</v>
      </c>
      <c r="BJ29" s="47">
        <f t="shared" si="16"/>
        <v>3.1578947368421054E-2</v>
      </c>
      <c r="BK29" s="47">
        <f t="shared" si="16"/>
        <v>5.2631578947368418E-2</v>
      </c>
      <c r="BL29" s="47">
        <f t="shared" si="16"/>
        <v>1.5789473684210527E-2</v>
      </c>
      <c r="BM29" s="6" cm="1">
        <f t="array" ref="BM29">-1/LN(30)*SUMPRODUCT(AI29:BL29,LN(AI29:BL29))</f>
        <v>0.98138509501549909</v>
      </c>
      <c r="BN29" s="18">
        <f t="shared" si="2"/>
        <v>1.8614904984500913E-2</v>
      </c>
      <c r="BO29" s="18">
        <f t="shared" si="3"/>
        <v>0.14210394052552183</v>
      </c>
      <c r="BP29" s="21">
        <f t="shared" si="4"/>
        <v>0.29010516389255925</v>
      </c>
      <c r="BQ29" s="6" cm="1">
        <f t="array" ref="BQ29">-SUMPRODUCT(AI29:BL29,LOG(AI29:BL29,2))</f>
        <v>4.8155492934019266</v>
      </c>
      <c r="BR29" s="28">
        <f t="shared" si="8"/>
        <v>0.98138509501549942</v>
      </c>
      <c r="BS29" s="3">
        <f t="shared" si="5"/>
        <v>1.7215165314363717E-2</v>
      </c>
      <c r="BT29" s="3">
        <f t="shared" si="13"/>
        <v>9.1612157018702931E-3</v>
      </c>
      <c r="BU29" s="3">
        <f t="shared" si="13"/>
        <v>9.1612157018702931E-3</v>
      </c>
      <c r="BV29" s="3">
        <f t="shared" si="13"/>
        <v>1.068808498551534E-2</v>
      </c>
      <c r="BW29" s="3">
        <f t="shared" si="13"/>
        <v>1.2214954269160389E-2</v>
      </c>
      <c r="BX29" s="3">
        <f t="shared" si="13"/>
        <v>9.1612157018702931E-3</v>
      </c>
      <c r="BY29" s="3">
        <f t="shared" si="13"/>
        <v>9.1612157018702931E-3</v>
      </c>
      <c r="BZ29" s="3">
        <f t="shared" si="13"/>
        <v>4.5806078509351466E-3</v>
      </c>
      <c r="CA29" s="3">
        <f t="shared" si="13"/>
        <v>1.068808498551534E-2</v>
      </c>
      <c r="CB29" s="3">
        <f t="shared" si="13"/>
        <v>1.3741823552805439E-2</v>
      </c>
      <c r="CC29" s="3">
        <f t="shared" si="13"/>
        <v>9.1612157018702931E-3</v>
      </c>
      <c r="CD29" s="3">
        <f t="shared" si="13"/>
        <v>9.1612157018702931E-3</v>
      </c>
      <c r="CE29" s="3">
        <f t="shared" si="13"/>
        <v>6.1074771345801943E-3</v>
      </c>
      <c r="CF29" s="3">
        <f t="shared" si="13"/>
        <v>1.3741823552805439E-2</v>
      </c>
      <c r="CG29" s="3">
        <f t="shared" si="13"/>
        <v>1.068808498551534E-2</v>
      </c>
      <c r="CH29" s="3">
        <f t="shared" si="13"/>
        <v>1.5268692836450486E-2</v>
      </c>
      <c r="CI29" s="3">
        <f t="shared" si="11"/>
        <v>1.3741823552805439E-2</v>
      </c>
      <c r="CJ29" s="3">
        <f t="shared" si="11"/>
        <v>4.5806078509351466E-3</v>
      </c>
      <c r="CK29" s="3">
        <f t="shared" si="11"/>
        <v>1.3741823552805439E-2</v>
      </c>
      <c r="CL29" s="3">
        <f t="shared" si="11"/>
        <v>9.1612157018702931E-3</v>
      </c>
      <c r="CM29" s="3">
        <f t="shared" si="15"/>
        <v>6.1074771345801943E-3</v>
      </c>
      <c r="CN29" s="3">
        <f t="shared" si="15"/>
        <v>4.5806078509351466E-3</v>
      </c>
      <c r="CO29" s="3">
        <f t="shared" si="15"/>
        <v>1.3741823552805439E-2</v>
      </c>
      <c r="CP29" s="3">
        <f t="shared" si="15"/>
        <v>1.3741823552805439E-2</v>
      </c>
      <c r="CQ29" s="3">
        <f t="shared" si="15"/>
        <v>1.068808498551534E-2</v>
      </c>
      <c r="CR29" s="3">
        <f t="shared" si="15"/>
        <v>6.1074771345801943E-3</v>
      </c>
      <c r="CS29" s="3">
        <f t="shared" si="15"/>
        <v>6.1074771345801943E-3</v>
      </c>
      <c r="CT29" s="3">
        <f t="shared" si="15"/>
        <v>6.1074771345801943E-3</v>
      </c>
      <c r="CU29" s="3">
        <f t="shared" si="15"/>
        <v>9.1612157018702931E-3</v>
      </c>
      <c r="CV29" s="3">
        <f t="shared" si="15"/>
        <v>1.5268692836450486E-2</v>
      </c>
      <c r="CW29" s="3">
        <f t="shared" si="15"/>
        <v>4.5806078509351466E-3</v>
      </c>
      <c r="CX29" s="26">
        <f t="shared" si="9"/>
        <v>1.3970157169950639</v>
      </c>
      <c r="CZ29"/>
      <c r="DA29"/>
      <c r="DB29"/>
      <c r="DC29"/>
      <c r="DD29"/>
      <c r="DE29"/>
      <c r="DF29"/>
    </row>
    <row r="30" spans="1:110" s="5" customFormat="1" ht="31.5" customHeight="1" thickBot="1" x14ac:dyDescent="0.3">
      <c r="A30" s="2"/>
      <c r="B30" s="37" t="s">
        <v>75</v>
      </c>
      <c r="C30" s="34" t="s">
        <v>45</v>
      </c>
      <c r="D30" s="65">
        <v>5.4800000000000001E-2</v>
      </c>
      <c r="E30" s="49">
        <v>9</v>
      </c>
      <c r="F30" s="33">
        <v>8</v>
      </c>
      <c r="G30" s="33">
        <v>8</v>
      </c>
      <c r="H30" s="33">
        <v>8</v>
      </c>
      <c r="I30" s="33">
        <v>8</v>
      </c>
      <c r="J30" s="33">
        <v>7</v>
      </c>
      <c r="K30" s="33">
        <v>9</v>
      </c>
      <c r="L30" s="33">
        <v>10</v>
      </c>
      <c r="M30" s="33">
        <v>9</v>
      </c>
      <c r="N30" s="33">
        <v>8</v>
      </c>
      <c r="O30" s="33">
        <v>8</v>
      </c>
      <c r="P30" s="33">
        <v>10</v>
      </c>
      <c r="Q30" s="33">
        <v>6</v>
      </c>
      <c r="R30" s="33">
        <v>9</v>
      </c>
      <c r="S30" s="33">
        <v>8</v>
      </c>
      <c r="T30" s="33">
        <v>10</v>
      </c>
      <c r="U30" s="33">
        <v>9</v>
      </c>
      <c r="V30" s="33">
        <v>7</v>
      </c>
      <c r="W30" s="33">
        <v>8</v>
      </c>
      <c r="X30" s="33">
        <v>9</v>
      </c>
      <c r="Y30" s="33">
        <v>9</v>
      </c>
      <c r="Z30" s="33">
        <v>7</v>
      </c>
      <c r="AA30" s="33">
        <v>9</v>
      </c>
      <c r="AB30" s="33">
        <v>10</v>
      </c>
      <c r="AC30" s="33">
        <v>9</v>
      </c>
      <c r="AD30" s="33">
        <v>8</v>
      </c>
      <c r="AE30" s="33">
        <v>10</v>
      </c>
      <c r="AF30" s="33">
        <v>9</v>
      </c>
      <c r="AG30" s="33">
        <v>8</v>
      </c>
      <c r="AH30" s="32">
        <v>6</v>
      </c>
      <c r="AI30" s="47">
        <f t="shared" si="12"/>
        <v>3.5573122529644272E-2</v>
      </c>
      <c r="AJ30" s="47">
        <f t="shared" si="12"/>
        <v>3.1620553359683792E-2</v>
      </c>
      <c r="AK30" s="47">
        <f t="shared" si="12"/>
        <v>3.1620553359683792E-2</v>
      </c>
      <c r="AL30" s="47">
        <f t="shared" si="12"/>
        <v>3.1620553359683792E-2</v>
      </c>
      <c r="AM30" s="47">
        <f t="shared" si="12"/>
        <v>3.1620553359683792E-2</v>
      </c>
      <c r="AN30" s="47">
        <f t="shared" si="12"/>
        <v>2.766798418972332E-2</v>
      </c>
      <c r="AO30" s="47">
        <f t="shared" si="12"/>
        <v>3.5573122529644272E-2</v>
      </c>
      <c r="AP30" s="47">
        <f t="shared" si="12"/>
        <v>3.9525691699604744E-2</v>
      </c>
      <c r="AQ30" s="47">
        <f t="shared" si="12"/>
        <v>3.5573122529644272E-2</v>
      </c>
      <c r="AR30" s="47">
        <f t="shared" si="12"/>
        <v>3.1620553359683792E-2</v>
      </c>
      <c r="AS30" s="47">
        <f t="shared" si="12"/>
        <v>3.1620553359683792E-2</v>
      </c>
      <c r="AT30" s="47">
        <f t="shared" si="12"/>
        <v>3.9525691699604744E-2</v>
      </c>
      <c r="AU30" s="47">
        <f t="shared" si="12"/>
        <v>2.3715415019762844E-2</v>
      </c>
      <c r="AV30" s="47">
        <f t="shared" si="12"/>
        <v>3.5573122529644272E-2</v>
      </c>
      <c r="AW30" s="47">
        <f t="shared" si="12"/>
        <v>3.1620553359683792E-2</v>
      </c>
      <c r="AX30" s="47">
        <f t="shared" si="10"/>
        <v>3.9525691699604744E-2</v>
      </c>
      <c r="AY30" s="47">
        <f t="shared" si="10"/>
        <v>3.5573122529644272E-2</v>
      </c>
      <c r="AZ30" s="47">
        <f t="shared" si="10"/>
        <v>2.766798418972332E-2</v>
      </c>
      <c r="BA30" s="47">
        <f t="shared" si="10"/>
        <v>3.1620553359683792E-2</v>
      </c>
      <c r="BB30" s="47">
        <f t="shared" si="14"/>
        <v>3.5573122529644272E-2</v>
      </c>
      <c r="BC30" s="47">
        <f t="shared" si="14"/>
        <v>3.5573122529644272E-2</v>
      </c>
      <c r="BD30" s="47">
        <f t="shared" si="14"/>
        <v>2.766798418972332E-2</v>
      </c>
      <c r="BE30" s="47">
        <f t="shared" si="14"/>
        <v>3.5573122529644272E-2</v>
      </c>
      <c r="BF30" s="47">
        <f t="shared" si="14"/>
        <v>3.9525691699604744E-2</v>
      </c>
      <c r="BG30" s="47">
        <f t="shared" si="14"/>
        <v>3.5573122529644272E-2</v>
      </c>
      <c r="BH30" s="47">
        <f t="shared" si="14"/>
        <v>3.1620553359683792E-2</v>
      </c>
      <c r="BI30" s="47">
        <f t="shared" si="14"/>
        <v>3.9525691699604744E-2</v>
      </c>
      <c r="BJ30" s="47">
        <f t="shared" si="14"/>
        <v>3.5573122529644272E-2</v>
      </c>
      <c r="BK30" s="47">
        <f t="shared" si="14"/>
        <v>3.1620553359683792E-2</v>
      </c>
      <c r="BL30" s="47">
        <f t="shared" si="14"/>
        <v>2.3715415019762844E-2</v>
      </c>
      <c r="BM30" s="6" cm="1">
        <f t="array" ref="BM30">-1/LN(30)*SUMPRODUCT(AI30:BL30,LN(AI30:BL30))</f>
        <v>0.99749516994814635</v>
      </c>
      <c r="BN30" s="18">
        <f t="shared" si="2"/>
        <v>2.5048300518536459E-3</v>
      </c>
      <c r="BO30" s="18">
        <f t="shared" si="3"/>
        <v>1.9121570645217752E-2</v>
      </c>
      <c r="BP30" s="21">
        <f t="shared" si="4"/>
        <v>3.1048043430619305E-2</v>
      </c>
      <c r="BQ30" s="6" cm="1">
        <f t="array" ref="BQ30">-SUMPRODUCT(AI30:BL30,LOG(AI30:BL30,2))</f>
        <v>4.8945996685834805</v>
      </c>
      <c r="BR30" s="28">
        <f t="shared" si="8"/>
        <v>0.99749516994814635</v>
      </c>
      <c r="BS30" s="3">
        <f t="shared" si="5"/>
        <v>1.0821127442056206E-3</v>
      </c>
      <c r="BT30" s="3">
        <f t="shared" si="13"/>
        <v>1.1044758532631374E-3</v>
      </c>
      <c r="BU30" s="3">
        <f t="shared" si="13"/>
        <v>9.8175631401167763E-4</v>
      </c>
      <c r="BV30" s="3">
        <f t="shared" si="13"/>
        <v>9.8175631401167763E-4</v>
      </c>
      <c r="BW30" s="3">
        <f t="shared" si="13"/>
        <v>9.8175631401167763E-4</v>
      </c>
      <c r="BX30" s="3">
        <f t="shared" si="13"/>
        <v>9.8175631401167763E-4</v>
      </c>
      <c r="BY30" s="3">
        <f t="shared" si="13"/>
        <v>8.5903677476021787E-4</v>
      </c>
      <c r="BZ30" s="3">
        <f t="shared" si="13"/>
        <v>1.1044758532631374E-3</v>
      </c>
      <c r="CA30" s="3">
        <f t="shared" si="13"/>
        <v>1.2271953925145971E-3</v>
      </c>
      <c r="CB30" s="3">
        <f t="shared" si="13"/>
        <v>1.1044758532631374E-3</v>
      </c>
      <c r="CC30" s="3">
        <f t="shared" si="13"/>
        <v>9.8175631401167763E-4</v>
      </c>
      <c r="CD30" s="3">
        <f t="shared" si="13"/>
        <v>9.8175631401167763E-4</v>
      </c>
      <c r="CE30" s="3">
        <f t="shared" si="13"/>
        <v>1.2271953925145971E-3</v>
      </c>
      <c r="CF30" s="3">
        <f t="shared" si="13"/>
        <v>7.3631723550875822E-4</v>
      </c>
      <c r="CG30" s="3">
        <f t="shared" si="13"/>
        <v>1.1044758532631374E-3</v>
      </c>
      <c r="CH30" s="3">
        <f t="shared" si="13"/>
        <v>9.8175631401167763E-4</v>
      </c>
      <c r="CI30" s="3">
        <f t="shared" si="11"/>
        <v>1.2271953925145971E-3</v>
      </c>
      <c r="CJ30" s="3">
        <f t="shared" si="11"/>
        <v>1.1044758532631374E-3</v>
      </c>
      <c r="CK30" s="3">
        <f t="shared" si="11"/>
        <v>8.5903677476021787E-4</v>
      </c>
      <c r="CL30" s="3">
        <f t="shared" si="11"/>
        <v>9.8175631401167763E-4</v>
      </c>
      <c r="CM30" s="3">
        <f t="shared" si="15"/>
        <v>1.1044758532631374E-3</v>
      </c>
      <c r="CN30" s="3">
        <f t="shared" si="15"/>
        <v>1.1044758532631374E-3</v>
      </c>
      <c r="CO30" s="3">
        <f t="shared" si="15"/>
        <v>8.5903677476021787E-4</v>
      </c>
      <c r="CP30" s="3">
        <f t="shared" si="15"/>
        <v>1.1044758532631374E-3</v>
      </c>
      <c r="CQ30" s="3">
        <f t="shared" si="15"/>
        <v>1.2271953925145971E-3</v>
      </c>
      <c r="CR30" s="3">
        <f t="shared" si="15"/>
        <v>1.1044758532631374E-3</v>
      </c>
      <c r="CS30" s="3">
        <f t="shared" si="15"/>
        <v>9.8175631401167763E-4</v>
      </c>
      <c r="CT30" s="3">
        <f t="shared" si="15"/>
        <v>1.2271953925145971E-3</v>
      </c>
      <c r="CU30" s="3">
        <f t="shared" si="15"/>
        <v>1.1044758532631374E-3</v>
      </c>
      <c r="CV30" s="3">
        <f t="shared" si="15"/>
        <v>9.8175631401167763E-4</v>
      </c>
      <c r="CW30" s="3">
        <f t="shared" si="15"/>
        <v>7.3631723550875822E-4</v>
      </c>
      <c r="CX30" s="26">
        <f t="shared" si="9"/>
        <v>0.15196774308567476</v>
      </c>
      <c r="CZ30"/>
      <c r="DA30"/>
      <c r="DB30"/>
      <c r="DC30"/>
      <c r="DD30"/>
      <c r="DE30"/>
      <c r="DF30"/>
    </row>
    <row r="31" spans="1:110" s="5" customFormat="1" ht="31.5" customHeight="1" thickBot="1" x14ac:dyDescent="0.3">
      <c r="A31" s="2"/>
      <c r="B31" s="37" t="s">
        <v>76</v>
      </c>
      <c r="C31" s="34" t="s">
        <v>46</v>
      </c>
      <c r="D31" s="65">
        <v>0.04</v>
      </c>
      <c r="E31" s="49">
        <v>8</v>
      </c>
      <c r="F31" s="33">
        <v>8</v>
      </c>
      <c r="G31" s="33">
        <v>9</v>
      </c>
      <c r="H31" s="33">
        <v>10</v>
      </c>
      <c r="I31" s="33">
        <v>6</v>
      </c>
      <c r="J31" s="33">
        <v>9</v>
      </c>
      <c r="K31" s="33">
        <v>8</v>
      </c>
      <c r="L31" s="33">
        <v>10</v>
      </c>
      <c r="M31" s="33">
        <v>7</v>
      </c>
      <c r="N31" s="33">
        <v>9</v>
      </c>
      <c r="O31" s="33">
        <v>8</v>
      </c>
      <c r="P31" s="33">
        <v>9</v>
      </c>
      <c r="Q31" s="33">
        <v>7</v>
      </c>
      <c r="R31" s="33">
        <v>9</v>
      </c>
      <c r="S31" s="33">
        <v>6</v>
      </c>
      <c r="T31" s="33">
        <v>8</v>
      </c>
      <c r="U31" s="33">
        <v>10</v>
      </c>
      <c r="V31" s="33">
        <v>10</v>
      </c>
      <c r="W31" s="33">
        <v>7</v>
      </c>
      <c r="X31" s="33">
        <v>10</v>
      </c>
      <c r="Y31" s="33">
        <v>7</v>
      </c>
      <c r="Z31" s="33">
        <v>9</v>
      </c>
      <c r="AA31" s="33">
        <v>7</v>
      </c>
      <c r="AB31" s="33">
        <v>9</v>
      </c>
      <c r="AC31" s="33">
        <v>10</v>
      </c>
      <c r="AD31" s="33">
        <v>8</v>
      </c>
      <c r="AE31" s="33">
        <v>6</v>
      </c>
      <c r="AF31" s="33">
        <v>9</v>
      </c>
      <c r="AG31" s="33">
        <v>7</v>
      </c>
      <c r="AH31" s="32">
        <v>7</v>
      </c>
      <c r="AI31" s="47">
        <f t="shared" si="12"/>
        <v>3.2388663967611336E-2</v>
      </c>
      <c r="AJ31" s="47">
        <f t="shared" si="12"/>
        <v>3.2388663967611336E-2</v>
      </c>
      <c r="AK31" s="47">
        <f t="shared" si="12"/>
        <v>3.643724696356275E-2</v>
      </c>
      <c r="AL31" s="47">
        <f t="shared" si="12"/>
        <v>4.048582995951417E-2</v>
      </c>
      <c r="AM31" s="47">
        <f t="shared" si="12"/>
        <v>2.4291497975708502E-2</v>
      </c>
      <c r="AN31" s="47">
        <f t="shared" si="12"/>
        <v>3.643724696356275E-2</v>
      </c>
      <c r="AO31" s="47">
        <f t="shared" si="12"/>
        <v>3.2388663967611336E-2</v>
      </c>
      <c r="AP31" s="47">
        <f t="shared" si="12"/>
        <v>4.048582995951417E-2</v>
      </c>
      <c r="AQ31" s="47">
        <f t="shared" si="12"/>
        <v>2.8340080971659919E-2</v>
      </c>
      <c r="AR31" s="47">
        <f t="shared" si="12"/>
        <v>3.643724696356275E-2</v>
      </c>
      <c r="AS31" s="47">
        <f t="shared" si="12"/>
        <v>3.2388663967611336E-2</v>
      </c>
      <c r="AT31" s="47">
        <f t="shared" si="12"/>
        <v>3.643724696356275E-2</v>
      </c>
      <c r="AU31" s="47">
        <f t="shared" si="12"/>
        <v>2.8340080971659919E-2</v>
      </c>
      <c r="AV31" s="47">
        <f t="shared" si="12"/>
        <v>3.643724696356275E-2</v>
      </c>
      <c r="AW31" s="47">
        <f t="shared" si="12"/>
        <v>2.4291497975708502E-2</v>
      </c>
      <c r="AX31" s="47">
        <f t="shared" si="10"/>
        <v>3.2388663967611336E-2</v>
      </c>
      <c r="AY31" s="47">
        <f t="shared" si="10"/>
        <v>4.048582995951417E-2</v>
      </c>
      <c r="AZ31" s="47">
        <f t="shared" si="10"/>
        <v>4.048582995951417E-2</v>
      </c>
      <c r="BA31" s="47">
        <f t="shared" si="10"/>
        <v>2.8340080971659919E-2</v>
      </c>
      <c r="BB31" s="47">
        <f t="shared" si="14"/>
        <v>4.048582995951417E-2</v>
      </c>
      <c r="BC31" s="47">
        <f t="shared" si="14"/>
        <v>2.8340080971659919E-2</v>
      </c>
      <c r="BD31" s="47">
        <f t="shared" si="14"/>
        <v>3.643724696356275E-2</v>
      </c>
      <c r="BE31" s="47">
        <f t="shared" si="14"/>
        <v>2.8340080971659919E-2</v>
      </c>
      <c r="BF31" s="47">
        <f t="shared" si="14"/>
        <v>3.643724696356275E-2</v>
      </c>
      <c r="BG31" s="47">
        <f t="shared" si="14"/>
        <v>4.048582995951417E-2</v>
      </c>
      <c r="BH31" s="47">
        <f t="shared" si="14"/>
        <v>3.2388663967611336E-2</v>
      </c>
      <c r="BI31" s="47">
        <f t="shared" si="14"/>
        <v>2.4291497975708502E-2</v>
      </c>
      <c r="BJ31" s="47">
        <f t="shared" si="14"/>
        <v>3.643724696356275E-2</v>
      </c>
      <c r="BK31" s="47">
        <f t="shared" si="14"/>
        <v>2.8340080971659919E-2</v>
      </c>
      <c r="BL31" s="47">
        <f t="shared" si="14"/>
        <v>2.8340080971659919E-2</v>
      </c>
      <c r="BM31" s="6" cm="1">
        <f t="array" ref="BM31">-1/LN(30)*SUMPRODUCT(AI31:BL31,LN(AI31:BL31))</f>
        <v>0.99637354312305548</v>
      </c>
      <c r="BN31" s="18">
        <f t="shared" si="2"/>
        <v>3.6264568769445171E-3</v>
      </c>
      <c r="BO31" s="18">
        <f t="shared" si="3"/>
        <v>2.76839346098607E-2</v>
      </c>
      <c r="BP31" s="21">
        <f t="shared" si="4"/>
        <v>3.2810883324882842E-2</v>
      </c>
      <c r="BQ31" s="6" cm="1">
        <f t="array" ref="BQ31">-SUMPRODUCT(AI31:BL31,LOG(AI31:BL31,2))</f>
        <v>4.8890959684636597</v>
      </c>
      <c r="BR31" s="28">
        <f t="shared" si="8"/>
        <v>0.99637354312305548</v>
      </c>
      <c r="BS31" s="3">
        <f t="shared" si="5"/>
        <v>2.2053393343328472E-3</v>
      </c>
      <c r="BT31" s="3">
        <f t="shared" si="13"/>
        <v>1.0627006744901326E-3</v>
      </c>
      <c r="BU31" s="3">
        <f t="shared" si="13"/>
        <v>1.0627006744901326E-3</v>
      </c>
      <c r="BV31" s="3">
        <f t="shared" si="13"/>
        <v>1.195538258801399E-3</v>
      </c>
      <c r="BW31" s="3">
        <f t="shared" si="13"/>
        <v>1.3283758431126657E-3</v>
      </c>
      <c r="BX31" s="3">
        <f t="shared" si="13"/>
        <v>7.9702550586759936E-4</v>
      </c>
      <c r="BY31" s="3">
        <f t="shared" si="13"/>
        <v>1.195538258801399E-3</v>
      </c>
      <c r="BZ31" s="3">
        <f t="shared" si="13"/>
        <v>1.0627006744901326E-3</v>
      </c>
      <c r="CA31" s="3">
        <f t="shared" si="13"/>
        <v>1.3283758431126657E-3</v>
      </c>
      <c r="CB31" s="3">
        <f t="shared" si="13"/>
        <v>9.2986309017886596E-4</v>
      </c>
      <c r="CC31" s="3">
        <f t="shared" si="13"/>
        <v>1.195538258801399E-3</v>
      </c>
      <c r="CD31" s="3">
        <f t="shared" si="13"/>
        <v>1.0627006744901326E-3</v>
      </c>
      <c r="CE31" s="3">
        <f t="shared" si="13"/>
        <v>1.195538258801399E-3</v>
      </c>
      <c r="CF31" s="3">
        <f t="shared" si="13"/>
        <v>9.2986309017886596E-4</v>
      </c>
      <c r="CG31" s="3">
        <f t="shared" si="13"/>
        <v>1.195538258801399E-3</v>
      </c>
      <c r="CH31" s="3">
        <f t="shared" si="13"/>
        <v>7.9702550586759936E-4</v>
      </c>
      <c r="CI31" s="3">
        <f t="shared" si="11"/>
        <v>1.0627006744901326E-3</v>
      </c>
      <c r="CJ31" s="3">
        <f t="shared" si="11"/>
        <v>1.3283758431126657E-3</v>
      </c>
      <c r="CK31" s="3">
        <f t="shared" si="11"/>
        <v>1.3283758431126657E-3</v>
      </c>
      <c r="CL31" s="3">
        <f t="shared" si="11"/>
        <v>9.2986309017886596E-4</v>
      </c>
      <c r="CM31" s="3">
        <f t="shared" si="15"/>
        <v>1.3283758431126657E-3</v>
      </c>
      <c r="CN31" s="3">
        <f t="shared" si="15"/>
        <v>9.2986309017886596E-4</v>
      </c>
      <c r="CO31" s="3">
        <f t="shared" si="15"/>
        <v>1.195538258801399E-3</v>
      </c>
      <c r="CP31" s="3">
        <f t="shared" si="15"/>
        <v>9.2986309017886596E-4</v>
      </c>
      <c r="CQ31" s="3">
        <f t="shared" si="15"/>
        <v>1.195538258801399E-3</v>
      </c>
      <c r="CR31" s="3">
        <f t="shared" si="15"/>
        <v>1.3283758431126657E-3</v>
      </c>
      <c r="CS31" s="3">
        <f t="shared" si="15"/>
        <v>1.0627006744901326E-3</v>
      </c>
      <c r="CT31" s="3">
        <f t="shared" si="15"/>
        <v>7.9702550586759936E-4</v>
      </c>
      <c r="CU31" s="3">
        <f t="shared" si="15"/>
        <v>1.195538258801399E-3</v>
      </c>
      <c r="CV31" s="3">
        <f t="shared" si="15"/>
        <v>9.2986309017886596E-4</v>
      </c>
      <c r="CW31" s="3">
        <f t="shared" si="15"/>
        <v>9.2986309017886596E-4</v>
      </c>
      <c r="CX31" s="26">
        <f t="shared" si="9"/>
        <v>0.16041555738541621</v>
      </c>
      <c r="CZ31"/>
      <c r="DA31"/>
      <c r="DB31"/>
      <c r="DC31"/>
      <c r="DD31"/>
      <c r="DE31"/>
      <c r="DF31"/>
    </row>
    <row r="32" spans="1:110" s="5" customFormat="1" ht="31.5" customHeight="1" thickBot="1" x14ac:dyDescent="0.3">
      <c r="A32" s="2"/>
      <c r="B32" s="37" t="s">
        <v>77</v>
      </c>
      <c r="C32" s="34" t="s">
        <v>47</v>
      </c>
      <c r="D32" s="65">
        <v>4.5999999999999999E-3</v>
      </c>
      <c r="E32" s="49">
        <v>8</v>
      </c>
      <c r="F32" s="33">
        <v>7</v>
      </c>
      <c r="G32" s="33">
        <v>10</v>
      </c>
      <c r="H32" s="33">
        <v>6</v>
      </c>
      <c r="I32" s="33">
        <v>6</v>
      </c>
      <c r="J32" s="33">
        <v>8</v>
      </c>
      <c r="K32" s="33">
        <v>8</v>
      </c>
      <c r="L32" s="33">
        <v>8</v>
      </c>
      <c r="M32" s="33">
        <v>9</v>
      </c>
      <c r="N32" s="33">
        <v>10</v>
      </c>
      <c r="O32" s="33">
        <v>9</v>
      </c>
      <c r="P32" s="33">
        <v>10</v>
      </c>
      <c r="Q32" s="33">
        <v>7</v>
      </c>
      <c r="R32" s="33">
        <v>7</v>
      </c>
      <c r="S32" s="33">
        <v>6</v>
      </c>
      <c r="T32" s="33">
        <v>9</v>
      </c>
      <c r="U32" s="33">
        <v>9</v>
      </c>
      <c r="V32" s="33">
        <v>10</v>
      </c>
      <c r="W32" s="33">
        <v>7</v>
      </c>
      <c r="X32" s="33">
        <v>10</v>
      </c>
      <c r="Y32" s="33">
        <v>6</v>
      </c>
      <c r="Z32" s="33">
        <v>8</v>
      </c>
      <c r="AA32" s="33">
        <v>7</v>
      </c>
      <c r="AB32" s="33">
        <v>8</v>
      </c>
      <c r="AC32" s="33">
        <v>9</v>
      </c>
      <c r="AD32" s="33">
        <v>8</v>
      </c>
      <c r="AE32" s="33">
        <v>9</v>
      </c>
      <c r="AF32" s="33">
        <v>7</v>
      </c>
      <c r="AG32" s="33">
        <v>7</v>
      </c>
      <c r="AH32" s="32">
        <v>9</v>
      </c>
      <c r="AI32" s="47">
        <f t="shared" si="12"/>
        <v>3.3057851239669422E-2</v>
      </c>
      <c r="AJ32" s="47">
        <f t="shared" si="12"/>
        <v>2.8925619834710745E-2</v>
      </c>
      <c r="AK32" s="47">
        <f t="shared" si="12"/>
        <v>4.1322314049586778E-2</v>
      </c>
      <c r="AL32" s="47">
        <f t="shared" si="12"/>
        <v>2.4793388429752067E-2</v>
      </c>
      <c r="AM32" s="47">
        <f t="shared" si="12"/>
        <v>2.4793388429752067E-2</v>
      </c>
      <c r="AN32" s="47">
        <f t="shared" si="12"/>
        <v>3.3057851239669422E-2</v>
      </c>
      <c r="AO32" s="47">
        <f t="shared" si="12"/>
        <v>3.3057851239669422E-2</v>
      </c>
      <c r="AP32" s="47">
        <f t="shared" si="12"/>
        <v>3.3057851239669422E-2</v>
      </c>
      <c r="AQ32" s="47">
        <f t="shared" si="12"/>
        <v>3.71900826446281E-2</v>
      </c>
      <c r="AR32" s="47">
        <f t="shared" si="12"/>
        <v>4.1322314049586778E-2</v>
      </c>
      <c r="AS32" s="47">
        <f t="shared" si="12"/>
        <v>3.71900826446281E-2</v>
      </c>
      <c r="AT32" s="47">
        <f t="shared" si="12"/>
        <v>4.1322314049586778E-2</v>
      </c>
      <c r="AU32" s="47">
        <f t="shared" si="12"/>
        <v>2.8925619834710745E-2</v>
      </c>
      <c r="AV32" s="47">
        <f t="shared" si="12"/>
        <v>2.8925619834710745E-2</v>
      </c>
      <c r="AW32" s="47">
        <f t="shared" si="12"/>
        <v>2.4793388429752067E-2</v>
      </c>
      <c r="AX32" s="47">
        <f t="shared" si="10"/>
        <v>3.71900826446281E-2</v>
      </c>
      <c r="AY32" s="47">
        <f t="shared" si="10"/>
        <v>3.71900826446281E-2</v>
      </c>
      <c r="AZ32" s="47">
        <f t="shared" si="10"/>
        <v>4.1322314049586778E-2</v>
      </c>
      <c r="BA32" s="47">
        <f t="shared" si="10"/>
        <v>2.8925619834710745E-2</v>
      </c>
      <c r="BB32" s="47">
        <f t="shared" si="14"/>
        <v>4.1322314049586778E-2</v>
      </c>
      <c r="BC32" s="47">
        <f t="shared" si="14"/>
        <v>2.4793388429752067E-2</v>
      </c>
      <c r="BD32" s="47">
        <f t="shared" si="14"/>
        <v>3.3057851239669422E-2</v>
      </c>
      <c r="BE32" s="47">
        <f t="shared" si="14"/>
        <v>2.8925619834710745E-2</v>
      </c>
      <c r="BF32" s="47">
        <f t="shared" si="14"/>
        <v>3.3057851239669422E-2</v>
      </c>
      <c r="BG32" s="47">
        <f t="shared" si="14"/>
        <v>3.71900826446281E-2</v>
      </c>
      <c r="BH32" s="47">
        <f t="shared" si="14"/>
        <v>3.3057851239669422E-2</v>
      </c>
      <c r="BI32" s="47">
        <f t="shared" si="14"/>
        <v>3.71900826446281E-2</v>
      </c>
      <c r="BJ32" s="47">
        <f t="shared" si="14"/>
        <v>2.8925619834710745E-2</v>
      </c>
      <c r="BK32" s="47">
        <f t="shared" si="14"/>
        <v>2.8925619834710745E-2</v>
      </c>
      <c r="BL32" s="47">
        <f t="shared" si="14"/>
        <v>3.71900826446281E-2</v>
      </c>
      <c r="BM32" s="6" cm="1">
        <f t="array" ref="BM32">-1/LN(30)*SUMPRODUCT(AI32:BL32,LN(AI32:BL32))</f>
        <v>0.99620722953796459</v>
      </c>
      <c r="BN32" s="18">
        <f t="shared" si="2"/>
        <v>3.7927704620354108E-3</v>
      </c>
      <c r="BO32" s="18">
        <f t="shared" si="3"/>
        <v>2.8953552468454154E-2</v>
      </c>
      <c r="BP32" s="21">
        <f t="shared" si="4"/>
        <v>3.9462973455972866E-3</v>
      </c>
      <c r="BQ32" s="6" cm="1">
        <f t="array" ref="BQ32">-SUMPRODUCT(AI32:BL32,LOG(AI32:BL32,2))</f>
        <v>4.888279885897056</v>
      </c>
      <c r="BR32" s="28">
        <f t="shared" si="8"/>
        <v>0.9962072295379647</v>
      </c>
      <c r="BS32" s="3">
        <f t="shared" si="5"/>
        <v>2.3718901308138144E-3</v>
      </c>
      <c r="BT32" s="3">
        <f t="shared" si="13"/>
        <v>1.304561105982574E-4</v>
      </c>
      <c r="BU32" s="3">
        <f t="shared" si="13"/>
        <v>1.1414909677347523E-4</v>
      </c>
      <c r="BV32" s="3">
        <f t="shared" si="13"/>
        <v>1.6307013824782177E-4</v>
      </c>
      <c r="BW32" s="3">
        <f t="shared" si="13"/>
        <v>9.7842082948693056E-5</v>
      </c>
      <c r="BX32" s="3">
        <f t="shared" si="13"/>
        <v>9.7842082948693056E-5</v>
      </c>
      <c r="BY32" s="3">
        <f t="shared" si="13"/>
        <v>1.304561105982574E-4</v>
      </c>
      <c r="BZ32" s="3">
        <f t="shared" si="13"/>
        <v>1.304561105982574E-4</v>
      </c>
      <c r="CA32" s="3">
        <f t="shared" si="13"/>
        <v>1.304561105982574E-4</v>
      </c>
      <c r="CB32" s="3">
        <f t="shared" si="13"/>
        <v>1.4676312442303958E-4</v>
      </c>
      <c r="CC32" s="3">
        <f t="shared" si="13"/>
        <v>1.6307013824782177E-4</v>
      </c>
      <c r="CD32" s="3">
        <f t="shared" si="13"/>
        <v>1.4676312442303958E-4</v>
      </c>
      <c r="CE32" s="3">
        <f t="shared" si="13"/>
        <v>1.6307013824782177E-4</v>
      </c>
      <c r="CF32" s="3">
        <f t="shared" si="13"/>
        <v>1.1414909677347523E-4</v>
      </c>
      <c r="CG32" s="3">
        <f t="shared" si="13"/>
        <v>1.1414909677347523E-4</v>
      </c>
      <c r="CH32" s="3">
        <f t="shared" si="13"/>
        <v>9.7842082948693056E-5</v>
      </c>
      <c r="CI32" s="3">
        <f t="shared" si="11"/>
        <v>1.4676312442303958E-4</v>
      </c>
      <c r="CJ32" s="3">
        <f t="shared" si="11"/>
        <v>1.4676312442303958E-4</v>
      </c>
      <c r="CK32" s="3">
        <f t="shared" si="11"/>
        <v>1.6307013824782177E-4</v>
      </c>
      <c r="CL32" s="3">
        <f t="shared" si="11"/>
        <v>1.1414909677347523E-4</v>
      </c>
      <c r="CM32" s="3">
        <f t="shared" si="15"/>
        <v>1.6307013824782177E-4</v>
      </c>
      <c r="CN32" s="3">
        <f t="shared" si="15"/>
        <v>9.7842082948693056E-5</v>
      </c>
      <c r="CO32" s="3">
        <f t="shared" si="15"/>
        <v>1.304561105982574E-4</v>
      </c>
      <c r="CP32" s="3">
        <f t="shared" si="15"/>
        <v>1.1414909677347523E-4</v>
      </c>
      <c r="CQ32" s="3">
        <f t="shared" si="15"/>
        <v>1.304561105982574E-4</v>
      </c>
      <c r="CR32" s="3">
        <f t="shared" si="15"/>
        <v>1.4676312442303958E-4</v>
      </c>
      <c r="CS32" s="3">
        <f t="shared" si="15"/>
        <v>1.304561105982574E-4</v>
      </c>
      <c r="CT32" s="3">
        <f t="shared" si="15"/>
        <v>1.4676312442303958E-4</v>
      </c>
      <c r="CU32" s="3">
        <f t="shared" si="15"/>
        <v>1.1414909677347523E-4</v>
      </c>
      <c r="CV32" s="3">
        <f t="shared" si="15"/>
        <v>1.1414909677347523E-4</v>
      </c>
      <c r="CW32" s="3">
        <f t="shared" si="15"/>
        <v>1.4676312442303958E-4</v>
      </c>
      <c r="CX32" s="26">
        <f t="shared" si="9"/>
        <v>1.9290605938252159E-2</v>
      </c>
      <c r="CZ32"/>
      <c r="DA32"/>
      <c r="DB32"/>
      <c r="DC32"/>
      <c r="DD32"/>
      <c r="DE32"/>
      <c r="DF32"/>
    </row>
    <row r="33" spans="1:110" s="5" customFormat="1" ht="31.5" customHeight="1" thickBot="1" x14ac:dyDescent="0.3">
      <c r="A33" s="2"/>
      <c r="B33" s="37" t="s">
        <v>78</v>
      </c>
      <c r="C33" s="34" t="s">
        <v>48</v>
      </c>
      <c r="D33" s="65">
        <v>1.83E-2</v>
      </c>
      <c r="E33" s="49">
        <v>7</v>
      </c>
      <c r="F33" s="33">
        <v>9</v>
      </c>
      <c r="G33" s="33">
        <v>9</v>
      </c>
      <c r="H33" s="33">
        <v>8</v>
      </c>
      <c r="I33" s="33">
        <v>7</v>
      </c>
      <c r="J33" s="33">
        <v>8</v>
      </c>
      <c r="K33" s="33">
        <v>8</v>
      </c>
      <c r="L33" s="33">
        <v>6</v>
      </c>
      <c r="M33" s="33">
        <v>7</v>
      </c>
      <c r="N33" s="33">
        <v>7</v>
      </c>
      <c r="O33" s="33">
        <v>10</v>
      </c>
      <c r="P33" s="33">
        <v>6</v>
      </c>
      <c r="Q33" s="33">
        <v>8</v>
      </c>
      <c r="R33" s="33">
        <v>8</v>
      </c>
      <c r="S33" s="33">
        <v>9</v>
      </c>
      <c r="T33" s="33">
        <v>7</v>
      </c>
      <c r="U33" s="33">
        <v>9</v>
      </c>
      <c r="V33" s="33">
        <v>7</v>
      </c>
      <c r="W33" s="33">
        <v>10</v>
      </c>
      <c r="X33" s="33">
        <v>10</v>
      </c>
      <c r="Y33" s="33">
        <v>8</v>
      </c>
      <c r="Z33" s="33">
        <v>8</v>
      </c>
      <c r="AA33" s="33">
        <v>9</v>
      </c>
      <c r="AB33" s="33">
        <v>8</v>
      </c>
      <c r="AC33" s="33">
        <v>8</v>
      </c>
      <c r="AD33" s="33">
        <v>6</v>
      </c>
      <c r="AE33" s="33">
        <v>8</v>
      </c>
      <c r="AF33" s="33">
        <v>10</v>
      </c>
      <c r="AG33" s="33">
        <v>9</v>
      </c>
      <c r="AH33" s="32">
        <v>9</v>
      </c>
      <c r="AI33" s="47">
        <f t="shared" si="12"/>
        <v>2.8806584362139918E-2</v>
      </c>
      <c r="AJ33" s="47">
        <f t="shared" si="12"/>
        <v>3.7037037037037035E-2</v>
      </c>
      <c r="AK33" s="47">
        <f t="shared" si="12"/>
        <v>3.7037037037037035E-2</v>
      </c>
      <c r="AL33" s="47">
        <f t="shared" si="12"/>
        <v>3.292181069958848E-2</v>
      </c>
      <c r="AM33" s="47">
        <f t="shared" si="12"/>
        <v>2.8806584362139918E-2</v>
      </c>
      <c r="AN33" s="47">
        <f t="shared" si="12"/>
        <v>3.292181069958848E-2</v>
      </c>
      <c r="AO33" s="47">
        <f t="shared" si="12"/>
        <v>3.292181069958848E-2</v>
      </c>
      <c r="AP33" s="47">
        <f t="shared" si="12"/>
        <v>2.4691358024691357E-2</v>
      </c>
      <c r="AQ33" s="47">
        <f t="shared" si="12"/>
        <v>2.8806584362139918E-2</v>
      </c>
      <c r="AR33" s="47">
        <f t="shared" si="12"/>
        <v>2.8806584362139918E-2</v>
      </c>
      <c r="AS33" s="47">
        <f t="shared" si="12"/>
        <v>4.1152263374485597E-2</v>
      </c>
      <c r="AT33" s="47">
        <f t="shared" si="12"/>
        <v>2.4691358024691357E-2</v>
      </c>
      <c r="AU33" s="47">
        <f t="shared" si="12"/>
        <v>3.292181069958848E-2</v>
      </c>
      <c r="AV33" s="47">
        <f t="shared" si="12"/>
        <v>3.292181069958848E-2</v>
      </c>
      <c r="AW33" s="47">
        <f t="shared" si="12"/>
        <v>3.7037037037037035E-2</v>
      </c>
      <c r="AX33" s="47">
        <f t="shared" si="10"/>
        <v>2.8806584362139918E-2</v>
      </c>
      <c r="AY33" s="47">
        <f t="shared" si="10"/>
        <v>3.7037037037037035E-2</v>
      </c>
      <c r="AZ33" s="47">
        <f t="shared" si="10"/>
        <v>2.8806584362139918E-2</v>
      </c>
      <c r="BA33" s="47">
        <f t="shared" si="10"/>
        <v>4.1152263374485597E-2</v>
      </c>
      <c r="BB33" s="47">
        <f t="shared" si="14"/>
        <v>4.1152263374485597E-2</v>
      </c>
      <c r="BC33" s="47">
        <f t="shared" si="14"/>
        <v>3.292181069958848E-2</v>
      </c>
      <c r="BD33" s="47">
        <f t="shared" si="14"/>
        <v>3.292181069958848E-2</v>
      </c>
      <c r="BE33" s="47">
        <f t="shared" si="14"/>
        <v>3.7037037037037035E-2</v>
      </c>
      <c r="BF33" s="47">
        <f t="shared" si="14"/>
        <v>3.292181069958848E-2</v>
      </c>
      <c r="BG33" s="47">
        <f t="shared" si="14"/>
        <v>3.292181069958848E-2</v>
      </c>
      <c r="BH33" s="47">
        <f t="shared" si="14"/>
        <v>2.4691358024691357E-2</v>
      </c>
      <c r="BI33" s="47">
        <f t="shared" si="14"/>
        <v>3.292181069958848E-2</v>
      </c>
      <c r="BJ33" s="47">
        <f t="shared" si="14"/>
        <v>4.1152263374485597E-2</v>
      </c>
      <c r="BK33" s="47">
        <f t="shared" si="14"/>
        <v>3.7037037037037035E-2</v>
      </c>
      <c r="BL33" s="47">
        <f t="shared" si="14"/>
        <v>3.7037037037037035E-2</v>
      </c>
      <c r="BM33" s="6" cm="1">
        <f t="array" ref="BM33">-1/LN(30)*SUMPRODUCT(AI33:BL33,LN(AI33:BL33))</f>
        <v>0.99692579198519071</v>
      </c>
      <c r="BN33" s="18">
        <f t="shared" si="2"/>
        <v>3.0742080148092876E-3</v>
      </c>
      <c r="BO33" s="18">
        <f t="shared" si="3"/>
        <v>2.3468133372868471E-2</v>
      </c>
      <c r="BP33" s="21">
        <f t="shared" si="4"/>
        <v>1.2725057512115216E-2</v>
      </c>
      <c r="BQ33" s="6" cm="1">
        <f t="array" ref="BQ33">-SUMPRODUCT(AI33:BL33,LOG(AI33:BL33,2))</f>
        <v>4.8918057932117058</v>
      </c>
      <c r="BR33" s="28">
        <f t="shared" si="8"/>
        <v>0.99692579198519049</v>
      </c>
      <c r="BS33" s="3">
        <f t="shared" si="5"/>
        <v>1.6523028052115359E-3</v>
      </c>
      <c r="BT33" s="3">
        <f t="shared" si="13"/>
        <v>3.6656544273582929E-4</v>
      </c>
      <c r="BU33" s="3">
        <f t="shared" si="13"/>
        <v>4.7129842637463762E-4</v>
      </c>
      <c r="BV33" s="3">
        <f t="shared" si="13"/>
        <v>4.7129842637463762E-4</v>
      </c>
      <c r="BW33" s="3">
        <f t="shared" si="13"/>
        <v>4.1893193455523348E-4</v>
      </c>
      <c r="BX33" s="3">
        <f t="shared" si="13"/>
        <v>3.6656544273582929E-4</v>
      </c>
      <c r="BY33" s="3">
        <f t="shared" si="13"/>
        <v>4.1893193455523348E-4</v>
      </c>
      <c r="BZ33" s="3">
        <f t="shared" si="13"/>
        <v>4.1893193455523348E-4</v>
      </c>
      <c r="CA33" s="3">
        <f t="shared" si="13"/>
        <v>3.141989509164251E-4</v>
      </c>
      <c r="CB33" s="3">
        <f t="shared" si="13"/>
        <v>3.6656544273582929E-4</v>
      </c>
      <c r="CC33" s="3">
        <f t="shared" si="13"/>
        <v>3.6656544273582929E-4</v>
      </c>
      <c r="CD33" s="3">
        <f t="shared" si="13"/>
        <v>5.2366491819404181E-4</v>
      </c>
      <c r="CE33" s="3">
        <f t="shared" si="13"/>
        <v>3.141989509164251E-4</v>
      </c>
      <c r="CF33" s="3">
        <f t="shared" si="13"/>
        <v>4.1893193455523348E-4</v>
      </c>
      <c r="CG33" s="3">
        <f t="shared" si="13"/>
        <v>4.1893193455523348E-4</v>
      </c>
      <c r="CH33" s="3">
        <f t="shared" si="13"/>
        <v>4.7129842637463762E-4</v>
      </c>
      <c r="CI33" s="3">
        <f t="shared" si="11"/>
        <v>3.6656544273582929E-4</v>
      </c>
      <c r="CJ33" s="3">
        <f t="shared" si="11"/>
        <v>4.7129842637463762E-4</v>
      </c>
      <c r="CK33" s="3">
        <f t="shared" si="11"/>
        <v>3.6656544273582929E-4</v>
      </c>
      <c r="CL33" s="3">
        <f t="shared" si="11"/>
        <v>5.2366491819404181E-4</v>
      </c>
      <c r="CM33" s="3">
        <f t="shared" si="15"/>
        <v>5.2366491819404181E-4</v>
      </c>
      <c r="CN33" s="3">
        <f t="shared" si="15"/>
        <v>4.1893193455523348E-4</v>
      </c>
      <c r="CO33" s="3">
        <f t="shared" si="15"/>
        <v>4.1893193455523348E-4</v>
      </c>
      <c r="CP33" s="3">
        <f t="shared" si="15"/>
        <v>4.7129842637463762E-4</v>
      </c>
      <c r="CQ33" s="3">
        <f t="shared" si="15"/>
        <v>4.1893193455523348E-4</v>
      </c>
      <c r="CR33" s="3">
        <f t="shared" si="15"/>
        <v>4.1893193455523348E-4</v>
      </c>
      <c r="CS33" s="3">
        <f t="shared" si="15"/>
        <v>3.141989509164251E-4</v>
      </c>
      <c r="CT33" s="3">
        <f t="shared" si="15"/>
        <v>4.1893193455523348E-4</v>
      </c>
      <c r="CU33" s="3">
        <f t="shared" si="15"/>
        <v>5.2366491819404181E-4</v>
      </c>
      <c r="CV33" s="3">
        <f t="shared" si="15"/>
        <v>4.7129842637463762E-4</v>
      </c>
      <c r="CW33" s="3">
        <f t="shared" si="15"/>
        <v>4.7129842637463762E-4</v>
      </c>
      <c r="CX33" s="26">
        <f t="shared" si="9"/>
        <v>6.2248510056717353E-2</v>
      </c>
      <c r="CZ33"/>
      <c r="DA33"/>
      <c r="DB33"/>
      <c r="DC33"/>
      <c r="DD33"/>
      <c r="DE33"/>
      <c r="DF33"/>
    </row>
    <row r="34" spans="1:110" s="5" customFormat="1" ht="31.5" customHeight="1" thickBot="1" x14ac:dyDescent="0.3">
      <c r="A34" s="2"/>
      <c r="B34" s="37" t="s">
        <v>79</v>
      </c>
      <c r="C34" s="34" t="s">
        <v>49</v>
      </c>
      <c r="D34" s="65">
        <v>3.6799999999999999E-2</v>
      </c>
      <c r="E34" s="49">
        <v>6</v>
      </c>
      <c r="F34" s="33">
        <v>9</v>
      </c>
      <c r="G34" s="33">
        <v>10</v>
      </c>
      <c r="H34" s="33">
        <v>10</v>
      </c>
      <c r="I34" s="33">
        <v>8</v>
      </c>
      <c r="J34" s="33">
        <v>8</v>
      </c>
      <c r="K34" s="33">
        <v>9</v>
      </c>
      <c r="L34" s="33">
        <v>8</v>
      </c>
      <c r="M34" s="33">
        <v>7</v>
      </c>
      <c r="N34" s="33">
        <v>8</v>
      </c>
      <c r="O34" s="33">
        <v>10</v>
      </c>
      <c r="P34" s="33">
        <v>9</v>
      </c>
      <c r="Q34" s="33">
        <v>6</v>
      </c>
      <c r="R34" s="33">
        <v>9</v>
      </c>
      <c r="S34" s="33">
        <v>6</v>
      </c>
      <c r="T34" s="33">
        <v>9</v>
      </c>
      <c r="U34" s="33">
        <v>8</v>
      </c>
      <c r="V34" s="33">
        <v>6</v>
      </c>
      <c r="W34" s="33">
        <v>10</v>
      </c>
      <c r="X34" s="33">
        <v>6</v>
      </c>
      <c r="Y34" s="33">
        <v>6</v>
      </c>
      <c r="Z34" s="33">
        <v>6</v>
      </c>
      <c r="AA34" s="33">
        <v>6</v>
      </c>
      <c r="AB34" s="33">
        <v>7</v>
      </c>
      <c r="AC34" s="33">
        <v>9</v>
      </c>
      <c r="AD34" s="33">
        <v>7</v>
      </c>
      <c r="AE34" s="33">
        <v>9</v>
      </c>
      <c r="AF34" s="33">
        <v>6</v>
      </c>
      <c r="AG34" s="33">
        <v>7</v>
      </c>
      <c r="AH34" s="32">
        <v>7</v>
      </c>
      <c r="AI34" s="47">
        <f t="shared" si="12"/>
        <v>2.5862068965517241E-2</v>
      </c>
      <c r="AJ34" s="47">
        <f t="shared" si="12"/>
        <v>3.8793103448275863E-2</v>
      </c>
      <c r="AK34" s="47">
        <f t="shared" si="12"/>
        <v>4.3103448275862072E-2</v>
      </c>
      <c r="AL34" s="47">
        <f t="shared" si="12"/>
        <v>4.3103448275862072E-2</v>
      </c>
      <c r="AM34" s="47">
        <f t="shared" si="12"/>
        <v>3.4482758620689655E-2</v>
      </c>
      <c r="AN34" s="47">
        <f t="shared" si="12"/>
        <v>3.4482758620689655E-2</v>
      </c>
      <c r="AO34" s="47">
        <f t="shared" si="12"/>
        <v>3.8793103448275863E-2</v>
      </c>
      <c r="AP34" s="47">
        <f t="shared" si="12"/>
        <v>3.4482758620689655E-2</v>
      </c>
      <c r="AQ34" s="47">
        <f t="shared" si="12"/>
        <v>3.017241379310345E-2</v>
      </c>
      <c r="AR34" s="47">
        <f t="shared" si="12"/>
        <v>3.4482758620689655E-2</v>
      </c>
      <c r="AS34" s="47">
        <f t="shared" si="12"/>
        <v>4.3103448275862072E-2</v>
      </c>
      <c r="AT34" s="47">
        <f t="shared" si="12"/>
        <v>3.8793103448275863E-2</v>
      </c>
      <c r="AU34" s="47">
        <f t="shared" si="12"/>
        <v>2.5862068965517241E-2</v>
      </c>
      <c r="AV34" s="47">
        <f t="shared" si="12"/>
        <v>3.8793103448275863E-2</v>
      </c>
      <c r="AW34" s="47">
        <f t="shared" si="12"/>
        <v>2.5862068965517241E-2</v>
      </c>
      <c r="AX34" s="47">
        <f t="shared" si="10"/>
        <v>3.8793103448275863E-2</v>
      </c>
      <c r="AY34" s="47">
        <f t="shared" si="10"/>
        <v>3.4482758620689655E-2</v>
      </c>
      <c r="AZ34" s="47">
        <f t="shared" si="10"/>
        <v>2.5862068965517241E-2</v>
      </c>
      <c r="BA34" s="47">
        <f t="shared" si="10"/>
        <v>4.3103448275862072E-2</v>
      </c>
      <c r="BB34" s="47">
        <f t="shared" si="14"/>
        <v>2.5862068965517241E-2</v>
      </c>
      <c r="BC34" s="47">
        <f t="shared" si="14"/>
        <v>2.5862068965517241E-2</v>
      </c>
      <c r="BD34" s="47">
        <f t="shared" si="14"/>
        <v>2.5862068965517241E-2</v>
      </c>
      <c r="BE34" s="47">
        <f t="shared" si="14"/>
        <v>2.5862068965517241E-2</v>
      </c>
      <c r="BF34" s="47">
        <f t="shared" si="14"/>
        <v>3.017241379310345E-2</v>
      </c>
      <c r="BG34" s="47">
        <f t="shared" si="14"/>
        <v>3.8793103448275863E-2</v>
      </c>
      <c r="BH34" s="47">
        <f t="shared" si="14"/>
        <v>3.017241379310345E-2</v>
      </c>
      <c r="BI34" s="47">
        <f t="shared" si="14"/>
        <v>3.8793103448275863E-2</v>
      </c>
      <c r="BJ34" s="47">
        <f t="shared" si="14"/>
        <v>2.5862068965517241E-2</v>
      </c>
      <c r="BK34" s="47">
        <f t="shared" si="14"/>
        <v>3.017241379310345E-2</v>
      </c>
      <c r="BL34" s="47">
        <f t="shared" si="14"/>
        <v>3.017241379310345E-2</v>
      </c>
      <c r="BM34" s="6" cm="1">
        <f t="array" ref="BM34">-1/LN(30)*SUMPRODUCT(AI34:BL34,LN(AI34:BL34))</f>
        <v>0.99492723953045137</v>
      </c>
      <c r="BN34" s="18">
        <f t="shared" si="2"/>
        <v>5.0727604695486317E-3</v>
      </c>
      <c r="BO34" s="18">
        <f t="shared" si="3"/>
        <v>3.8724841876182373E-2</v>
      </c>
      <c r="BP34" s="21">
        <f t="shared" si="4"/>
        <v>4.2224798734775019E-2</v>
      </c>
      <c r="BQ34" s="6" cm="1">
        <f t="array" ref="BQ34">-SUMPRODUCT(AI34:BL34,LOG(AI34:BL34,2))</f>
        <v>4.8819991149667157</v>
      </c>
      <c r="BR34" s="28">
        <f t="shared" si="8"/>
        <v>0.99492723953045137</v>
      </c>
      <c r="BS34" s="3">
        <f t="shared" si="5"/>
        <v>3.6537057751745423E-3</v>
      </c>
      <c r="BT34" s="3">
        <f t="shared" si="13"/>
        <v>1.0920206569338367E-3</v>
      </c>
      <c r="BU34" s="3">
        <f t="shared" si="13"/>
        <v>1.6380309854007551E-3</v>
      </c>
      <c r="BV34" s="3">
        <f t="shared" si="13"/>
        <v>1.8200344282230613E-3</v>
      </c>
      <c r="BW34" s="3">
        <f t="shared" si="13"/>
        <v>1.8200344282230613E-3</v>
      </c>
      <c r="BX34" s="3">
        <f t="shared" si="13"/>
        <v>1.4560275425784489E-3</v>
      </c>
      <c r="BY34" s="3">
        <f t="shared" si="13"/>
        <v>1.4560275425784489E-3</v>
      </c>
      <c r="BZ34" s="3">
        <f t="shared" si="13"/>
        <v>1.6380309854007551E-3</v>
      </c>
      <c r="CA34" s="3">
        <f t="shared" si="13"/>
        <v>1.4560275425784489E-3</v>
      </c>
      <c r="CB34" s="3">
        <f t="shared" si="13"/>
        <v>1.2740240997561429E-3</v>
      </c>
      <c r="CC34" s="3">
        <f t="shared" si="13"/>
        <v>1.4560275425784489E-3</v>
      </c>
      <c r="CD34" s="3">
        <f t="shared" si="13"/>
        <v>1.8200344282230613E-3</v>
      </c>
      <c r="CE34" s="3">
        <f t="shared" si="13"/>
        <v>1.6380309854007551E-3</v>
      </c>
      <c r="CF34" s="3">
        <f t="shared" si="13"/>
        <v>1.0920206569338367E-3</v>
      </c>
      <c r="CG34" s="3">
        <f t="shared" si="13"/>
        <v>1.6380309854007551E-3</v>
      </c>
      <c r="CH34" s="3">
        <f t="shared" si="13"/>
        <v>1.0920206569338367E-3</v>
      </c>
      <c r="CI34" s="3">
        <f t="shared" si="11"/>
        <v>1.6380309854007551E-3</v>
      </c>
      <c r="CJ34" s="3">
        <f t="shared" si="11"/>
        <v>1.4560275425784489E-3</v>
      </c>
      <c r="CK34" s="3">
        <f t="shared" si="11"/>
        <v>1.0920206569338367E-3</v>
      </c>
      <c r="CL34" s="3">
        <f t="shared" si="11"/>
        <v>1.8200344282230613E-3</v>
      </c>
      <c r="CM34" s="3">
        <f t="shared" si="15"/>
        <v>1.0920206569338367E-3</v>
      </c>
      <c r="CN34" s="3">
        <f t="shared" si="15"/>
        <v>1.0920206569338367E-3</v>
      </c>
      <c r="CO34" s="3">
        <f t="shared" si="15"/>
        <v>1.0920206569338367E-3</v>
      </c>
      <c r="CP34" s="3">
        <f t="shared" si="15"/>
        <v>1.0920206569338367E-3</v>
      </c>
      <c r="CQ34" s="3">
        <f t="shared" si="15"/>
        <v>1.2740240997561429E-3</v>
      </c>
      <c r="CR34" s="3">
        <f t="shared" si="15"/>
        <v>1.6380309854007551E-3</v>
      </c>
      <c r="CS34" s="3">
        <f t="shared" si="15"/>
        <v>1.2740240997561429E-3</v>
      </c>
      <c r="CT34" s="3">
        <f t="shared" si="15"/>
        <v>1.6380309854007551E-3</v>
      </c>
      <c r="CU34" s="3">
        <f t="shared" si="15"/>
        <v>1.0920206569338367E-3</v>
      </c>
      <c r="CV34" s="3">
        <f t="shared" si="15"/>
        <v>1.2740240997561429E-3</v>
      </c>
      <c r="CW34" s="3">
        <f t="shared" si="15"/>
        <v>1.2740240997561429E-3</v>
      </c>
      <c r="CX34" s="26">
        <f t="shared" si="9"/>
        <v>0.20614143005281935</v>
      </c>
      <c r="CZ34"/>
      <c r="DA34"/>
      <c r="DB34"/>
      <c r="DC34"/>
      <c r="DD34"/>
      <c r="DE34"/>
      <c r="DF34"/>
    </row>
    <row r="35" spans="1:110" s="5" customFormat="1" ht="31.5" customHeight="1" thickBot="1" x14ac:dyDescent="0.3">
      <c r="A35" s="2"/>
      <c r="B35" s="37" t="s">
        <v>80</v>
      </c>
      <c r="C35" s="34" t="s">
        <v>50</v>
      </c>
      <c r="D35" s="65">
        <v>2.3900000000000001E-2</v>
      </c>
      <c r="E35" s="49">
        <v>8</v>
      </c>
      <c r="F35" s="33">
        <v>10</v>
      </c>
      <c r="G35" s="33">
        <v>8</v>
      </c>
      <c r="H35" s="33">
        <v>9</v>
      </c>
      <c r="I35" s="33">
        <v>6</v>
      </c>
      <c r="J35" s="33">
        <v>10</v>
      </c>
      <c r="K35" s="33">
        <v>9</v>
      </c>
      <c r="L35" s="33">
        <v>9</v>
      </c>
      <c r="M35" s="33">
        <v>9</v>
      </c>
      <c r="N35" s="33">
        <v>9</v>
      </c>
      <c r="O35" s="33">
        <v>8</v>
      </c>
      <c r="P35" s="33">
        <v>6</v>
      </c>
      <c r="Q35" s="33">
        <v>8</v>
      </c>
      <c r="R35" s="33">
        <v>6</v>
      </c>
      <c r="S35" s="33">
        <v>9</v>
      </c>
      <c r="T35" s="33">
        <v>6</v>
      </c>
      <c r="U35" s="33">
        <v>9</v>
      </c>
      <c r="V35" s="33">
        <v>7</v>
      </c>
      <c r="W35" s="33">
        <v>8</v>
      </c>
      <c r="X35" s="33">
        <v>8</v>
      </c>
      <c r="Y35" s="33">
        <v>8</v>
      </c>
      <c r="Z35" s="33">
        <v>8</v>
      </c>
      <c r="AA35" s="33">
        <v>8</v>
      </c>
      <c r="AB35" s="33">
        <v>10</v>
      </c>
      <c r="AC35" s="33">
        <v>8</v>
      </c>
      <c r="AD35" s="33">
        <v>10</v>
      </c>
      <c r="AE35" s="33">
        <v>10</v>
      </c>
      <c r="AF35" s="33">
        <v>9</v>
      </c>
      <c r="AG35" s="33">
        <v>7</v>
      </c>
      <c r="AH35" s="32">
        <v>8</v>
      </c>
      <c r="AI35" s="47">
        <f t="shared" si="12"/>
        <v>3.2258064516129031E-2</v>
      </c>
      <c r="AJ35" s="47">
        <f t="shared" si="12"/>
        <v>4.0322580645161289E-2</v>
      </c>
      <c r="AK35" s="47">
        <f t="shared" si="12"/>
        <v>3.2258064516129031E-2</v>
      </c>
      <c r="AL35" s="47">
        <f t="shared" si="12"/>
        <v>3.6290322580645164E-2</v>
      </c>
      <c r="AM35" s="47">
        <f t="shared" si="12"/>
        <v>2.4193548387096774E-2</v>
      </c>
      <c r="AN35" s="47">
        <f t="shared" si="12"/>
        <v>4.0322580645161289E-2</v>
      </c>
      <c r="AO35" s="47">
        <f t="shared" si="12"/>
        <v>3.6290322580645164E-2</v>
      </c>
      <c r="AP35" s="47">
        <f t="shared" si="12"/>
        <v>3.6290322580645164E-2</v>
      </c>
      <c r="AQ35" s="47">
        <f t="shared" si="12"/>
        <v>3.6290322580645164E-2</v>
      </c>
      <c r="AR35" s="47">
        <f t="shared" si="12"/>
        <v>3.6290322580645164E-2</v>
      </c>
      <c r="AS35" s="47">
        <f t="shared" si="12"/>
        <v>3.2258064516129031E-2</v>
      </c>
      <c r="AT35" s="47">
        <f t="shared" si="12"/>
        <v>2.4193548387096774E-2</v>
      </c>
      <c r="AU35" s="47">
        <f t="shared" si="12"/>
        <v>3.2258064516129031E-2</v>
      </c>
      <c r="AV35" s="47">
        <f t="shared" si="12"/>
        <v>2.4193548387096774E-2</v>
      </c>
      <c r="AW35" s="47">
        <f t="shared" si="12"/>
        <v>3.6290322580645164E-2</v>
      </c>
      <c r="AX35" s="47">
        <f t="shared" si="10"/>
        <v>2.4193548387096774E-2</v>
      </c>
      <c r="AY35" s="47">
        <f t="shared" si="10"/>
        <v>3.6290322580645164E-2</v>
      </c>
      <c r="AZ35" s="47">
        <f t="shared" si="10"/>
        <v>2.8225806451612902E-2</v>
      </c>
      <c r="BA35" s="47">
        <f t="shared" si="10"/>
        <v>3.2258064516129031E-2</v>
      </c>
      <c r="BB35" s="47">
        <f t="shared" si="14"/>
        <v>3.2258064516129031E-2</v>
      </c>
      <c r="BC35" s="47">
        <f t="shared" si="14"/>
        <v>3.2258064516129031E-2</v>
      </c>
      <c r="BD35" s="47">
        <f t="shared" si="14"/>
        <v>3.2258064516129031E-2</v>
      </c>
      <c r="BE35" s="47">
        <f t="shared" si="14"/>
        <v>3.2258064516129031E-2</v>
      </c>
      <c r="BF35" s="47">
        <f t="shared" si="14"/>
        <v>4.0322580645161289E-2</v>
      </c>
      <c r="BG35" s="47">
        <f t="shared" si="14"/>
        <v>3.2258064516129031E-2</v>
      </c>
      <c r="BH35" s="47">
        <f t="shared" si="14"/>
        <v>4.0322580645161289E-2</v>
      </c>
      <c r="BI35" s="47">
        <f t="shared" si="14"/>
        <v>4.0322580645161289E-2</v>
      </c>
      <c r="BJ35" s="47">
        <f t="shared" si="14"/>
        <v>3.6290322580645164E-2</v>
      </c>
      <c r="BK35" s="47">
        <f t="shared" si="14"/>
        <v>2.8225806451612902E-2</v>
      </c>
      <c r="BL35" s="47">
        <f t="shared" si="14"/>
        <v>3.2258064516129031E-2</v>
      </c>
      <c r="BM35" s="6" cm="1">
        <f t="array" ref="BM35">-1/LN(30)*SUMPRODUCT(AI35:BL35,LN(AI35:BL35))</f>
        <v>0.99676125582295239</v>
      </c>
      <c r="BN35" s="18">
        <f t="shared" si="2"/>
        <v>3.2387441770476144E-3</v>
      </c>
      <c r="BO35" s="18">
        <f t="shared" si="3"/>
        <v>2.4724182599683241E-2</v>
      </c>
      <c r="BP35" s="21">
        <f t="shared" si="4"/>
        <v>1.7508541090820361E-2</v>
      </c>
      <c r="BQ35" s="6" cm="1">
        <f t="array" ref="BQ35">-SUMPRODUCT(AI35:BL35,LOG(AI35:BL35,2))</f>
        <v>4.890998432264583</v>
      </c>
      <c r="BR35" s="28">
        <f t="shared" si="8"/>
        <v>0.99676125582295261</v>
      </c>
      <c r="BS35" s="3">
        <f t="shared" si="5"/>
        <v>1.8170736437193981E-3</v>
      </c>
      <c r="BT35" s="3">
        <f t="shared" si="13"/>
        <v>5.6479164809097935E-4</v>
      </c>
      <c r="BU35" s="3">
        <f t="shared" si="13"/>
        <v>7.0598956011372425E-4</v>
      </c>
      <c r="BV35" s="3">
        <f t="shared" si="13"/>
        <v>5.6479164809097935E-4</v>
      </c>
      <c r="BW35" s="3">
        <f t="shared" si="13"/>
        <v>6.353906041023518E-4</v>
      </c>
      <c r="BX35" s="3">
        <f t="shared" si="13"/>
        <v>4.2359373606823452E-4</v>
      </c>
      <c r="BY35" s="3">
        <f t="shared" si="13"/>
        <v>7.0598956011372425E-4</v>
      </c>
      <c r="BZ35" s="3">
        <f t="shared" si="13"/>
        <v>6.353906041023518E-4</v>
      </c>
      <c r="CA35" s="3">
        <f t="shared" si="13"/>
        <v>6.353906041023518E-4</v>
      </c>
      <c r="CB35" s="3">
        <f t="shared" si="13"/>
        <v>6.353906041023518E-4</v>
      </c>
      <c r="CC35" s="3">
        <f t="shared" si="13"/>
        <v>6.353906041023518E-4</v>
      </c>
      <c r="CD35" s="3">
        <f t="shared" si="13"/>
        <v>5.6479164809097935E-4</v>
      </c>
      <c r="CE35" s="3">
        <f t="shared" si="13"/>
        <v>4.2359373606823452E-4</v>
      </c>
      <c r="CF35" s="3">
        <f t="shared" si="13"/>
        <v>5.6479164809097935E-4</v>
      </c>
      <c r="CG35" s="3">
        <f t="shared" si="13"/>
        <v>4.2359373606823452E-4</v>
      </c>
      <c r="CH35" s="3">
        <f t="shared" si="13"/>
        <v>6.353906041023518E-4</v>
      </c>
      <c r="CI35" s="3">
        <f t="shared" si="11"/>
        <v>4.2359373606823452E-4</v>
      </c>
      <c r="CJ35" s="3">
        <f t="shared" si="11"/>
        <v>6.353906041023518E-4</v>
      </c>
      <c r="CK35" s="3">
        <f t="shared" si="11"/>
        <v>4.9419269207960691E-4</v>
      </c>
      <c r="CL35" s="3">
        <f t="shared" si="11"/>
        <v>5.6479164809097935E-4</v>
      </c>
      <c r="CM35" s="3">
        <f t="shared" si="15"/>
        <v>5.6479164809097935E-4</v>
      </c>
      <c r="CN35" s="3">
        <f t="shared" si="15"/>
        <v>5.6479164809097935E-4</v>
      </c>
      <c r="CO35" s="3">
        <f t="shared" si="15"/>
        <v>5.6479164809097935E-4</v>
      </c>
      <c r="CP35" s="3">
        <f t="shared" si="15"/>
        <v>5.6479164809097935E-4</v>
      </c>
      <c r="CQ35" s="3">
        <f t="shared" si="15"/>
        <v>7.0598956011372425E-4</v>
      </c>
      <c r="CR35" s="3">
        <f t="shared" si="15"/>
        <v>5.6479164809097935E-4</v>
      </c>
      <c r="CS35" s="3">
        <f t="shared" si="15"/>
        <v>7.0598956011372425E-4</v>
      </c>
      <c r="CT35" s="3">
        <f t="shared" si="15"/>
        <v>7.0598956011372425E-4</v>
      </c>
      <c r="CU35" s="3">
        <f t="shared" si="15"/>
        <v>6.353906041023518E-4</v>
      </c>
      <c r="CV35" s="3">
        <f t="shared" si="15"/>
        <v>4.9419269207960691E-4</v>
      </c>
      <c r="CW35" s="3">
        <f t="shared" si="15"/>
        <v>5.6479164809097935E-4</v>
      </c>
      <c r="CX35" s="26">
        <f t="shared" si="9"/>
        <v>8.5634247026442414E-2</v>
      </c>
      <c r="CZ35"/>
      <c r="DA35"/>
      <c r="DB35"/>
      <c r="DC35"/>
      <c r="DD35"/>
      <c r="DE35"/>
      <c r="DF35"/>
    </row>
    <row r="36" spans="1:110" s="5" customFormat="1" ht="31.5" customHeight="1" thickBot="1" x14ac:dyDescent="0.3">
      <c r="A36" s="2"/>
      <c r="B36" s="37" t="s">
        <v>81</v>
      </c>
      <c r="C36" s="34" t="s">
        <v>51</v>
      </c>
      <c r="D36" s="65">
        <v>3.1899999999999998E-2</v>
      </c>
      <c r="E36" s="49">
        <v>8</v>
      </c>
      <c r="F36" s="33">
        <v>9</v>
      </c>
      <c r="G36" s="33">
        <v>9</v>
      </c>
      <c r="H36" s="33">
        <v>9</v>
      </c>
      <c r="I36" s="33">
        <v>7</v>
      </c>
      <c r="J36" s="33">
        <v>6</v>
      </c>
      <c r="K36" s="33">
        <v>7</v>
      </c>
      <c r="L36" s="33">
        <v>6</v>
      </c>
      <c r="M36" s="33">
        <v>10</v>
      </c>
      <c r="N36" s="33">
        <v>6</v>
      </c>
      <c r="O36" s="33">
        <v>10</v>
      </c>
      <c r="P36" s="33">
        <v>7</v>
      </c>
      <c r="Q36" s="33">
        <v>9</v>
      </c>
      <c r="R36" s="33">
        <v>7</v>
      </c>
      <c r="S36" s="33">
        <v>8</v>
      </c>
      <c r="T36" s="33">
        <v>8</v>
      </c>
      <c r="U36" s="33">
        <v>9</v>
      </c>
      <c r="V36" s="33">
        <v>8</v>
      </c>
      <c r="W36" s="33">
        <v>7</v>
      </c>
      <c r="X36" s="33">
        <v>9</v>
      </c>
      <c r="Y36" s="33">
        <v>8</v>
      </c>
      <c r="Z36" s="33">
        <v>9</v>
      </c>
      <c r="AA36" s="33">
        <v>9</v>
      </c>
      <c r="AB36" s="33">
        <v>9</v>
      </c>
      <c r="AC36" s="33">
        <v>10</v>
      </c>
      <c r="AD36" s="33">
        <v>9</v>
      </c>
      <c r="AE36" s="33">
        <v>7</v>
      </c>
      <c r="AF36" s="33">
        <v>8</v>
      </c>
      <c r="AG36" s="33">
        <v>6</v>
      </c>
      <c r="AH36" s="32">
        <v>9</v>
      </c>
      <c r="AI36" s="47">
        <f t="shared" si="12"/>
        <v>3.292181069958848E-2</v>
      </c>
      <c r="AJ36" s="47">
        <f t="shared" si="12"/>
        <v>3.7037037037037035E-2</v>
      </c>
      <c r="AK36" s="47">
        <f t="shared" si="12"/>
        <v>3.7037037037037035E-2</v>
      </c>
      <c r="AL36" s="47">
        <f t="shared" si="12"/>
        <v>3.7037037037037035E-2</v>
      </c>
      <c r="AM36" s="47">
        <f t="shared" si="12"/>
        <v>2.8806584362139918E-2</v>
      </c>
      <c r="AN36" s="47">
        <f t="shared" si="12"/>
        <v>2.4691358024691357E-2</v>
      </c>
      <c r="AO36" s="47">
        <f t="shared" si="12"/>
        <v>2.8806584362139918E-2</v>
      </c>
      <c r="AP36" s="47">
        <f t="shared" si="12"/>
        <v>2.4691358024691357E-2</v>
      </c>
      <c r="AQ36" s="47">
        <f t="shared" si="12"/>
        <v>4.1152263374485597E-2</v>
      </c>
      <c r="AR36" s="47">
        <f t="shared" si="12"/>
        <v>2.4691358024691357E-2</v>
      </c>
      <c r="AS36" s="47">
        <f t="shared" ref="AS36:BB39" si="17">O36/SUM($E36:$AH36)</f>
        <v>4.1152263374485597E-2</v>
      </c>
      <c r="AT36" s="47">
        <f t="shared" si="17"/>
        <v>2.8806584362139918E-2</v>
      </c>
      <c r="AU36" s="47">
        <f t="shared" si="17"/>
        <v>3.7037037037037035E-2</v>
      </c>
      <c r="AV36" s="47">
        <f t="shared" si="17"/>
        <v>2.8806584362139918E-2</v>
      </c>
      <c r="AW36" s="47">
        <f t="shared" si="17"/>
        <v>3.292181069958848E-2</v>
      </c>
      <c r="AX36" s="47">
        <f t="shared" si="17"/>
        <v>3.292181069958848E-2</v>
      </c>
      <c r="AY36" s="47">
        <f t="shared" si="17"/>
        <v>3.7037037037037035E-2</v>
      </c>
      <c r="AZ36" s="47">
        <f t="shared" si="17"/>
        <v>3.292181069958848E-2</v>
      </c>
      <c r="BA36" s="47">
        <f t="shared" si="17"/>
        <v>2.8806584362139918E-2</v>
      </c>
      <c r="BB36" s="47">
        <f t="shared" si="17"/>
        <v>3.7037037037037035E-2</v>
      </c>
      <c r="BC36" s="47">
        <f t="shared" si="14"/>
        <v>3.292181069958848E-2</v>
      </c>
      <c r="BD36" s="47">
        <f t="shared" si="14"/>
        <v>3.7037037037037035E-2</v>
      </c>
      <c r="BE36" s="47">
        <f t="shared" si="14"/>
        <v>3.7037037037037035E-2</v>
      </c>
      <c r="BF36" s="47">
        <f t="shared" si="14"/>
        <v>3.7037037037037035E-2</v>
      </c>
      <c r="BG36" s="47">
        <f t="shared" si="14"/>
        <v>4.1152263374485597E-2</v>
      </c>
      <c r="BH36" s="47">
        <f t="shared" si="14"/>
        <v>3.7037037037037035E-2</v>
      </c>
      <c r="BI36" s="47">
        <f t="shared" si="14"/>
        <v>2.8806584362139918E-2</v>
      </c>
      <c r="BJ36" s="47">
        <f t="shared" si="14"/>
        <v>3.292181069958848E-2</v>
      </c>
      <c r="BK36" s="47">
        <f t="shared" si="14"/>
        <v>2.4691358024691357E-2</v>
      </c>
      <c r="BL36" s="47">
        <f t="shared" si="14"/>
        <v>3.7037037037037035E-2</v>
      </c>
      <c r="BM36" s="6" cm="1">
        <f t="array" ref="BM36">-1/LN(30)*SUMPRODUCT(AI36:BL36,LN(AI36:BL36))</f>
        <v>0.99658379025961019</v>
      </c>
      <c r="BN36" s="18">
        <f>1-BM36</f>
        <v>3.4162097403898084E-3</v>
      </c>
      <c r="BO36" s="18">
        <f t="shared" si="3"/>
        <v>2.6078933315816618E-2</v>
      </c>
      <c r="BP36" s="21">
        <f t="shared" si="4"/>
        <v>2.4649642405650238E-2</v>
      </c>
      <c r="BQ36" s="6" cm="1">
        <f t="array" ref="BQ36">-SUMPRODUCT(AI36:BL36,LOG(AI36:BL36,2))</f>
        <v>4.8901276281607746</v>
      </c>
      <c r="BR36" s="28">
        <f>BQ36/LOG(30,2)</f>
        <v>0.99658379025961041</v>
      </c>
      <c r="BS36" s="3">
        <f t="shared" si="5"/>
        <v>1.9947923244060368E-3</v>
      </c>
      <c r="BT36" s="3">
        <f t="shared" si="13"/>
        <v>8.1151086109136595E-4</v>
      </c>
      <c r="BU36" s="3">
        <f t="shared" si="13"/>
        <v>9.1294971872778652E-4</v>
      </c>
      <c r="BV36" s="3">
        <f t="shared" si="13"/>
        <v>9.1294971872778652E-4</v>
      </c>
      <c r="BW36" s="3">
        <f t="shared" si="13"/>
        <v>9.1294971872778652E-4</v>
      </c>
      <c r="BX36" s="3">
        <f t="shared" si="13"/>
        <v>7.1007200345494517E-4</v>
      </c>
      <c r="BY36" s="3">
        <f t="shared" si="13"/>
        <v>6.0863314581852438E-4</v>
      </c>
      <c r="BZ36" s="3">
        <f t="shared" si="13"/>
        <v>7.1007200345494517E-4</v>
      </c>
      <c r="CA36" s="3">
        <f t="shared" si="13"/>
        <v>6.0863314581852438E-4</v>
      </c>
      <c r="CB36" s="3">
        <f t="shared" si="13"/>
        <v>1.0143885763642074E-3</v>
      </c>
      <c r="CC36" s="3">
        <f t="shared" si="13"/>
        <v>6.0863314581852438E-4</v>
      </c>
      <c r="CD36" s="3">
        <f t="shared" si="13"/>
        <v>1.0143885763642074E-3</v>
      </c>
      <c r="CE36" s="3">
        <f t="shared" si="13"/>
        <v>7.1007200345494517E-4</v>
      </c>
      <c r="CF36" s="3">
        <f t="shared" si="13"/>
        <v>9.1294971872778652E-4</v>
      </c>
      <c r="CG36" s="3">
        <f t="shared" si="13"/>
        <v>7.1007200345494517E-4</v>
      </c>
      <c r="CH36" s="3">
        <f t="shared" si="13"/>
        <v>8.1151086109136595E-4</v>
      </c>
      <c r="CI36" s="3">
        <f t="shared" si="11"/>
        <v>8.1151086109136595E-4</v>
      </c>
      <c r="CJ36" s="3">
        <f t="shared" si="11"/>
        <v>9.1294971872778652E-4</v>
      </c>
      <c r="CK36" s="3">
        <f t="shared" si="11"/>
        <v>8.1151086109136595E-4</v>
      </c>
      <c r="CL36" s="3">
        <f t="shared" si="11"/>
        <v>7.1007200345494517E-4</v>
      </c>
      <c r="CM36" s="3">
        <f t="shared" si="15"/>
        <v>9.1294971872778652E-4</v>
      </c>
      <c r="CN36" s="3">
        <f t="shared" si="15"/>
        <v>8.1151086109136595E-4</v>
      </c>
      <c r="CO36" s="3">
        <f t="shared" si="15"/>
        <v>9.1294971872778652E-4</v>
      </c>
      <c r="CP36" s="3">
        <f t="shared" si="15"/>
        <v>9.1294971872778652E-4</v>
      </c>
      <c r="CQ36" s="3">
        <f t="shared" si="15"/>
        <v>9.1294971872778652E-4</v>
      </c>
      <c r="CR36" s="3">
        <f t="shared" si="15"/>
        <v>1.0143885763642074E-3</v>
      </c>
      <c r="CS36" s="3">
        <f t="shared" si="15"/>
        <v>9.1294971872778652E-4</v>
      </c>
      <c r="CT36" s="3">
        <f t="shared" si="15"/>
        <v>7.1007200345494517E-4</v>
      </c>
      <c r="CU36" s="3">
        <f t="shared" si="15"/>
        <v>8.1151086109136595E-4</v>
      </c>
      <c r="CV36" s="3">
        <f t="shared" si="15"/>
        <v>6.0863314581852438E-4</v>
      </c>
      <c r="CW36" s="3">
        <f t="shared" si="15"/>
        <v>9.1294971872778652E-4</v>
      </c>
      <c r="CX36" s="26">
        <f>BQ36*BP36</f>
        <v>0.12053989735215365</v>
      </c>
      <c r="CZ36"/>
      <c r="DA36"/>
      <c r="DB36"/>
      <c r="DC36"/>
      <c r="DD36"/>
      <c r="DE36"/>
      <c r="DF36"/>
    </row>
    <row r="37" spans="1:110" s="5" customFormat="1" ht="31.5" customHeight="1" thickBot="1" x14ac:dyDescent="0.3">
      <c r="A37" s="2"/>
      <c r="B37" s="37" t="s">
        <v>82</v>
      </c>
      <c r="C37" s="34" t="s">
        <v>52</v>
      </c>
      <c r="D37" s="65">
        <v>6.1000000000000004E-3</v>
      </c>
      <c r="E37" s="49">
        <v>8</v>
      </c>
      <c r="F37" s="33">
        <v>7</v>
      </c>
      <c r="G37" s="33">
        <v>10</v>
      </c>
      <c r="H37" s="33">
        <v>9</v>
      </c>
      <c r="I37" s="33">
        <v>7</v>
      </c>
      <c r="J37" s="33">
        <v>8</v>
      </c>
      <c r="K37" s="33">
        <v>7</v>
      </c>
      <c r="L37" s="33">
        <v>9</v>
      </c>
      <c r="M37" s="33">
        <v>9</v>
      </c>
      <c r="N37" s="33">
        <v>8</v>
      </c>
      <c r="O37" s="33">
        <v>10</v>
      </c>
      <c r="P37" s="33">
        <v>7</v>
      </c>
      <c r="Q37" s="33">
        <v>6</v>
      </c>
      <c r="R37" s="33">
        <v>9</v>
      </c>
      <c r="S37" s="33">
        <v>9</v>
      </c>
      <c r="T37" s="33">
        <v>7</v>
      </c>
      <c r="U37" s="33">
        <v>9</v>
      </c>
      <c r="V37" s="33">
        <v>8</v>
      </c>
      <c r="W37" s="33">
        <v>6</v>
      </c>
      <c r="X37" s="33">
        <v>9</v>
      </c>
      <c r="Y37" s="33">
        <v>6</v>
      </c>
      <c r="Z37" s="33">
        <v>7</v>
      </c>
      <c r="AA37" s="33">
        <v>6</v>
      </c>
      <c r="AB37" s="33">
        <v>10</v>
      </c>
      <c r="AC37" s="33">
        <v>7</v>
      </c>
      <c r="AD37" s="33">
        <v>8</v>
      </c>
      <c r="AE37" s="33">
        <v>8</v>
      </c>
      <c r="AF37" s="33">
        <v>9</v>
      </c>
      <c r="AG37" s="33">
        <v>10</v>
      </c>
      <c r="AH37" s="32">
        <v>9</v>
      </c>
      <c r="AI37" s="47">
        <f t="shared" si="12"/>
        <v>3.3057851239669422E-2</v>
      </c>
      <c r="AJ37" s="47">
        <f t="shared" si="12"/>
        <v>2.8925619834710745E-2</v>
      </c>
      <c r="AK37" s="47">
        <f t="shared" si="12"/>
        <v>4.1322314049586778E-2</v>
      </c>
      <c r="AL37" s="47">
        <f t="shared" si="12"/>
        <v>3.71900826446281E-2</v>
      </c>
      <c r="AM37" s="47">
        <f t="shared" si="12"/>
        <v>2.8925619834710745E-2</v>
      </c>
      <c r="AN37" s="47">
        <f t="shared" si="12"/>
        <v>3.3057851239669422E-2</v>
      </c>
      <c r="AO37" s="47">
        <f t="shared" si="12"/>
        <v>2.8925619834710745E-2</v>
      </c>
      <c r="AP37" s="47">
        <f t="shared" si="12"/>
        <v>3.71900826446281E-2</v>
      </c>
      <c r="AQ37" s="47">
        <f t="shared" si="12"/>
        <v>3.71900826446281E-2</v>
      </c>
      <c r="AR37" s="47">
        <f t="shared" si="12"/>
        <v>3.3057851239669422E-2</v>
      </c>
      <c r="AS37" s="47">
        <f t="shared" si="17"/>
        <v>4.1322314049586778E-2</v>
      </c>
      <c r="AT37" s="47">
        <f t="shared" si="17"/>
        <v>2.8925619834710745E-2</v>
      </c>
      <c r="AU37" s="47">
        <f t="shared" si="17"/>
        <v>2.4793388429752067E-2</v>
      </c>
      <c r="AV37" s="47">
        <f t="shared" si="17"/>
        <v>3.71900826446281E-2</v>
      </c>
      <c r="AW37" s="47">
        <f t="shared" si="17"/>
        <v>3.71900826446281E-2</v>
      </c>
      <c r="AX37" s="47">
        <f t="shared" si="17"/>
        <v>2.8925619834710745E-2</v>
      </c>
      <c r="AY37" s="47">
        <f t="shared" si="17"/>
        <v>3.71900826446281E-2</v>
      </c>
      <c r="AZ37" s="47">
        <f t="shared" si="17"/>
        <v>3.3057851239669422E-2</v>
      </c>
      <c r="BA37" s="47">
        <f t="shared" si="17"/>
        <v>2.4793388429752067E-2</v>
      </c>
      <c r="BB37" s="47">
        <f t="shared" si="17"/>
        <v>3.71900826446281E-2</v>
      </c>
      <c r="BC37" s="47">
        <f t="shared" si="14"/>
        <v>2.4793388429752067E-2</v>
      </c>
      <c r="BD37" s="47">
        <f t="shared" si="14"/>
        <v>2.8925619834710745E-2</v>
      </c>
      <c r="BE37" s="47">
        <f t="shared" si="14"/>
        <v>2.4793388429752067E-2</v>
      </c>
      <c r="BF37" s="47">
        <f t="shared" si="14"/>
        <v>4.1322314049586778E-2</v>
      </c>
      <c r="BG37" s="47">
        <f t="shared" si="14"/>
        <v>2.8925619834710745E-2</v>
      </c>
      <c r="BH37" s="47">
        <f t="shared" si="14"/>
        <v>3.3057851239669422E-2</v>
      </c>
      <c r="BI37" s="47">
        <f t="shared" si="14"/>
        <v>3.3057851239669422E-2</v>
      </c>
      <c r="BJ37" s="47">
        <f t="shared" si="14"/>
        <v>3.71900826446281E-2</v>
      </c>
      <c r="BK37" s="47">
        <f t="shared" si="14"/>
        <v>4.1322314049586778E-2</v>
      </c>
      <c r="BL37" s="47">
        <f t="shared" si="14"/>
        <v>3.71900826446281E-2</v>
      </c>
      <c r="BM37" s="6" cm="1">
        <f t="array" ref="BM37">-1/LN(30)*SUMPRODUCT(AI37:BL37,LN(AI37:BL37))</f>
        <v>0.99634250138300207</v>
      </c>
      <c r="BN37" s="18">
        <f>1-BM37</f>
        <v>3.657498616997934E-3</v>
      </c>
      <c r="BO37" s="18">
        <f>BN37/SUM($BN$7:$BN$40)</f>
        <v>2.7920903511181025E-2</v>
      </c>
      <c r="BP37" s="21">
        <f>D37*BO37/SUMPRODUCT($D$7:$D$40,$BO$7:$BO$40)</f>
        <v>5.0464900257861335E-3</v>
      </c>
      <c r="BQ37" s="6" cm="1">
        <f t="array" ref="BQ37">-SUMPRODUCT(AI37:BL37,LOG(AI37:BL37,2))</f>
        <v>4.8889436500413215</v>
      </c>
      <c r="BR37" s="28">
        <f>BQ37/LOG(30,2)</f>
        <v>0.99634250138300229</v>
      </c>
      <c r="BS37" s="3">
        <f t="shared" si="5"/>
        <v>2.2364253489069968E-3</v>
      </c>
      <c r="BT37" s="3">
        <f t="shared" si="13"/>
        <v>1.668261165549135E-4</v>
      </c>
      <c r="BU37" s="3">
        <f t="shared" si="13"/>
        <v>1.4597285198554932E-4</v>
      </c>
      <c r="BV37" s="3">
        <f t="shared" si="13"/>
        <v>2.0853264569364188E-4</v>
      </c>
      <c r="BW37" s="3">
        <f t="shared" si="13"/>
        <v>1.876793811242777E-4</v>
      </c>
      <c r="BX37" s="3">
        <f t="shared" si="13"/>
        <v>1.4597285198554932E-4</v>
      </c>
      <c r="BY37" s="3">
        <f t="shared" si="13"/>
        <v>1.668261165549135E-4</v>
      </c>
      <c r="BZ37" s="3">
        <f t="shared" si="13"/>
        <v>1.4597285198554932E-4</v>
      </c>
      <c r="CA37" s="3">
        <f t="shared" si="13"/>
        <v>1.876793811242777E-4</v>
      </c>
      <c r="CB37" s="3">
        <f t="shared" si="13"/>
        <v>1.876793811242777E-4</v>
      </c>
      <c r="CC37" s="3">
        <f t="shared" si="13"/>
        <v>1.668261165549135E-4</v>
      </c>
      <c r="CD37" s="3">
        <f t="shared" si="13"/>
        <v>2.0853264569364188E-4</v>
      </c>
      <c r="CE37" s="3">
        <f t="shared" si="13"/>
        <v>1.4597285198554932E-4</v>
      </c>
      <c r="CF37" s="3">
        <f t="shared" si="13"/>
        <v>1.2511958741618514E-4</v>
      </c>
      <c r="CG37" s="3">
        <f t="shared" si="13"/>
        <v>1.876793811242777E-4</v>
      </c>
      <c r="CH37" s="3">
        <f t="shared" si="13"/>
        <v>1.876793811242777E-4</v>
      </c>
      <c r="CI37" s="3">
        <f t="shared" si="11"/>
        <v>1.4597285198554932E-4</v>
      </c>
      <c r="CJ37" s="3">
        <f t="shared" si="11"/>
        <v>1.876793811242777E-4</v>
      </c>
      <c r="CK37" s="3">
        <f t="shared" si="11"/>
        <v>1.668261165549135E-4</v>
      </c>
      <c r="CL37" s="3">
        <f t="shared" si="11"/>
        <v>1.2511958741618514E-4</v>
      </c>
      <c r="CM37" s="3">
        <f t="shared" si="15"/>
        <v>1.876793811242777E-4</v>
      </c>
      <c r="CN37" s="3">
        <f t="shared" si="15"/>
        <v>1.2511958741618514E-4</v>
      </c>
      <c r="CO37" s="3">
        <f t="shared" si="15"/>
        <v>1.4597285198554932E-4</v>
      </c>
      <c r="CP37" s="3">
        <f t="shared" si="15"/>
        <v>1.2511958741618514E-4</v>
      </c>
      <c r="CQ37" s="3">
        <f t="shared" si="15"/>
        <v>2.0853264569364188E-4</v>
      </c>
      <c r="CR37" s="3">
        <f t="shared" si="15"/>
        <v>1.4597285198554932E-4</v>
      </c>
      <c r="CS37" s="3">
        <f t="shared" si="15"/>
        <v>1.668261165549135E-4</v>
      </c>
      <c r="CT37" s="3">
        <f t="shared" si="15"/>
        <v>1.668261165549135E-4</v>
      </c>
      <c r="CU37" s="3">
        <f t="shared" si="15"/>
        <v>1.876793811242777E-4</v>
      </c>
      <c r="CV37" s="3">
        <f t="shared" si="15"/>
        <v>2.0853264569364188E-4</v>
      </c>
      <c r="CW37" s="3">
        <f t="shared" si="15"/>
        <v>1.876793811242777E-4</v>
      </c>
      <c r="CX37" s="26">
        <f>BQ37*BP37</f>
        <v>2.4672005366563981E-2</v>
      </c>
      <c r="CZ37"/>
      <c r="DA37"/>
      <c r="DB37"/>
      <c r="DC37"/>
      <c r="DD37"/>
      <c r="DE37"/>
      <c r="DF37"/>
    </row>
    <row r="38" spans="1:110" s="5" customFormat="1" ht="31.5" customHeight="1" thickBot="1" x14ac:dyDescent="0.3">
      <c r="A38" s="2"/>
      <c r="B38" s="37" t="s">
        <v>83</v>
      </c>
      <c r="C38" s="34" t="s">
        <v>53</v>
      </c>
      <c r="D38" s="65">
        <v>4.1700000000000001E-2</v>
      </c>
      <c r="E38" s="49">
        <v>7</v>
      </c>
      <c r="F38" s="33">
        <v>9</v>
      </c>
      <c r="G38" s="33">
        <v>8</v>
      </c>
      <c r="H38" s="33">
        <v>10</v>
      </c>
      <c r="I38" s="33">
        <v>9</v>
      </c>
      <c r="J38" s="33">
        <v>9</v>
      </c>
      <c r="K38" s="33">
        <v>9</v>
      </c>
      <c r="L38" s="33">
        <v>10</v>
      </c>
      <c r="M38" s="33">
        <v>7</v>
      </c>
      <c r="N38" s="33">
        <v>7</v>
      </c>
      <c r="O38" s="33">
        <v>9</v>
      </c>
      <c r="P38" s="33">
        <v>7</v>
      </c>
      <c r="Q38" s="33">
        <v>10</v>
      </c>
      <c r="R38" s="33">
        <v>8</v>
      </c>
      <c r="S38" s="33">
        <v>6</v>
      </c>
      <c r="T38" s="33">
        <v>9</v>
      </c>
      <c r="U38" s="33">
        <v>6</v>
      </c>
      <c r="V38" s="33">
        <v>9</v>
      </c>
      <c r="W38" s="33">
        <v>8</v>
      </c>
      <c r="X38" s="33">
        <v>7</v>
      </c>
      <c r="Y38" s="33">
        <v>7</v>
      </c>
      <c r="Z38" s="33">
        <v>9</v>
      </c>
      <c r="AA38" s="33">
        <v>7</v>
      </c>
      <c r="AB38" s="33">
        <v>9</v>
      </c>
      <c r="AC38" s="33">
        <v>10</v>
      </c>
      <c r="AD38" s="33">
        <v>7</v>
      </c>
      <c r="AE38" s="33">
        <v>9</v>
      </c>
      <c r="AF38" s="33">
        <v>7</v>
      </c>
      <c r="AG38" s="33">
        <v>8</v>
      </c>
      <c r="AH38" s="32">
        <v>8</v>
      </c>
      <c r="AI38" s="47">
        <f t="shared" si="12"/>
        <v>2.8571428571428571E-2</v>
      </c>
      <c r="AJ38" s="47">
        <f t="shared" si="12"/>
        <v>3.6734693877551024E-2</v>
      </c>
      <c r="AK38" s="47">
        <f t="shared" si="12"/>
        <v>3.2653061224489799E-2</v>
      </c>
      <c r="AL38" s="47">
        <f t="shared" si="12"/>
        <v>4.0816326530612242E-2</v>
      </c>
      <c r="AM38" s="47">
        <f t="shared" si="12"/>
        <v>3.6734693877551024E-2</v>
      </c>
      <c r="AN38" s="47">
        <f t="shared" si="12"/>
        <v>3.6734693877551024E-2</v>
      </c>
      <c r="AO38" s="47">
        <f t="shared" si="12"/>
        <v>3.6734693877551024E-2</v>
      </c>
      <c r="AP38" s="47">
        <f t="shared" si="12"/>
        <v>4.0816326530612242E-2</v>
      </c>
      <c r="AQ38" s="47">
        <f t="shared" si="12"/>
        <v>2.8571428571428571E-2</v>
      </c>
      <c r="AR38" s="47">
        <f t="shared" si="12"/>
        <v>2.8571428571428571E-2</v>
      </c>
      <c r="AS38" s="47">
        <f t="shared" si="17"/>
        <v>3.6734693877551024E-2</v>
      </c>
      <c r="AT38" s="47">
        <f t="shared" si="17"/>
        <v>2.8571428571428571E-2</v>
      </c>
      <c r="AU38" s="47">
        <f t="shared" si="17"/>
        <v>4.0816326530612242E-2</v>
      </c>
      <c r="AV38" s="47">
        <f t="shared" si="17"/>
        <v>3.2653061224489799E-2</v>
      </c>
      <c r="AW38" s="47">
        <f t="shared" si="17"/>
        <v>2.4489795918367346E-2</v>
      </c>
      <c r="AX38" s="47">
        <f t="shared" si="17"/>
        <v>3.6734693877551024E-2</v>
      </c>
      <c r="AY38" s="47">
        <f t="shared" si="17"/>
        <v>2.4489795918367346E-2</v>
      </c>
      <c r="AZ38" s="47">
        <f t="shared" si="17"/>
        <v>3.6734693877551024E-2</v>
      </c>
      <c r="BA38" s="47">
        <f t="shared" si="17"/>
        <v>3.2653061224489799E-2</v>
      </c>
      <c r="BB38" s="47">
        <f t="shared" si="17"/>
        <v>2.8571428571428571E-2</v>
      </c>
      <c r="BC38" s="47">
        <f t="shared" si="14"/>
        <v>2.8571428571428571E-2</v>
      </c>
      <c r="BD38" s="47">
        <f t="shared" si="14"/>
        <v>3.6734693877551024E-2</v>
      </c>
      <c r="BE38" s="47">
        <f t="shared" si="14"/>
        <v>2.8571428571428571E-2</v>
      </c>
      <c r="BF38" s="47">
        <f t="shared" si="14"/>
        <v>3.6734693877551024E-2</v>
      </c>
      <c r="BG38" s="47">
        <f t="shared" si="14"/>
        <v>4.0816326530612242E-2</v>
      </c>
      <c r="BH38" s="47">
        <f t="shared" si="14"/>
        <v>2.8571428571428571E-2</v>
      </c>
      <c r="BI38" s="47">
        <f t="shared" si="14"/>
        <v>3.6734693877551024E-2</v>
      </c>
      <c r="BJ38" s="47">
        <f t="shared" si="14"/>
        <v>2.8571428571428571E-2</v>
      </c>
      <c r="BK38" s="47">
        <f t="shared" si="14"/>
        <v>3.2653061224489799E-2</v>
      </c>
      <c r="BL38" s="47">
        <f t="shared" si="14"/>
        <v>3.2653061224489799E-2</v>
      </c>
      <c r="BM38" s="6" cm="1">
        <f t="array" ref="BM38">-1/LN(30)*SUMPRODUCT(AI38:BL38,LN(AI38:BL38))</f>
        <v>0.99686805701070069</v>
      </c>
      <c r="BN38" s="18">
        <f>1-BM38</f>
        <v>3.1319429892993078E-3</v>
      </c>
      <c r="BO38" s="18">
        <f>BN38/SUM($BN$7:$BN$40)</f>
        <v>2.3908875207865932E-2</v>
      </c>
      <c r="BP38" s="21">
        <f>D38*BO38/SUMPRODUCT($D$7:$D$40,$BO$7:$BO$40)</f>
        <v>2.9541008432570969E-2</v>
      </c>
      <c r="BQ38" s="6" cm="1">
        <f t="array" ref="BQ38">-SUMPRODUCT(AI38:BL38,LOG(AI38:BL38,2))</f>
        <v>4.8915224940083455</v>
      </c>
      <c r="BR38" s="28">
        <f>BQ38/LOG(30,2)</f>
        <v>0.99686805701070103</v>
      </c>
      <c r="BS38" s="3">
        <f t="shared" si="5"/>
        <v>1.7101201265132928E-3</v>
      </c>
      <c r="BT38" s="3">
        <f t="shared" si="13"/>
        <v>8.4402881235917052E-4</v>
      </c>
      <c r="BU38" s="3">
        <f t="shared" si="13"/>
        <v>1.0851799016046478E-3</v>
      </c>
      <c r="BV38" s="3">
        <f t="shared" si="13"/>
        <v>9.6460435698190929E-4</v>
      </c>
      <c r="BW38" s="3">
        <f t="shared" si="13"/>
        <v>1.2057554462273864E-3</v>
      </c>
      <c r="BX38" s="3">
        <f t="shared" si="13"/>
        <v>1.0851799016046478E-3</v>
      </c>
      <c r="BY38" s="3">
        <f t="shared" si="13"/>
        <v>1.0851799016046478E-3</v>
      </c>
      <c r="BZ38" s="3">
        <f t="shared" si="13"/>
        <v>1.0851799016046478E-3</v>
      </c>
      <c r="CA38" s="3">
        <f t="shared" si="13"/>
        <v>1.2057554462273864E-3</v>
      </c>
      <c r="CB38" s="3">
        <f t="shared" si="13"/>
        <v>8.4402881235917052E-4</v>
      </c>
      <c r="CC38" s="3">
        <f t="shared" si="13"/>
        <v>8.4402881235917052E-4</v>
      </c>
      <c r="CD38" s="3">
        <f t="shared" si="13"/>
        <v>1.0851799016046478E-3</v>
      </c>
      <c r="CE38" s="3">
        <f t="shared" si="13"/>
        <v>8.4402881235917052E-4</v>
      </c>
      <c r="CF38" s="3">
        <f t="shared" si="13"/>
        <v>1.2057554462273864E-3</v>
      </c>
      <c r="CG38" s="3">
        <f t="shared" si="13"/>
        <v>9.6460435698190929E-4</v>
      </c>
      <c r="CH38" s="3">
        <f t="shared" si="13"/>
        <v>7.2345326773643186E-4</v>
      </c>
      <c r="CI38" s="3">
        <f t="shared" si="11"/>
        <v>1.0851799016046478E-3</v>
      </c>
      <c r="CJ38" s="3">
        <f t="shared" si="11"/>
        <v>7.2345326773643186E-4</v>
      </c>
      <c r="CK38" s="3">
        <f t="shared" si="11"/>
        <v>1.0851799016046478E-3</v>
      </c>
      <c r="CL38" s="3">
        <f t="shared" si="11"/>
        <v>9.6460435698190929E-4</v>
      </c>
      <c r="CM38" s="3">
        <f t="shared" si="15"/>
        <v>8.4402881235917052E-4</v>
      </c>
      <c r="CN38" s="3">
        <f t="shared" si="15"/>
        <v>8.4402881235917052E-4</v>
      </c>
      <c r="CO38" s="3">
        <f t="shared" si="15"/>
        <v>1.0851799016046478E-3</v>
      </c>
      <c r="CP38" s="3">
        <f t="shared" si="15"/>
        <v>8.4402881235917052E-4</v>
      </c>
      <c r="CQ38" s="3">
        <f t="shared" si="15"/>
        <v>1.0851799016046478E-3</v>
      </c>
      <c r="CR38" s="3">
        <f t="shared" si="15"/>
        <v>1.2057554462273864E-3</v>
      </c>
      <c r="CS38" s="3">
        <f t="shared" si="15"/>
        <v>8.4402881235917052E-4</v>
      </c>
      <c r="CT38" s="3">
        <f t="shared" si="15"/>
        <v>1.0851799016046478E-3</v>
      </c>
      <c r="CU38" s="3">
        <f t="shared" si="15"/>
        <v>8.4402881235917052E-4</v>
      </c>
      <c r="CV38" s="3">
        <f t="shared" si="15"/>
        <v>9.6460435698190929E-4</v>
      </c>
      <c r="CW38" s="3">
        <f t="shared" si="15"/>
        <v>9.6460435698190929E-4</v>
      </c>
      <c r="CX38" s="26">
        <f>BQ38*BP38</f>
        <v>0.1445005072436111</v>
      </c>
      <c r="CZ38"/>
      <c r="DA38"/>
      <c r="DB38"/>
      <c r="DC38"/>
      <c r="DD38"/>
      <c r="DE38"/>
      <c r="DF38"/>
    </row>
    <row r="39" spans="1:110" s="5" customFormat="1" ht="31.5" customHeight="1" thickBot="1" x14ac:dyDescent="0.3">
      <c r="A39" s="2"/>
      <c r="B39" s="37" t="s">
        <v>84</v>
      </c>
      <c r="C39" s="34" t="s">
        <v>54</v>
      </c>
      <c r="D39" s="65">
        <v>4.5999999999999999E-2</v>
      </c>
      <c r="E39" s="49">
        <v>9</v>
      </c>
      <c r="F39" s="33">
        <v>10</v>
      </c>
      <c r="G39" s="33">
        <v>9</v>
      </c>
      <c r="H39" s="33">
        <v>10</v>
      </c>
      <c r="I39" s="33">
        <v>6</v>
      </c>
      <c r="J39" s="33">
        <v>10</v>
      </c>
      <c r="K39" s="33">
        <v>10</v>
      </c>
      <c r="L39" s="33">
        <v>8</v>
      </c>
      <c r="M39" s="33">
        <v>8</v>
      </c>
      <c r="N39" s="33">
        <v>7</v>
      </c>
      <c r="O39" s="33">
        <v>7</v>
      </c>
      <c r="P39" s="33">
        <v>6</v>
      </c>
      <c r="Q39" s="33">
        <v>7</v>
      </c>
      <c r="R39" s="33">
        <v>10</v>
      </c>
      <c r="S39" s="33">
        <v>6</v>
      </c>
      <c r="T39" s="33">
        <v>7</v>
      </c>
      <c r="U39" s="33">
        <v>9</v>
      </c>
      <c r="V39" s="33">
        <v>6</v>
      </c>
      <c r="W39" s="33">
        <v>9</v>
      </c>
      <c r="X39" s="33">
        <v>7</v>
      </c>
      <c r="Y39" s="33">
        <v>8</v>
      </c>
      <c r="Z39" s="33">
        <v>7</v>
      </c>
      <c r="AA39" s="33">
        <v>7</v>
      </c>
      <c r="AB39" s="33">
        <v>7</v>
      </c>
      <c r="AC39" s="33">
        <v>7</v>
      </c>
      <c r="AD39" s="33">
        <v>9</v>
      </c>
      <c r="AE39" s="33">
        <v>8</v>
      </c>
      <c r="AF39" s="33">
        <v>8</v>
      </c>
      <c r="AG39" s="33">
        <v>7</v>
      </c>
      <c r="AH39" s="32">
        <v>7</v>
      </c>
      <c r="AI39" s="47">
        <f t="shared" ref="AI39:AR39" si="18">E39/SUM($E39:$AH39)</f>
        <v>3.8135593220338986E-2</v>
      </c>
      <c r="AJ39" s="47">
        <f t="shared" si="18"/>
        <v>4.2372881355932202E-2</v>
      </c>
      <c r="AK39" s="47">
        <f t="shared" si="18"/>
        <v>3.8135593220338986E-2</v>
      </c>
      <c r="AL39" s="47">
        <f t="shared" si="18"/>
        <v>4.2372881355932202E-2</v>
      </c>
      <c r="AM39" s="47">
        <f t="shared" si="18"/>
        <v>2.5423728813559324E-2</v>
      </c>
      <c r="AN39" s="47">
        <f t="shared" si="18"/>
        <v>4.2372881355932202E-2</v>
      </c>
      <c r="AO39" s="47">
        <f t="shared" si="18"/>
        <v>4.2372881355932202E-2</v>
      </c>
      <c r="AP39" s="47">
        <f t="shared" si="18"/>
        <v>3.3898305084745763E-2</v>
      </c>
      <c r="AQ39" s="47">
        <f t="shared" si="18"/>
        <v>3.3898305084745763E-2</v>
      </c>
      <c r="AR39" s="47">
        <f t="shared" si="18"/>
        <v>2.9661016949152543E-2</v>
      </c>
      <c r="AS39" s="47">
        <f t="shared" si="17"/>
        <v>2.9661016949152543E-2</v>
      </c>
      <c r="AT39" s="47">
        <f t="shared" si="17"/>
        <v>2.5423728813559324E-2</v>
      </c>
      <c r="AU39" s="47">
        <f t="shared" si="17"/>
        <v>2.9661016949152543E-2</v>
      </c>
      <c r="AV39" s="47">
        <f t="shared" si="17"/>
        <v>4.2372881355932202E-2</v>
      </c>
      <c r="AW39" s="47">
        <f t="shared" si="17"/>
        <v>2.5423728813559324E-2</v>
      </c>
      <c r="AX39" s="47">
        <f t="shared" si="17"/>
        <v>2.9661016949152543E-2</v>
      </c>
      <c r="AY39" s="47">
        <f t="shared" si="17"/>
        <v>3.8135593220338986E-2</v>
      </c>
      <c r="AZ39" s="47">
        <f t="shared" si="17"/>
        <v>2.5423728813559324E-2</v>
      </c>
      <c r="BA39" s="47">
        <f t="shared" si="17"/>
        <v>3.8135593220338986E-2</v>
      </c>
      <c r="BB39" s="47">
        <f t="shared" si="17"/>
        <v>2.9661016949152543E-2</v>
      </c>
      <c r="BC39" s="47">
        <f t="shared" si="14"/>
        <v>3.3898305084745763E-2</v>
      </c>
      <c r="BD39" s="47">
        <f t="shared" si="14"/>
        <v>2.9661016949152543E-2</v>
      </c>
      <c r="BE39" s="47">
        <f t="shared" si="14"/>
        <v>2.9661016949152543E-2</v>
      </c>
      <c r="BF39" s="47">
        <f t="shared" si="14"/>
        <v>2.9661016949152543E-2</v>
      </c>
      <c r="BG39" s="47">
        <f t="shared" si="14"/>
        <v>2.9661016949152543E-2</v>
      </c>
      <c r="BH39" s="47">
        <f t="shared" si="14"/>
        <v>3.8135593220338986E-2</v>
      </c>
      <c r="BI39" s="47">
        <f t="shared" si="14"/>
        <v>3.3898305084745763E-2</v>
      </c>
      <c r="BJ39" s="47">
        <f t="shared" si="14"/>
        <v>3.3898305084745763E-2</v>
      </c>
      <c r="BK39" s="47">
        <f t="shared" si="14"/>
        <v>2.9661016949152543E-2</v>
      </c>
      <c r="BL39" s="47">
        <f t="shared" si="14"/>
        <v>2.9661016949152543E-2</v>
      </c>
      <c r="BM39" s="6" cm="1">
        <f t="array" ref="BM39">-1/LN(30)*SUMPRODUCT(AI39:BL39,LN(AI39:BL39))</f>
        <v>0.99596651628639554</v>
      </c>
      <c r="BN39" s="18">
        <f>1-BM39</f>
        <v>4.0334837136044577E-3</v>
      </c>
      <c r="BO39" s="18">
        <f>BN39/SUM($BN$7:$BN$40)</f>
        <v>3.0791128411664908E-2</v>
      </c>
      <c r="BP39" s="21">
        <f>D39*BO39/SUMPRODUCT($D$7:$D$40,$BO$7:$BO$40)</f>
        <v>4.1967543862290672E-2</v>
      </c>
      <c r="BQ39" s="6" cm="1">
        <f t="array" ref="BQ39">-SUMPRODUCT(AI39:BL39,LOG(AI39:BL39,2))</f>
        <v>4.8870987323066908</v>
      </c>
      <c r="BR39" s="28">
        <f>BQ39/LOG(30,2)</f>
        <v>0.9959665162863951</v>
      </c>
      <c r="BS39" s="3">
        <f t="shared" si="5"/>
        <v>2.6129467092680957E-3</v>
      </c>
      <c r="BT39" s="3">
        <f t="shared" si="13"/>
        <v>1.6004571811890512E-3</v>
      </c>
      <c r="BU39" s="3">
        <f t="shared" si="13"/>
        <v>1.7782857568767233E-3</v>
      </c>
      <c r="BV39" s="3">
        <f t="shared" si="13"/>
        <v>1.6004571811890512E-3</v>
      </c>
      <c r="BW39" s="3">
        <f t="shared" si="13"/>
        <v>1.7782857568767233E-3</v>
      </c>
      <c r="BX39" s="3">
        <f t="shared" si="13"/>
        <v>1.0669714541260342E-3</v>
      </c>
      <c r="BY39" s="3">
        <f t="shared" si="13"/>
        <v>1.7782857568767233E-3</v>
      </c>
      <c r="BZ39" s="3">
        <f t="shared" si="13"/>
        <v>1.7782857568767233E-3</v>
      </c>
      <c r="CA39" s="3">
        <f t="shared" si="13"/>
        <v>1.4226286055013786E-3</v>
      </c>
      <c r="CB39" s="3">
        <f t="shared" si="13"/>
        <v>1.4226286055013786E-3</v>
      </c>
      <c r="CC39" s="3">
        <f t="shared" si="13"/>
        <v>1.2448000298137065E-3</v>
      </c>
      <c r="CD39" s="3">
        <f t="shared" si="13"/>
        <v>1.2448000298137065E-3</v>
      </c>
      <c r="CE39" s="3">
        <f t="shared" si="13"/>
        <v>1.0669714541260342E-3</v>
      </c>
      <c r="CF39" s="3">
        <f t="shared" si="13"/>
        <v>1.2448000298137065E-3</v>
      </c>
      <c r="CG39" s="3">
        <f t="shared" si="13"/>
        <v>1.7782857568767233E-3</v>
      </c>
      <c r="CH39" s="3">
        <f t="shared" si="13"/>
        <v>1.0669714541260342E-3</v>
      </c>
      <c r="CI39" s="3">
        <f t="shared" si="11"/>
        <v>1.2448000298137065E-3</v>
      </c>
      <c r="CJ39" s="3">
        <f t="shared" si="11"/>
        <v>1.6004571811890512E-3</v>
      </c>
      <c r="CK39" s="3">
        <f t="shared" si="11"/>
        <v>1.0669714541260342E-3</v>
      </c>
      <c r="CL39" s="3">
        <f t="shared" si="11"/>
        <v>1.6004571811890512E-3</v>
      </c>
      <c r="CM39" s="3">
        <f t="shared" si="15"/>
        <v>1.2448000298137065E-3</v>
      </c>
      <c r="CN39" s="3">
        <f t="shared" si="15"/>
        <v>1.4226286055013786E-3</v>
      </c>
      <c r="CO39" s="3">
        <f t="shared" si="15"/>
        <v>1.2448000298137065E-3</v>
      </c>
      <c r="CP39" s="3">
        <f t="shared" si="15"/>
        <v>1.2448000298137065E-3</v>
      </c>
      <c r="CQ39" s="3">
        <f t="shared" si="15"/>
        <v>1.2448000298137065E-3</v>
      </c>
      <c r="CR39" s="3">
        <f t="shared" si="15"/>
        <v>1.2448000298137065E-3</v>
      </c>
      <c r="CS39" s="3">
        <f t="shared" si="15"/>
        <v>1.6004571811890512E-3</v>
      </c>
      <c r="CT39" s="3">
        <f t="shared" si="15"/>
        <v>1.4226286055013786E-3</v>
      </c>
      <c r="CU39" s="3">
        <f t="shared" si="15"/>
        <v>1.4226286055013786E-3</v>
      </c>
      <c r="CV39" s="3">
        <f t="shared" si="15"/>
        <v>1.2448000298137065E-3</v>
      </c>
      <c r="CW39" s="3">
        <f t="shared" si="15"/>
        <v>1.2448000298137065E-3</v>
      </c>
      <c r="CX39" s="26">
        <f>BQ39*BP39</f>
        <v>0.20509953040742618</v>
      </c>
      <c r="CZ39"/>
      <c r="DA39"/>
      <c r="DB39"/>
      <c r="DC39"/>
      <c r="DD39"/>
      <c r="DE39"/>
      <c r="DF39"/>
    </row>
    <row r="40" spans="1:110" s="5" customFormat="1" ht="31.5" customHeight="1" thickBot="1" x14ac:dyDescent="0.3">
      <c r="A40" s="2"/>
      <c r="B40" s="38" t="s">
        <v>85</v>
      </c>
      <c r="C40" s="4" t="s">
        <v>55</v>
      </c>
      <c r="D40" s="66">
        <v>1.9599999999999999E-2</v>
      </c>
      <c r="E40" s="50">
        <v>7</v>
      </c>
      <c r="F40" s="51">
        <v>6</v>
      </c>
      <c r="G40" s="51">
        <v>9</v>
      </c>
      <c r="H40" s="51">
        <v>7</v>
      </c>
      <c r="I40" s="51">
        <v>9</v>
      </c>
      <c r="J40" s="51">
        <v>7</v>
      </c>
      <c r="K40" s="51">
        <v>9</v>
      </c>
      <c r="L40" s="51">
        <v>9</v>
      </c>
      <c r="M40" s="51">
        <v>7</v>
      </c>
      <c r="N40" s="51">
        <v>8</v>
      </c>
      <c r="O40" s="51">
        <v>6</v>
      </c>
      <c r="P40" s="51">
        <v>8</v>
      </c>
      <c r="Q40" s="51">
        <v>10</v>
      </c>
      <c r="R40" s="51">
        <v>8</v>
      </c>
      <c r="S40" s="51">
        <v>8</v>
      </c>
      <c r="T40" s="51">
        <v>10</v>
      </c>
      <c r="U40" s="51">
        <v>8</v>
      </c>
      <c r="V40" s="51">
        <v>7</v>
      </c>
      <c r="W40" s="51">
        <v>8</v>
      </c>
      <c r="X40" s="51">
        <v>9</v>
      </c>
      <c r="Y40" s="51">
        <v>7</v>
      </c>
      <c r="Z40" s="51">
        <v>9</v>
      </c>
      <c r="AA40" s="51">
        <v>7</v>
      </c>
      <c r="AB40" s="51">
        <v>9</v>
      </c>
      <c r="AC40" s="51">
        <v>6</v>
      </c>
      <c r="AD40" s="51">
        <v>8</v>
      </c>
      <c r="AE40" s="51">
        <v>6</v>
      </c>
      <c r="AF40" s="51">
        <v>9</v>
      </c>
      <c r="AG40" s="51">
        <v>8</v>
      </c>
      <c r="AH40" s="52">
        <v>8</v>
      </c>
      <c r="AI40" s="47">
        <f t="shared" ref="AI40:BH40" si="19">E40/SUM($E40:$AH40)</f>
        <v>2.9535864978902954E-2</v>
      </c>
      <c r="AJ40" s="47">
        <f t="shared" si="19"/>
        <v>2.5316455696202531E-2</v>
      </c>
      <c r="AK40" s="47">
        <f t="shared" si="19"/>
        <v>3.7974683544303799E-2</v>
      </c>
      <c r="AL40" s="47">
        <f t="shared" si="19"/>
        <v>2.9535864978902954E-2</v>
      </c>
      <c r="AM40" s="47">
        <f t="shared" si="19"/>
        <v>3.7974683544303799E-2</v>
      </c>
      <c r="AN40" s="47">
        <f t="shared" si="19"/>
        <v>2.9535864978902954E-2</v>
      </c>
      <c r="AO40" s="47">
        <f t="shared" si="19"/>
        <v>3.7974683544303799E-2</v>
      </c>
      <c r="AP40" s="47">
        <f t="shared" si="19"/>
        <v>3.7974683544303799E-2</v>
      </c>
      <c r="AQ40" s="47">
        <f t="shared" si="19"/>
        <v>2.9535864978902954E-2</v>
      </c>
      <c r="AR40" s="47">
        <f t="shared" si="19"/>
        <v>3.3755274261603373E-2</v>
      </c>
      <c r="AS40" s="47">
        <f t="shared" si="19"/>
        <v>2.5316455696202531E-2</v>
      </c>
      <c r="AT40" s="47">
        <f t="shared" si="19"/>
        <v>3.3755274261603373E-2</v>
      </c>
      <c r="AU40" s="47">
        <f t="shared" si="19"/>
        <v>4.2194092827004218E-2</v>
      </c>
      <c r="AV40" s="47">
        <f t="shared" si="19"/>
        <v>3.3755274261603373E-2</v>
      </c>
      <c r="AW40" s="47">
        <f t="shared" si="19"/>
        <v>3.3755274261603373E-2</v>
      </c>
      <c r="AX40" s="47">
        <f t="shared" si="19"/>
        <v>4.2194092827004218E-2</v>
      </c>
      <c r="AY40" s="47">
        <f t="shared" si="19"/>
        <v>3.3755274261603373E-2</v>
      </c>
      <c r="AZ40" s="47">
        <f t="shared" si="19"/>
        <v>2.9535864978902954E-2</v>
      </c>
      <c r="BA40" s="47">
        <f t="shared" si="19"/>
        <v>3.3755274261603373E-2</v>
      </c>
      <c r="BB40" s="47">
        <f t="shared" si="19"/>
        <v>3.7974683544303799E-2</v>
      </c>
      <c r="BC40" s="47">
        <f t="shared" si="19"/>
        <v>2.9535864978902954E-2</v>
      </c>
      <c r="BD40" s="47">
        <f t="shared" si="19"/>
        <v>3.7974683544303799E-2</v>
      </c>
      <c r="BE40" s="47">
        <f t="shared" si="19"/>
        <v>2.9535864978902954E-2</v>
      </c>
      <c r="BF40" s="47">
        <f t="shared" si="19"/>
        <v>3.7974683544303799E-2</v>
      </c>
      <c r="BG40" s="47">
        <f t="shared" si="19"/>
        <v>2.5316455696202531E-2</v>
      </c>
      <c r="BH40" s="47">
        <f t="shared" si="19"/>
        <v>3.3755274261603373E-2</v>
      </c>
      <c r="BI40" s="47">
        <f t="shared" si="14"/>
        <v>2.5316455696202531E-2</v>
      </c>
      <c r="BJ40" s="47">
        <f t="shared" si="14"/>
        <v>3.7974683544303799E-2</v>
      </c>
      <c r="BK40" s="47">
        <f t="shared" si="14"/>
        <v>3.3755274261603373E-2</v>
      </c>
      <c r="BL40" s="47">
        <f t="shared" si="14"/>
        <v>3.3755274261603373E-2</v>
      </c>
      <c r="BM40" s="6" cm="1">
        <f t="array" ref="BM40">-1/LN(30)*SUMPRODUCT(AI40:BL40,LN(AI40:BL40))</f>
        <v>0.99692710229102532</v>
      </c>
      <c r="BN40" s="18">
        <f t="shared" ref="BN40" si="20">1-BM40</f>
        <v>3.0728977089746756E-3</v>
      </c>
      <c r="BO40" s="18">
        <f>BN40/SUM($BN$7:$BN$40)</f>
        <v>2.3458130656091404E-2</v>
      </c>
      <c r="BP40" s="21">
        <f>D40*BO40/SUMPRODUCT($D$7:$D$40,$BO$7:$BO$40)</f>
        <v>1.3623214309079212E-2</v>
      </c>
      <c r="BQ40" s="6" cm="1">
        <f t="array" ref="BQ40">-SUMPRODUCT(AI40:BL40,LOG(AI40:BL40,2))</f>
        <v>4.8918122227390874</v>
      </c>
      <c r="BR40" s="28">
        <f t="shared" ref="BR40" si="21">BQ40/LOG(30,2)</f>
        <v>0.9969271022910261</v>
      </c>
      <c r="BS40" s="3">
        <f t="shared" si="5"/>
        <v>1.6509906305000233E-3</v>
      </c>
      <c r="BT40" s="3">
        <f t="shared" ref="BT40:CH40" si="22">AI40*$BP40</f>
        <v>4.0237341841162228E-4</v>
      </c>
      <c r="BU40" s="3">
        <f t="shared" si="22"/>
        <v>3.4489150149567626E-4</v>
      </c>
      <c r="BV40" s="3">
        <f t="shared" si="22"/>
        <v>5.1733725224351436E-4</v>
      </c>
      <c r="BW40" s="3">
        <f t="shared" si="22"/>
        <v>4.0237341841162228E-4</v>
      </c>
      <c r="BX40" s="3">
        <f t="shared" si="22"/>
        <v>5.1733725224351436E-4</v>
      </c>
      <c r="BY40" s="3">
        <f t="shared" si="22"/>
        <v>4.0237341841162228E-4</v>
      </c>
      <c r="BZ40" s="3">
        <f t="shared" si="22"/>
        <v>5.1733725224351436E-4</v>
      </c>
      <c r="CA40" s="3">
        <f t="shared" si="22"/>
        <v>5.1733725224351436E-4</v>
      </c>
      <c r="CB40" s="3">
        <f t="shared" si="22"/>
        <v>4.0237341841162228E-4</v>
      </c>
      <c r="CC40" s="3">
        <f t="shared" si="22"/>
        <v>4.5985533532756829E-4</v>
      </c>
      <c r="CD40" s="3">
        <f t="shared" si="22"/>
        <v>3.4489150149567626E-4</v>
      </c>
      <c r="CE40" s="3">
        <f t="shared" si="22"/>
        <v>4.5985533532756829E-4</v>
      </c>
      <c r="CF40" s="3">
        <f t="shared" si="22"/>
        <v>5.7481916915946038E-4</v>
      </c>
      <c r="CG40" s="3">
        <f t="shared" si="22"/>
        <v>4.5985533532756829E-4</v>
      </c>
      <c r="CH40" s="3">
        <f t="shared" si="22"/>
        <v>4.5985533532756829E-4</v>
      </c>
      <c r="CI40" s="3">
        <f t="shared" si="11"/>
        <v>5.7481916915946038E-4</v>
      </c>
      <c r="CJ40" s="3">
        <f t="shared" si="11"/>
        <v>4.5985533532756829E-4</v>
      </c>
      <c r="CK40" s="3">
        <f t="shared" si="11"/>
        <v>4.0237341841162228E-4</v>
      </c>
      <c r="CL40" s="3">
        <f t="shared" si="11"/>
        <v>4.5985533532756829E-4</v>
      </c>
      <c r="CM40" s="3">
        <f t="shared" si="15"/>
        <v>5.1733725224351436E-4</v>
      </c>
      <c r="CN40" s="3">
        <f t="shared" si="15"/>
        <v>4.0237341841162228E-4</v>
      </c>
      <c r="CO40" s="3">
        <f t="shared" si="15"/>
        <v>5.1733725224351436E-4</v>
      </c>
      <c r="CP40" s="3">
        <f t="shared" si="15"/>
        <v>4.0237341841162228E-4</v>
      </c>
      <c r="CQ40" s="3">
        <f t="shared" si="15"/>
        <v>5.1733725224351436E-4</v>
      </c>
      <c r="CR40" s="3">
        <f t="shared" si="15"/>
        <v>3.4489150149567626E-4</v>
      </c>
      <c r="CS40" s="3">
        <f t="shared" si="15"/>
        <v>4.5985533532756829E-4</v>
      </c>
      <c r="CT40" s="3">
        <f t="shared" si="15"/>
        <v>3.4489150149567626E-4</v>
      </c>
      <c r="CU40" s="3">
        <f t="shared" si="15"/>
        <v>5.1733725224351436E-4</v>
      </c>
      <c r="CV40" s="3">
        <f t="shared" si="15"/>
        <v>4.5985533532756829E-4</v>
      </c>
      <c r="CW40" s="3">
        <f t="shared" si="15"/>
        <v>4.5985533532756829E-4</v>
      </c>
      <c r="CX40" s="26">
        <f t="shared" ref="CX40" si="23">BQ40*BP40</f>
        <v>6.6642206270147719E-2</v>
      </c>
      <c r="CZ40"/>
      <c r="DA40"/>
      <c r="DB40"/>
      <c r="DC40"/>
      <c r="DD40"/>
      <c r="DE40"/>
      <c r="DF40"/>
    </row>
    <row r="41" spans="1:110" ht="28.5" customHeight="1" thickBot="1" x14ac:dyDescent="0.3">
      <c r="A41" s="1"/>
      <c r="B41" s="139"/>
      <c r="C41" s="139"/>
      <c r="D41" s="15">
        <f>SUM(D7:D10)</f>
        <v>9.7800000000000012E-2</v>
      </c>
      <c r="E41" s="20">
        <f t="shared" ref="E41:AH41" si="24">SUMPRODUCT($D$7:$D$40,E7:E40)</f>
        <v>7.7298999999999998</v>
      </c>
      <c r="F41" s="20">
        <f t="shared" si="24"/>
        <v>8.4720999999999993</v>
      </c>
      <c r="G41" s="20">
        <f t="shared" si="24"/>
        <v>8.3080999999999996</v>
      </c>
      <c r="H41" s="20">
        <f t="shared" si="24"/>
        <v>8.3006999999999991</v>
      </c>
      <c r="I41" s="20">
        <f t="shared" si="24"/>
        <v>7.5493999999999986</v>
      </c>
      <c r="J41" s="20">
        <f t="shared" si="24"/>
        <v>8.0274999999999999</v>
      </c>
      <c r="K41" s="20">
        <f t="shared" si="24"/>
        <v>7.8136000000000001</v>
      </c>
      <c r="L41" s="20">
        <f t="shared" si="24"/>
        <v>8.5666999999999991</v>
      </c>
      <c r="M41" s="20">
        <f t="shared" si="24"/>
        <v>8.1252999999999993</v>
      </c>
      <c r="N41" s="20">
        <f t="shared" si="24"/>
        <v>7.801499999999999</v>
      </c>
      <c r="O41" s="20">
        <f t="shared" si="24"/>
        <v>8.1353000000000009</v>
      </c>
      <c r="P41" s="20">
        <f t="shared" si="24"/>
        <v>7.6822999999999997</v>
      </c>
      <c r="Q41" s="20">
        <f t="shared" si="24"/>
        <v>7.7173999999999987</v>
      </c>
      <c r="R41" s="20">
        <f t="shared" si="24"/>
        <v>8.3022999999999989</v>
      </c>
      <c r="S41" s="20">
        <f t="shared" si="24"/>
        <v>7.8602999999999978</v>
      </c>
      <c r="T41" s="20">
        <f t="shared" si="24"/>
        <v>7.8426000000000009</v>
      </c>
      <c r="U41" s="20">
        <f t="shared" si="24"/>
        <v>7.9792999999999994</v>
      </c>
      <c r="V41" s="20">
        <f t="shared" si="24"/>
        <v>7.8433000000000002</v>
      </c>
      <c r="W41" s="20">
        <f t="shared" si="24"/>
        <v>8.0582999999999991</v>
      </c>
      <c r="X41" s="20">
        <f t="shared" si="24"/>
        <v>7.7979000000000003</v>
      </c>
      <c r="Y41" s="20">
        <f t="shared" si="24"/>
        <v>7.7024000000000008</v>
      </c>
      <c r="Z41" s="20">
        <f t="shared" si="24"/>
        <v>7.9050000000000002</v>
      </c>
      <c r="AA41" s="20">
        <f t="shared" si="24"/>
        <v>8.193699999999998</v>
      </c>
      <c r="AB41" s="20">
        <f t="shared" si="24"/>
        <v>8.3995000000000015</v>
      </c>
      <c r="AC41" s="20">
        <f t="shared" si="24"/>
        <v>8.2901999999999987</v>
      </c>
      <c r="AD41" s="20">
        <f t="shared" si="24"/>
        <v>7.9359999999999982</v>
      </c>
      <c r="AE41" s="20">
        <f t="shared" si="24"/>
        <v>7.6525000000000007</v>
      </c>
      <c r="AF41" s="20">
        <f t="shared" si="24"/>
        <v>8.3009999999999984</v>
      </c>
      <c r="AG41" s="20">
        <f t="shared" si="24"/>
        <v>7.9592999999999989</v>
      </c>
      <c r="AH41" s="20">
        <f t="shared" si="24"/>
        <v>7.4798999999999998</v>
      </c>
      <c r="AI41" s="103">
        <f>SUM(AI7:BL40)</f>
        <v>33.999999999999964</v>
      </c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6">
        <f>SUM(BM7:BM10)</f>
        <v>3.9884949566994745</v>
      </c>
      <c r="BN41" s="19">
        <f>SUM(BN7:BN40)</f>
        <v>0.13099499504137735</v>
      </c>
      <c r="BO41" s="15">
        <f>SUM(BO7:BO40)</f>
        <v>1</v>
      </c>
      <c r="BP41" s="17">
        <f>SUM(BP7:BP40)</f>
        <v>0.99999999999999967</v>
      </c>
      <c r="BQ41" s="101" t="s">
        <v>3</v>
      </c>
      <c r="BR41" s="102"/>
      <c r="BS41" s="29">
        <f t="shared" ref="BS41:CW41" si="25">SUM(BS7:BS40)</f>
        <v>8.2687974551364937E-2</v>
      </c>
      <c r="BT41" s="55">
        <f t="shared" si="25"/>
        <v>3.1986659995149505E-2</v>
      </c>
      <c r="BU41" s="55">
        <f t="shared" si="25"/>
        <v>3.4588741363843926E-2</v>
      </c>
      <c r="BV41" s="55">
        <f t="shared" si="25"/>
        <v>3.5461219859450444E-2</v>
      </c>
      <c r="BW41" s="55">
        <f t="shared" si="25"/>
        <v>3.6793786528921089E-2</v>
      </c>
      <c r="BX41" s="55">
        <f t="shared" si="25"/>
        <v>3.1525621744251275E-2</v>
      </c>
      <c r="BY41" s="55">
        <f t="shared" si="25"/>
        <v>3.3099313191288476E-2</v>
      </c>
      <c r="BZ41" s="55">
        <f t="shared" si="25"/>
        <v>2.8410067299895335E-2</v>
      </c>
      <c r="CA41" s="55">
        <f t="shared" si="25"/>
        <v>3.5889255046481404E-2</v>
      </c>
      <c r="CB41" s="55">
        <f t="shared" si="25"/>
        <v>3.7259988197305929E-2</v>
      </c>
      <c r="CC41" s="55">
        <f t="shared" si="25"/>
        <v>3.2305290546128199E-2</v>
      </c>
      <c r="CD41" s="55">
        <f t="shared" si="25"/>
        <v>3.3423430271167696E-2</v>
      </c>
      <c r="CE41" s="55">
        <f t="shared" si="25"/>
        <v>2.9163894790198586E-2</v>
      </c>
      <c r="CF41" s="55">
        <f t="shared" si="25"/>
        <v>3.5981742525886859E-2</v>
      </c>
      <c r="CG41" s="55">
        <f t="shared" si="25"/>
        <v>3.5421243511481931E-2</v>
      </c>
      <c r="CH41" s="55">
        <f t="shared" si="25"/>
        <v>3.7654232883424919E-2</v>
      </c>
      <c r="CI41" s="55">
        <f t="shared" si="25"/>
        <v>3.6273792858446043E-2</v>
      </c>
      <c r="CJ41" s="55">
        <f t="shared" si="25"/>
        <v>2.9024749523977562E-2</v>
      </c>
      <c r="CK41" s="55">
        <f t="shared" si="25"/>
        <v>3.6279034441648872E-2</v>
      </c>
      <c r="CL41" s="55">
        <f t="shared" si="25"/>
        <v>3.3202202143735433E-2</v>
      </c>
      <c r="CM41" s="55">
        <f t="shared" si="25"/>
        <v>2.9503741455210959E-2</v>
      </c>
      <c r="CN41" s="55">
        <f t="shared" si="25"/>
        <v>2.7912670998062349E-2</v>
      </c>
      <c r="CO41" s="55">
        <f t="shared" si="25"/>
        <v>3.6547364099320759E-2</v>
      </c>
      <c r="CP41" s="55">
        <f t="shared" si="25"/>
        <v>3.7506770812696176E-2</v>
      </c>
      <c r="CQ41" s="55">
        <f t="shared" si="25"/>
        <v>3.5530719847680498E-2</v>
      </c>
      <c r="CR41" s="55">
        <f t="shared" si="25"/>
        <v>3.1147542150457119E-2</v>
      </c>
      <c r="CS41" s="55">
        <f t="shared" si="25"/>
        <v>3.0094482128103343E-2</v>
      </c>
      <c r="CT41" s="55">
        <f t="shared" si="25"/>
        <v>2.9113755499096849E-2</v>
      </c>
      <c r="CU41" s="55">
        <f t="shared" si="25"/>
        <v>3.368799637903902E-2</v>
      </c>
      <c r="CV41" s="55">
        <f t="shared" si="25"/>
        <v>3.7803861202568692E-2</v>
      </c>
      <c r="CW41" s="55">
        <f t="shared" si="25"/>
        <v>2.7406828705080648E-2</v>
      </c>
    </row>
    <row r="42" spans="1:110" ht="30" customHeight="1" thickBot="1" x14ac:dyDescent="0.3">
      <c r="A42" s="1"/>
      <c r="BP42" s="148" t="s">
        <v>148</v>
      </c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50"/>
    </row>
    <row r="43" spans="1:110" ht="30" customHeight="1" thickBot="1" x14ac:dyDescent="0.3">
      <c r="A43" s="1"/>
      <c r="BP43" s="56"/>
      <c r="BR43" s="141" t="s">
        <v>140</v>
      </c>
      <c r="BS43" s="142"/>
      <c r="BT43" s="142"/>
      <c r="BU43" s="142"/>
      <c r="BV43" s="142"/>
      <c r="BW43" s="143"/>
      <c r="BX43" s="151" t="s">
        <v>149</v>
      </c>
      <c r="BY43" s="152"/>
      <c r="BZ43" s="152"/>
      <c r="CA43" s="152"/>
      <c r="CB43" s="153"/>
      <c r="CF43" s="144" t="s">
        <v>147</v>
      </c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6"/>
      <c r="CX43" s="57"/>
    </row>
    <row r="44" spans="1:110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10" ht="31.5" customHeight="1" thickBot="1" x14ac:dyDescent="0.3">
      <c r="A45" s="1"/>
      <c r="BP45" s="58"/>
      <c r="BQ45" s="59"/>
      <c r="BR45" s="54" cm="1">
        <f t="array" ref="BR45">-SUMPRODUCT(BT7:CW40,LOG(BT7:CW40,2))</f>
        <v>9.1286649407539748</v>
      </c>
      <c r="BS45" s="23" cm="1">
        <f t="array" ref="BS45">-SUMPRODUCT(BP7:BP40,LOG(BP7:BP40,2))</f>
        <v>4.2603843663946659</v>
      </c>
      <c r="BT45" s="23" cm="1">
        <f t="array" ref="BT45">-SUMPRODUCT(BT41:CW41,LOG(BT41:CW41,2))</f>
        <v>4.8999019148909415</v>
      </c>
      <c r="BU45" s="23">
        <f>BS45+BT45-BR45</f>
        <v>3.1621340531632569E-2</v>
      </c>
      <c r="BV45" s="23">
        <f>SUM(CX7:CX40)</f>
        <v>4.8682805743593285</v>
      </c>
      <c r="BW45" s="23">
        <f>BV45/BT45</f>
        <v>0.99354653601625886</v>
      </c>
      <c r="BX45" s="23">
        <f>BU45/BT45</f>
        <v>6.4534639837451465E-3</v>
      </c>
      <c r="BY45" s="23">
        <f>BS41/34</f>
        <v>2.4319992515107335E-3</v>
      </c>
      <c r="BZ45" s="23">
        <f>1-BV45/BT45</f>
        <v>6.4534639837411367E-3</v>
      </c>
      <c r="CA45" s="23">
        <f>1-$BT$45/LOG(30,2)</f>
        <v>1.4242585159391918E-3</v>
      </c>
      <c r="CB45" s="25">
        <f>SUMPRODUCT(BX45:CA45,CT45:CW45)</f>
        <v>4.0540389660912012E-3</v>
      </c>
      <c r="CC45" s="59"/>
      <c r="CD45" s="59"/>
      <c r="CE45" s="59"/>
      <c r="CF45" s="53">
        <f>SUM(BX45:CA45)</f>
        <v>1.6763185734936209E-2</v>
      </c>
      <c r="CG45" s="42">
        <f>BX45/$CF$45</f>
        <v>0.38497837378819122</v>
      </c>
      <c r="CH45" s="42">
        <f>BY45/$CF$45</f>
        <v>0.14507977719546447</v>
      </c>
      <c r="CI45" s="42">
        <f>BZ45/$CF$45</f>
        <v>0.38497837378795202</v>
      </c>
      <c r="CJ45" s="42">
        <f>CA45/$CF$45</f>
        <v>8.4963475228392302E-2</v>
      </c>
      <c r="CK45" s="42">
        <f>SUM(CP45:CS45)</f>
        <v>3.1166891429183234</v>
      </c>
      <c r="CL45" s="42">
        <f>-1/LN(4)*(CG45*LN(CG45))</f>
        <v>0.2650866166240276</v>
      </c>
      <c r="CM45" s="42">
        <f t="shared" ref="CM45:CN45" si="26">-1/LN(4)*(CH45*LN(CH45))</f>
        <v>0.20202951335681202</v>
      </c>
      <c r="CN45" s="42">
        <f t="shared" si="26"/>
        <v>0.26508661662403543</v>
      </c>
      <c r="CO45" s="42">
        <f>-1/LN(4)*CJ45*LN(CJ45)</f>
        <v>0.15110811047680189</v>
      </c>
      <c r="CP45" s="42">
        <f>1-CL45</f>
        <v>0.73491338337597245</v>
      </c>
      <c r="CQ45" s="42">
        <f>1-CM45</f>
        <v>0.79797048664318804</v>
      </c>
      <c r="CR45" s="42">
        <f>1-CN45</f>
        <v>0.73491338337596457</v>
      </c>
      <c r="CS45" s="42">
        <f>1-CO45</f>
        <v>0.84889188952319805</v>
      </c>
      <c r="CT45" s="42">
        <f>CP45/SUM($CP$45:$CS$45)</f>
        <v>0.23579938507689399</v>
      </c>
      <c r="CU45" s="42">
        <f>CQ45/SUM($CP$45:$CS$45)</f>
        <v>0.25603146481782441</v>
      </c>
      <c r="CV45" s="42">
        <f>CR45/SUM($CP$45:$CS$45)</f>
        <v>0.23579938507689147</v>
      </c>
      <c r="CW45" s="43">
        <f>CS45/SUM($CP$45:$CS$45)</f>
        <v>0.27236976502839</v>
      </c>
      <c r="CX45" s="60"/>
    </row>
    <row r="46" spans="1:110" ht="42" customHeight="1" x14ac:dyDescent="0.25"/>
    <row r="47" spans="1:110" ht="38.25" customHeight="1" thickBot="1" x14ac:dyDescent="0.3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110" ht="36.75" customHeight="1" thickBot="1" x14ac:dyDescent="0.3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Q48" s="158" t="s">
        <v>150</v>
      </c>
      <c r="BR48" s="160" t="s">
        <v>151</v>
      </c>
      <c r="BS48" s="161"/>
      <c r="BT48" s="161"/>
      <c r="BU48" s="161"/>
      <c r="BV48" s="161"/>
      <c r="BW48" s="162"/>
      <c r="BX48" s="160" t="s">
        <v>152</v>
      </c>
      <c r="BY48" s="161"/>
      <c r="BZ48" s="161"/>
      <c r="CA48" s="161"/>
      <c r="CB48" s="162"/>
      <c r="CD48" s="154" t="s">
        <v>150</v>
      </c>
      <c r="CE48" s="156" t="s">
        <v>155</v>
      </c>
      <c r="CF48" s="157"/>
      <c r="CH48" s="158" t="s">
        <v>150</v>
      </c>
      <c r="CI48" s="160" t="s">
        <v>152</v>
      </c>
      <c r="CJ48" s="161"/>
      <c r="CK48" s="161"/>
      <c r="CL48" s="161"/>
      <c r="CM48" s="162"/>
    </row>
    <row r="49" spans="3:91" ht="30" customHeight="1" thickBot="1" x14ac:dyDescent="0.3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Q49" s="159"/>
      <c r="BR49" s="39" t="s">
        <v>119</v>
      </c>
      <c r="BS49" s="39" t="s">
        <v>120</v>
      </c>
      <c r="BT49" s="39" t="s">
        <v>1</v>
      </c>
      <c r="BU49" s="39" t="s">
        <v>121</v>
      </c>
      <c r="BV49" s="39" t="s">
        <v>2</v>
      </c>
      <c r="BW49" s="39" t="s">
        <v>0</v>
      </c>
      <c r="BX49" s="45" t="s">
        <v>123</v>
      </c>
      <c r="BY49" s="45" t="s">
        <v>124</v>
      </c>
      <c r="BZ49" s="45" t="s">
        <v>125</v>
      </c>
      <c r="CA49" s="46" t="s">
        <v>128</v>
      </c>
      <c r="CB49" s="44" t="s">
        <v>127</v>
      </c>
      <c r="CD49" s="155"/>
      <c r="CE49" s="77" t="s">
        <v>121</v>
      </c>
      <c r="CF49" s="79" t="s">
        <v>0</v>
      </c>
      <c r="CH49" s="159"/>
      <c r="CI49" s="45" t="s">
        <v>123</v>
      </c>
      <c r="CJ49" s="45" t="s">
        <v>124</v>
      </c>
      <c r="CK49" s="45" t="s">
        <v>125</v>
      </c>
      <c r="CL49" s="46" t="s">
        <v>128</v>
      </c>
      <c r="CM49" s="44" t="s">
        <v>127</v>
      </c>
    </row>
    <row r="50" spans="3:91" ht="30" customHeight="1" thickBot="1" x14ac:dyDescent="0.3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Q50" s="75" t="s">
        <v>153</v>
      </c>
      <c r="BR50" s="76">
        <v>9.6829999999999998</v>
      </c>
      <c r="BS50" s="76">
        <v>4.7930000000000001</v>
      </c>
      <c r="BT50" s="76">
        <v>4.9059999999999997</v>
      </c>
      <c r="BU50" s="76">
        <v>1.6E-2</v>
      </c>
      <c r="BV50" s="76">
        <v>4.8899999999999997</v>
      </c>
      <c r="BW50" s="76">
        <v>0.997</v>
      </c>
      <c r="BX50" s="76">
        <v>3.0000000000000001E-3</v>
      </c>
      <c r="BY50" s="76">
        <v>3.0000000000000001E-3</v>
      </c>
      <c r="BZ50" s="76">
        <v>3.0000000000000001E-3</v>
      </c>
      <c r="CA50" s="76">
        <v>0</v>
      </c>
      <c r="CB50" s="76">
        <v>2E-3</v>
      </c>
      <c r="CD50" s="80" t="s">
        <v>153</v>
      </c>
      <c r="CE50" s="78">
        <v>1.6E-2</v>
      </c>
      <c r="CF50" s="81">
        <v>0.997</v>
      </c>
      <c r="CH50" s="75" t="s">
        <v>153</v>
      </c>
      <c r="CI50" s="76">
        <v>3.0000000000000001E-3</v>
      </c>
      <c r="CJ50" s="76">
        <v>3.0000000000000001E-3</v>
      </c>
      <c r="CK50" s="76">
        <v>3.0000000000000001E-3</v>
      </c>
      <c r="CL50" s="76">
        <v>0</v>
      </c>
      <c r="CM50" s="76">
        <v>2E-3</v>
      </c>
    </row>
    <row r="51" spans="3:91" ht="30" customHeight="1" thickBot="1" x14ac:dyDescent="0.3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Q51" s="75" t="s">
        <v>154</v>
      </c>
      <c r="BR51" s="76">
        <v>9.1289999999999996</v>
      </c>
      <c r="BS51" s="76">
        <v>4.26</v>
      </c>
      <c r="BT51" s="76">
        <v>4.9000000000000004</v>
      </c>
      <c r="BU51" s="76">
        <v>3.2000000000000001E-2</v>
      </c>
      <c r="BV51" s="76">
        <v>4.8680000000000003</v>
      </c>
      <c r="BW51" s="76">
        <v>0.99399999999999999</v>
      </c>
      <c r="BX51" s="76">
        <v>6.0000000000000001E-3</v>
      </c>
      <c r="BY51" s="76">
        <v>2E-3</v>
      </c>
      <c r="BZ51" s="76">
        <v>6.0000000000000001E-3</v>
      </c>
      <c r="CA51" s="76">
        <v>1E-3</v>
      </c>
      <c r="CB51" s="76">
        <v>4.0000000000000001E-3</v>
      </c>
      <c r="CD51" s="82" t="s">
        <v>154</v>
      </c>
      <c r="CE51" s="83">
        <v>3.2000000000000001E-2</v>
      </c>
      <c r="CF51" s="84">
        <v>0.99399999999999999</v>
      </c>
      <c r="CH51" s="75" t="s">
        <v>154</v>
      </c>
      <c r="CI51" s="76">
        <v>6.0000000000000001E-3</v>
      </c>
      <c r="CJ51" s="76">
        <v>2E-3</v>
      </c>
      <c r="CK51" s="76">
        <v>6.0000000000000001E-3</v>
      </c>
      <c r="CL51" s="76">
        <v>1E-3</v>
      </c>
      <c r="CM51" s="76">
        <v>4.0000000000000001E-3</v>
      </c>
    </row>
    <row r="52" spans="3:91" ht="30" customHeight="1" x14ac:dyDescent="0.25"/>
    <row r="53" spans="3:91" ht="30" customHeight="1" x14ac:dyDescent="0.25"/>
    <row r="54" spans="3:91" ht="66.75" customHeight="1" x14ac:dyDescent="0.25"/>
    <row r="55" spans="3:91" ht="30" customHeight="1" x14ac:dyDescent="0.25"/>
    <row r="56" spans="3:91" ht="30" customHeight="1" x14ac:dyDescent="0.25"/>
    <row r="57" spans="3:91" ht="30" customHeight="1" x14ac:dyDescent="0.25"/>
    <row r="58" spans="3:91" ht="30" customHeight="1" x14ac:dyDescent="0.25"/>
    <row r="59" spans="3:91" ht="30" customHeight="1" x14ac:dyDescent="0.25"/>
    <row r="60" spans="3:91" ht="30" customHeight="1" x14ac:dyDescent="0.25"/>
    <row r="61" spans="3:91" ht="30" customHeight="1" x14ac:dyDescent="0.25"/>
    <row r="62" spans="3:91" ht="30" customHeight="1" x14ac:dyDescent="0.25"/>
    <row r="63" spans="3:91" ht="30" customHeight="1" x14ac:dyDescent="0.25"/>
    <row r="64" spans="3:91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36"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  <mergeCell ref="CX5:CX6"/>
    <mergeCell ref="B5:C6"/>
    <mergeCell ref="D5:D6"/>
    <mergeCell ref="E5:AH5"/>
    <mergeCell ref="AI5:BL5"/>
    <mergeCell ref="BM5:BM6"/>
    <mergeCell ref="BN5:BN6"/>
    <mergeCell ref="BO5:BO6"/>
    <mergeCell ref="BP5:BP6"/>
    <mergeCell ref="BQ5:BQ6"/>
    <mergeCell ref="BR5:BR6"/>
    <mergeCell ref="BS5:BS6"/>
    <mergeCell ref="CD48:CD49"/>
    <mergeCell ref="CE48:CF48"/>
    <mergeCell ref="B41:C41"/>
    <mergeCell ref="AI41:BL41"/>
    <mergeCell ref="BQ41:BR41"/>
    <mergeCell ref="BP42:CX42"/>
    <mergeCell ref="BR43:BW43"/>
    <mergeCell ref="BX43:CB43"/>
    <mergeCell ref="CF43:CW43"/>
    <mergeCell ref="BQ48:BQ49"/>
    <mergeCell ref="BR48:BW48"/>
    <mergeCell ref="BX48:CB48"/>
    <mergeCell ref="CI48:CM48"/>
    <mergeCell ref="CH48:CH49"/>
  </mergeCells>
  <conditionalFormatting sqref="BT41:CW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X7:CX40">
    <cfRule type="iconSet" priority="7">
      <iconSet iconSet="3Symbols">
        <cfvo type="percent" val="0"/>
        <cfvo type="percent" val="33"/>
        <cfvo type="percent" val="67"/>
      </iconSe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93DE8A8-0875-476F-9D32-0D2293C86C5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0D3-026D-4466-A5AF-D0DD020A3871}">
  <sheetPr>
    <tabColor theme="4" tint="0.59999389629810485"/>
  </sheetPr>
  <dimension ref="A1:CY58"/>
  <sheetViews>
    <sheetView zoomScale="25" zoomScaleNormal="25" workbookViewId="0">
      <selection activeCell="O47" sqref="O47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91" width="10.140625" customWidth="1"/>
    <col min="92" max="92" width="12.28515625" customWidth="1"/>
    <col min="93" max="93" width="10.5703125" bestFit="1" customWidth="1"/>
    <col min="94" max="94" width="13.42578125" bestFit="1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03" ht="15.75" thickBot="1" x14ac:dyDescent="0.3">
      <c r="A1" s="1"/>
    </row>
    <row r="2" spans="1:103" ht="41.25" customHeight="1" thickBot="1" x14ac:dyDescent="0.3">
      <c r="A2" s="1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</row>
    <row r="3" spans="1:103" ht="22.5" customHeight="1" thickBot="1" x14ac:dyDescent="0.5">
      <c r="A3" s="1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34" t="s">
        <v>21</v>
      </c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9"/>
      <c r="BN3" s="9"/>
      <c r="BO3" s="9"/>
      <c r="BP3" s="10"/>
      <c r="BQ3" s="124" t="s">
        <v>20</v>
      </c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6"/>
    </row>
    <row r="4" spans="1:103" ht="54" customHeight="1" thickBot="1" x14ac:dyDescent="0.3">
      <c r="A4" s="1"/>
      <c r="B4" s="131"/>
      <c r="C4" s="131"/>
      <c r="D4" s="122"/>
      <c r="E4" s="121" t="s">
        <v>19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22"/>
      <c r="AI4" s="132" t="s">
        <v>18</v>
      </c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21" t="s">
        <v>17</v>
      </c>
      <c r="BN4" s="131"/>
      <c r="BO4" s="131"/>
      <c r="BP4" s="122"/>
      <c r="BQ4" s="121" t="s">
        <v>16</v>
      </c>
      <c r="BR4" s="122"/>
      <c r="BS4" s="24"/>
      <c r="BT4" s="121" t="s">
        <v>15</v>
      </c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7" t="s">
        <v>14</v>
      </c>
    </row>
    <row r="5" spans="1:103" s="5" customFormat="1" ht="20.100000000000001" customHeight="1" x14ac:dyDescent="0.2">
      <c r="A5" s="2"/>
      <c r="B5" s="109" t="s">
        <v>122</v>
      </c>
      <c r="C5" s="110"/>
      <c r="D5" s="112" t="s">
        <v>116</v>
      </c>
      <c r="E5" s="114" t="s">
        <v>13</v>
      </c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7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27" t="s">
        <v>12</v>
      </c>
      <c r="BN5" s="129" t="s">
        <v>11</v>
      </c>
      <c r="BO5" s="137" t="s">
        <v>117</v>
      </c>
      <c r="BP5" s="105" t="s">
        <v>118</v>
      </c>
      <c r="BQ5" s="107" t="s">
        <v>10</v>
      </c>
      <c r="BR5" s="135" t="s">
        <v>9</v>
      </c>
      <c r="BS5" s="147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19" t="s">
        <v>8</v>
      </c>
    </row>
    <row r="6" spans="1:103" s="5" customFormat="1" ht="36" customHeight="1" thickBot="1" x14ac:dyDescent="0.25">
      <c r="A6" s="2"/>
      <c r="B6" s="140"/>
      <c r="C6" s="111"/>
      <c r="D6" s="113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28"/>
      <c r="BN6" s="130"/>
      <c r="BO6" s="138"/>
      <c r="BP6" s="106"/>
      <c r="BQ6" s="108"/>
      <c r="BR6" s="136"/>
      <c r="BS6" s="147"/>
      <c r="BT6" s="27" t="s">
        <v>86</v>
      </c>
      <c r="BU6" s="12" t="s">
        <v>87</v>
      </c>
      <c r="BV6" s="12" t="s">
        <v>88</v>
      </c>
      <c r="BW6" s="12" t="s">
        <v>89</v>
      </c>
      <c r="BX6" s="12" t="s">
        <v>90</v>
      </c>
      <c r="BY6" s="12" t="s">
        <v>91</v>
      </c>
      <c r="BZ6" s="12" t="s">
        <v>92</v>
      </c>
      <c r="CA6" s="12" t="s">
        <v>93</v>
      </c>
      <c r="CB6" s="12" t="s">
        <v>94</v>
      </c>
      <c r="CC6" s="12" t="s">
        <v>95</v>
      </c>
      <c r="CD6" s="12" t="s">
        <v>96</v>
      </c>
      <c r="CE6" s="12" t="s">
        <v>97</v>
      </c>
      <c r="CF6" s="12" t="s">
        <v>98</v>
      </c>
      <c r="CG6" s="12" t="s">
        <v>99</v>
      </c>
      <c r="CH6" s="12" t="s">
        <v>100</v>
      </c>
      <c r="CI6" s="12" t="s">
        <v>101</v>
      </c>
      <c r="CJ6" s="12" t="s">
        <v>102</v>
      </c>
      <c r="CK6" s="12" t="s">
        <v>103</v>
      </c>
      <c r="CL6" s="12" t="s">
        <v>104</v>
      </c>
      <c r="CM6" s="12" t="s">
        <v>105</v>
      </c>
      <c r="CN6" s="12" t="s">
        <v>106</v>
      </c>
      <c r="CO6" s="12" t="s">
        <v>107</v>
      </c>
      <c r="CP6" s="12" t="s">
        <v>108</v>
      </c>
      <c r="CQ6" s="12" t="s">
        <v>109</v>
      </c>
      <c r="CR6" s="12" t="s">
        <v>110</v>
      </c>
      <c r="CS6" s="12" t="s">
        <v>111</v>
      </c>
      <c r="CT6" s="12" t="s">
        <v>112</v>
      </c>
      <c r="CU6" s="12" t="s">
        <v>113</v>
      </c>
      <c r="CV6" s="12" t="s">
        <v>114</v>
      </c>
      <c r="CW6" s="12" t="s">
        <v>115</v>
      </c>
      <c r="CX6" s="120"/>
    </row>
    <row r="7" spans="1:103" s="5" customFormat="1" ht="30" customHeight="1" thickBot="1" x14ac:dyDescent="0.25">
      <c r="A7" s="2"/>
      <c r="B7" s="35" t="s">
        <v>7</v>
      </c>
      <c r="C7" s="36" t="s">
        <v>22</v>
      </c>
      <c r="D7" s="163">
        <f>1/34</f>
        <v>2.9411764705882353E-2</v>
      </c>
      <c r="E7" s="30">
        <v>7</v>
      </c>
      <c r="F7" s="31">
        <v>9</v>
      </c>
      <c r="G7" s="31">
        <v>10</v>
      </c>
      <c r="H7" s="31">
        <v>9</v>
      </c>
      <c r="I7" s="31">
        <v>8</v>
      </c>
      <c r="J7" s="31">
        <v>9</v>
      </c>
      <c r="K7" s="31">
        <v>9</v>
      </c>
      <c r="L7" s="31">
        <v>6</v>
      </c>
      <c r="M7" s="31">
        <v>10</v>
      </c>
      <c r="N7" s="31">
        <v>9</v>
      </c>
      <c r="O7" s="31">
        <v>7</v>
      </c>
      <c r="P7" s="31">
        <v>9</v>
      </c>
      <c r="Q7" s="31">
        <v>9</v>
      </c>
      <c r="R7" s="31">
        <v>8</v>
      </c>
      <c r="S7" s="31">
        <v>9</v>
      </c>
      <c r="T7" s="31">
        <v>6</v>
      </c>
      <c r="U7" s="31">
        <v>8</v>
      </c>
      <c r="V7" s="31">
        <v>9</v>
      </c>
      <c r="W7" s="31">
        <v>9</v>
      </c>
      <c r="X7" s="31">
        <v>6</v>
      </c>
      <c r="Y7" s="31">
        <v>9</v>
      </c>
      <c r="Z7" s="31">
        <v>7</v>
      </c>
      <c r="AA7" s="31">
        <v>8</v>
      </c>
      <c r="AB7" s="31">
        <v>8</v>
      </c>
      <c r="AC7" s="31">
        <v>6</v>
      </c>
      <c r="AD7" s="31">
        <v>8</v>
      </c>
      <c r="AE7" s="31">
        <v>8</v>
      </c>
      <c r="AF7" s="31">
        <v>7</v>
      </c>
      <c r="AG7" s="31">
        <v>9</v>
      </c>
      <c r="AH7" s="48">
        <v>10</v>
      </c>
      <c r="AI7" s="47">
        <f t="shared" ref="AI7:AX22" si="0">E7/SUM($E7:$AH7)</f>
        <v>2.8455284552845527E-2</v>
      </c>
      <c r="AJ7" s="47">
        <f t="shared" si="0"/>
        <v>3.6585365853658534E-2</v>
      </c>
      <c r="AK7" s="47">
        <f t="shared" si="0"/>
        <v>4.065040650406504E-2</v>
      </c>
      <c r="AL7" s="47">
        <f t="shared" si="0"/>
        <v>3.6585365853658534E-2</v>
      </c>
      <c r="AM7" s="47">
        <f t="shared" si="0"/>
        <v>3.2520325203252036E-2</v>
      </c>
      <c r="AN7" s="47">
        <f t="shared" si="0"/>
        <v>3.6585365853658534E-2</v>
      </c>
      <c r="AO7" s="47">
        <f t="shared" si="0"/>
        <v>3.6585365853658534E-2</v>
      </c>
      <c r="AP7" s="47">
        <f t="shared" si="0"/>
        <v>2.4390243902439025E-2</v>
      </c>
      <c r="AQ7" s="47">
        <f t="shared" si="0"/>
        <v>4.065040650406504E-2</v>
      </c>
      <c r="AR7" s="47">
        <f t="shared" si="0"/>
        <v>3.6585365853658534E-2</v>
      </c>
      <c r="AS7" s="47">
        <f t="shared" si="0"/>
        <v>2.8455284552845527E-2</v>
      </c>
      <c r="AT7" s="47">
        <f t="shared" si="0"/>
        <v>3.6585365853658534E-2</v>
      </c>
      <c r="AU7" s="47">
        <f t="shared" si="0"/>
        <v>3.6585365853658534E-2</v>
      </c>
      <c r="AV7" s="47">
        <f t="shared" si="0"/>
        <v>3.2520325203252036E-2</v>
      </c>
      <c r="AW7" s="47">
        <f t="shared" si="0"/>
        <v>3.6585365853658534E-2</v>
      </c>
      <c r="AX7" s="47">
        <f t="shared" si="0"/>
        <v>2.4390243902439025E-2</v>
      </c>
      <c r="AY7" s="47">
        <f t="shared" ref="AY7:BL25" si="1">U7/SUM($E7:$AH7)</f>
        <v>3.2520325203252036E-2</v>
      </c>
      <c r="AZ7" s="47">
        <f t="shared" si="1"/>
        <v>3.6585365853658534E-2</v>
      </c>
      <c r="BA7" s="47">
        <f t="shared" si="1"/>
        <v>3.6585365853658534E-2</v>
      </c>
      <c r="BB7" s="47">
        <f t="shared" si="1"/>
        <v>2.4390243902439025E-2</v>
      </c>
      <c r="BC7" s="47">
        <f t="shared" si="1"/>
        <v>3.6585365853658534E-2</v>
      </c>
      <c r="BD7" s="47">
        <f t="shared" si="1"/>
        <v>2.8455284552845527E-2</v>
      </c>
      <c r="BE7" s="47">
        <f t="shared" si="1"/>
        <v>3.2520325203252036E-2</v>
      </c>
      <c r="BF7" s="47">
        <f t="shared" si="1"/>
        <v>3.2520325203252036E-2</v>
      </c>
      <c r="BG7" s="47">
        <f t="shared" si="1"/>
        <v>2.4390243902439025E-2</v>
      </c>
      <c r="BH7" s="47">
        <f t="shared" si="1"/>
        <v>3.2520325203252036E-2</v>
      </c>
      <c r="BI7" s="47">
        <f t="shared" si="1"/>
        <v>3.2520325203252036E-2</v>
      </c>
      <c r="BJ7" s="47">
        <f t="shared" si="1"/>
        <v>2.8455284552845527E-2</v>
      </c>
      <c r="BK7" s="47">
        <f t="shared" si="1"/>
        <v>3.6585365853658534E-2</v>
      </c>
      <c r="BL7" s="47">
        <f t="shared" si="1"/>
        <v>4.065040650406504E-2</v>
      </c>
      <c r="BM7" s="6" cm="1">
        <f t="array" ref="BM7">-1/LN(30)*SUMPRODUCT(AI7:BL7,LN(AI7:BL7))</f>
        <v>0.9967763110901452</v>
      </c>
      <c r="BN7" s="18">
        <f t="shared" ref="BN7:BN35" si="2">1-BM7</f>
        <v>3.2236889098548049E-3</v>
      </c>
      <c r="BO7" s="18">
        <f t="shared" ref="BO7:BO36" si="3">BN7/SUM($BN$7:$BN$40)</f>
        <v>2.7665088283162356E-2</v>
      </c>
      <c r="BP7" s="21">
        <f t="shared" ref="BP7:BP36" si="4">D7*BO7/SUMPRODUCT($D$7:$D$40,$BO$7:$BO$40)</f>
        <v>2.7665088283162359E-2</v>
      </c>
      <c r="BQ7" s="6" cm="1">
        <f t="array" ref="BQ7">-SUMPRODUCT(AI7:BL7,LOG(AI7:BL7,2))</f>
        <v>4.8910723068135828</v>
      </c>
      <c r="BR7" s="28">
        <f>BQ7/LOG(30,2)</f>
        <v>0.99677631109014486</v>
      </c>
      <c r="BS7" s="3">
        <f t="shared" ref="BS7:BS40" si="5">($BT$45-BQ7)/$BT$45</f>
        <v>3.0553143817309268E-3</v>
      </c>
      <c r="BT7" s="3">
        <f t="shared" ref="BT7:CI22" si="6">AI7*$BP7</f>
        <v>7.8721795927697762E-4</v>
      </c>
      <c r="BU7" s="3">
        <f t="shared" si="6"/>
        <v>1.0121373762132569E-3</v>
      </c>
      <c r="BV7" s="3">
        <f t="shared" si="6"/>
        <v>1.1245970846813966E-3</v>
      </c>
      <c r="BW7" s="3">
        <f t="shared" si="6"/>
        <v>1.0121373762132569E-3</v>
      </c>
      <c r="BX7" s="3">
        <f t="shared" si="6"/>
        <v>8.9967766774511743E-4</v>
      </c>
      <c r="BY7" s="3">
        <f t="shared" si="6"/>
        <v>1.0121373762132569E-3</v>
      </c>
      <c r="BZ7" s="3">
        <f t="shared" si="6"/>
        <v>1.0121373762132569E-3</v>
      </c>
      <c r="CA7" s="3">
        <f t="shared" si="6"/>
        <v>6.7475825080883802E-4</v>
      </c>
      <c r="CB7" s="3">
        <f t="shared" si="6"/>
        <v>1.1245970846813966E-3</v>
      </c>
      <c r="CC7" s="3">
        <f t="shared" si="6"/>
        <v>1.0121373762132569E-3</v>
      </c>
      <c r="CD7" s="3">
        <f t="shared" si="6"/>
        <v>7.8721795927697762E-4</v>
      </c>
      <c r="CE7" s="3">
        <f t="shared" si="6"/>
        <v>1.0121373762132569E-3</v>
      </c>
      <c r="CF7" s="3">
        <f t="shared" si="6"/>
        <v>1.0121373762132569E-3</v>
      </c>
      <c r="CG7" s="3">
        <f t="shared" si="6"/>
        <v>8.9967766774511743E-4</v>
      </c>
      <c r="CH7" s="3">
        <f t="shared" si="6"/>
        <v>1.0121373762132569E-3</v>
      </c>
      <c r="CI7" s="3">
        <f t="shared" si="6"/>
        <v>6.7475825080883802E-4</v>
      </c>
      <c r="CJ7" s="3">
        <f t="shared" ref="CJ7:CW25" si="7">AY7*$BP7</f>
        <v>8.9967766774511743E-4</v>
      </c>
      <c r="CK7" s="3">
        <f t="shared" si="7"/>
        <v>1.0121373762132569E-3</v>
      </c>
      <c r="CL7" s="3">
        <f t="shared" si="7"/>
        <v>1.0121373762132569E-3</v>
      </c>
      <c r="CM7" s="3">
        <f t="shared" si="7"/>
        <v>6.7475825080883802E-4</v>
      </c>
      <c r="CN7" s="3">
        <f t="shared" si="7"/>
        <v>1.0121373762132569E-3</v>
      </c>
      <c r="CO7" s="3">
        <f t="shared" si="7"/>
        <v>7.8721795927697762E-4</v>
      </c>
      <c r="CP7" s="3">
        <f t="shared" si="7"/>
        <v>8.9967766774511743E-4</v>
      </c>
      <c r="CQ7" s="3">
        <f t="shared" si="7"/>
        <v>8.9967766774511743E-4</v>
      </c>
      <c r="CR7" s="3">
        <f t="shared" si="7"/>
        <v>6.7475825080883802E-4</v>
      </c>
      <c r="CS7" s="3">
        <f t="shared" si="7"/>
        <v>8.9967766774511743E-4</v>
      </c>
      <c r="CT7" s="3">
        <f t="shared" si="7"/>
        <v>8.9967766774511743E-4</v>
      </c>
      <c r="CU7" s="3">
        <f t="shared" si="7"/>
        <v>7.8721795927697762E-4</v>
      </c>
      <c r="CV7" s="3">
        <f t="shared" si="7"/>
        <v>1.0121373762132569E-3</v>
      </c>
      <c r="CW7" s="3">
        <f t="shared" si="7"/>
        <v>1.1245970846813966E-3</v>
      </c>
      <c r="CX7" s="26">
        <f>BQ7*BP7</f>
        <v>0.13531194716732833</v>
      </c>
      <c r="CY7" s="22"/>
    </row>
    <row r="8" spans="1:103" s="5" customFormat="1" ht="30" customHeight="1" thickBot="1" x14ac:dyDescent="0.25">
      <c r="A8" s="2"/>
      <c r="B8" s="37" t="s">
        <v>6</v>
      </c>
      <c r="C8" s="34" t="s">
        <v>23</v>
      </c>
      <c r="D8" s="163">
        <f t="shared" ref="D8:D40" si="8">1/34</f>
        <v>2.9411764705882353E-2</v>
      </c>
      <c r="E8" s="49">
        <v>9</v>
      </c>
      <c r="F8" s="33">
        <v>6</v>
      </c>
      <c r="G8" s="33">
        <v>10</v>
      </c>
      <c r="H8" s="33">
        <v>8</v>
      </c>
      <c r="I8" s="33">
        <v>7</v>
      </c>
      <c r="J8" s="33">
        <v>10</v>
      </c>
      <c r="K8" s="33">
        <v>9</v>
      </c>
      <c r="L8" s="33">
        <v>9</v>
      </c>
      <c r="M8" s="33">
        <v>9</v>
      </c>
      <c r="N8" s="33">
        <v>9</v>
      </c>
      <c r="O8" s="33">
        <v>8</v>
      </c>
      <c r="P8" s="33">
        <v>9</v>
      </c>
      <c r="Q8" s="33">
        <v>6</v>
      </c>
      <c r="R8" s="33">
        <v>9</v>
      </c>
      <c r="S8" s="33">
        <v>9</v>
      </c>
      <c r="T8" s="33">
        <v>8</v>
      </c>
      <c r="U8" s="33">
        <v>8</v>
      </c>
      <c r="V8" s="33">
        <v>7</v>
      </c>
      <c r="W8" s="33">
        <v>8</v>
      </c>
      <c r="X8" s="33">
        <v>10</v>
      </c>
      <c r="Y8" s="33">
        <v>10</v>
      </c>
      <c r="Z8" s="33">
        <v>9</v>
      </c>
      <c r="AA8" s="33">
        <v>7</v>
      </c>
      <c r="AB8" s="33">
        <v>7</v>
      </c>
      <c r="AC8" s="33">
        <v>10</v>
      </c>
      <c r="AD8" s="33">
        <v>7</v>
      </c>
      <c r="AE8" s="33">
        <v>10</v>
      </c>
      <c r="AF8" s="33">
        <v>9</v>
      </c>
      <c r="AG8" s="33">
        <v>9</v>
      </c>
      <c r="AH8" s="32">
        <v>8</v>
      </c>
      <c r="AI8" s="47">
        <f t="shared" si="0"/>
        <v>3.5433070866141732E-2</v>
      </c>
      <c r="AJ8" s="47">
        <f t="shared" si="0"/>
        <v>2.3622047244094488E-2</v>
      </c>
      <c r="AK8" s="47">
        <f t="shared" si="0"/>
        <v>3.937007874015748E-2</v>
      </c>
      <c r="AL8" s="47">
        <f t="shared" si="0"/>
        <v>3.1496062992125984E-2</v>
      </c>
      <c r="AM8" s="47">
        <f t="shared" si="0"/>
        <v>2.7559055118110236E-2</v>
      </c>
      <c r="AN8" s="47">
        <f t="shared" si="0"/>
        <v>3.937007874015748E-2</v>
      </c>
      <c r="AO8" s="47">
        <f t="shared" si="0"/>
        <v>3.5433070866141732E-2</v>
      </c>
      <c r="AP8" s="47">
        <f t="shared" si="0"/>
        <v>3.5433070866141732E-2</v>
      </c>
      <c r="AQ8" s="47">
        <f t="shared" si="0"/>
        <v>3.5433070866141732E-2</v>
      </c>
      <c r="AR8" s="47">
        <f t="shared" si="0"/>
        <v>3.5433070866141732E-2</v>
      </c>
      <c r="AS8" s="47">
        <f t="shared" si="0"/>
        <v>3.1496062992125984E-2</v>
      </c>
      <c r="AT8" s="47">
        <f t="shared" si="0"/>
        <v>3.5433070866141732E-2</v>
      </c>
      <c r="AU8" s="47">
        <f t="shared" si="0"/>
        <v>2.3622047244094488E-2</v>
      </c>
      <c r="AV8" s="47">
        <f t="shared" si="0"/>
        <v>3.5433070866141732E-2</v>
      </c>
      <c r="AW8" s="47">
        <f t="shared" si="0"/>
        <v>3.5433070866141732E-2</v>
      </c>
      <c r="AX8" s="47">
        <f t="shared" si="0"/>
        <v>3.1496062992125984E-2</v>
      </c>
      <c r="AY8" s="47">
        <f t="shared" si="1"/>
        <v>3.1496062992125984E-2</v>
      </c>
      <c r="AZ8" s="47">
        <f t="shared" si="1"/>
        <v>2.7559055118110236E-2</v>
      </c>
      <c r="BA8" s="47">
        <f t="shared" si="1"/>
        <v>3.1496062992125984E-2</v>
      </c>
      <c r="BB8" s="47">
        <f t="shared" si="1"/>
        <v>3.937007874015748E-2</v>
      </c>
      <c r="BC8" s="47">
        <f t="shared" si="1"/>
        <v>3.937007874015748E-2</v>
      </c>
      <c r="BD8" s="47">
        <f t="shared" si="1"/>
        <v>3.5433070866141732E-2</v>
      </c>
      <c r="BE8" s="47">
        <f t="shared" si="1"/>
        <v>2.7559055118110236E-2</v>
      </c>
      <c r="BF8" s="47">
        <f t="shared" si="1"/>
        <v>2.7559055118110236E-2</v>
      </c>
      <c r="BG8" s="47">
        <f t="shared" si="1"/>
        <v>3.937007874015748E-2</v>
      </c>
      <c r="BH8" s="47">
        <f t="shared" si="1"/>
        <v>2.7559055118110236E-2</v>
      </c>
      <c r="BI8" s="47">
        <f t="shared" si="1"/>
        <v>3.937007874015748E-2</v>
      </c>
      <c r="BJ8" s="47">
        <f t="shared" si="1"/>
        <v>3.5433070866141732E-2</v>
      </c>
      <c r="BK8" s="47">
        <f t="shared" si="1"/>
        <v>3.5433070866141732E-2</v>
      </c>
      <c r="BL8" s="47">
        <f t="shared" si="1"/>
        <v>3.1496062992125984E-2</v>
      </c>
      <c r="BM8" s="6" cm="1">
        <f t="array" ref="BM8">-1/LN(30)*SUMPRODUCT(AI8:BL8,LN(AI8:BL8))</f>
        <v>0.99707984647639014</v>
      </c>
      <c r="BN8" s="18">
        <f t="shared" si="2"/>
        <v>2.9201535236098586E-3</v>
      </c>
      <c r="BO8" s="18">
        <f t="shared" si="3"/>
        <v>2.5060205029117707E-2</v>
      </c>
      <c r="BP8" s="21">
        <f t="shared" si="4"/>
        <v>2.506020502911771E-2</v>
      </c>
      <c r="BQ8" s="6" cm="1">
        <f t="array" ref="BQ8">-SUMPRODUCT(AI8:BL8,LOG(AI8:BL8,2))</f>
        <v>4.8925617217457846</v>
      </c>
      <c r="BR8" s="28">
        <f t="shared" ref="BR8:BR35" si="9">BQ8/LOG(30,2)</f>
        <v>0.99707984647639014</v>
      </c>
      <c r="BS8" s="3">
        <f t="shared" si="5"/>
        <v>2.7517277225702049E-3</v>
      </c>
      <c r="BT8" s="3">
        <f t="shared" si="6"/>
        <v>8.8796002071676926E-4</v>
      </c>
      <c r="BU8" s="3">
        <f t="shared" si="6"/>
        <v>5.9197334714451288E-4</v>
      </c>
      <c r="BV8" s="3">
        <f t="shared" si="6"/>
        <v>9.8662224524085468E-4</v>
      </c>
      <c r="BW8" s="3">
        <f t="shared" si="6"/>
        <v>7.8929779619268373E-4</v>
      </c>
      <c r="BX8" s="3">
        <f t="shared" si="6"/>
        <v>6.906355716685983E-4</v>
      </c>
      <c r="BY8" s="3">
        <f t="shared" si="6"/>
        <v>9.8662224524085468E-4</v>
      </c>
      <c r="BZ8" s="3">
        <f t="shared" si="6"/>
        <v>8.8796002071676926E-4</v>
      </c>
      <c r="CA8" s="3">
        <f t="shared" si="6"/>
        <v>8.8796002071676926E-4</v>
      </c>
      <c r="CB8" s="3">
        <f t="shared" si="6"/>
        <v>8.8796002071676926E-4</v>
      </c>
      <c r="CC8" s="3">
        <f t="shared" si="6"/>
        <v>8.8796002071676926E-4</v>
      </c>
      <c r="CD8" s="3">
        <f t="shared" si="6"/>
        <v>7.8929779619268373E-4</v>
      </c>
      <c r="CE8" s="3">
        <f t="shared" si="6"/>
        <v>8.8796002071676926E-4</v>
      </c>
      <c r="CF8" s="3">
        <f t="shared" si="6"/>
        <v>5.9197334714451288E-4</v>
      </c>
      <c r="CG8" s="3">
        <f t="shared" si="6"/>
        <v>8.8796002071676926E-4</v>
      </c>
      <c r="CH8" s="3">
        <f t="shared" si="6"/>
        <v>8.8796002071676926E-4</v>
      </c>
      <c r="CI8" s="3">
        <f t="shared" si="6"/>
        <v>7.8929779619268373E-4</v>
      </c>
      <c r="CJ8" s="3">
        <f t="shared" si="7"/>
        <v>7.8929779619268373E-4</v>
      </c>
      <c r="CK8" s="3">
        <f t="shared" si="7"/>
        <v>6.906355716685983E-4</v>
      </c>
      <c r="CL8" s="3">
        <f t="shared" si="7"/>
        <v>7.8929779619268373E-4</v>
      </c>
      <c r="CM8" s="3">
        <f t="shared" si="7"/>
        <v>9.8662224524085468E-4</v>
      </c>
      <c r="CN8" s="3">
        <f t="shared" si="7"/>
        <v>9.8662224524085468E-4</v>
      </c>
      <c r="CO8" s="3">
        <f t="shared" si="7"/>
        <v>8.8796002071676926E-4</v>
      </c>
      <c r="CP8" s="3">
        <f t="shared" si="7"/>
        <v>6.906355716685983E-4</v>
      </c>
      <c r="CQ8" s="3">
        <f t="shared" si="7"/>
        <v>6.906355716685983E-4</v>
      </c>
      <c r="CR8" s="3">
        <f t="shared" si="7"/>
        <v>9.8662224524085468E-4</v>
      </c>
      <c r="CS8" s="3">
        <f t="shared" si="7"/>
        <v>6.906355716685983E-4</v>
      </c>
      <c r="CT8" s="3">
        <f t="shared" si="7"/>
        <v>9.8662224524085468E-4</v>
      </c>
      <c r="CU8" s="3">
        <f t="shared" si="7"/>
        <v>8.8796002071676926E-4</v>
      </c>
      <c r="CV8" s="3">
        <f t="shared" si="7"/>
        <v>8.8796002071676926E-4</v>
      </c>
      <c r="CW8" s="3">
        <f t="shared" si="7"/>
        <v>7.8929779619268373E-4</v>
      </c>
      <c r="CX8" s="26">
        <f t="shared" ref="CX8:CX35" si="10">BQ8*BP8</f>
        <v>0.12260859986456252</v>
      </c>
    </row>
    <row r="9" spans="1:103" s="5" customFormat="1" ht="30" customHeight="1" thickBot="1" x14ac:dyDescent="0.25">
      <c r="A9" s="2"/>
      <c r="B9" s="37" t="s">
        <v>5</v>
      </c>
      <c r="C9" s="34" t="s">
        <v>24</v>
      </c>
      <c r="D9" s="163">
        <f t="shared" si="8"/>
        <v>2.9411764705882353E-2</v>
      </c>
      <c r="E9" s="49">
        <v>9</v>
      </c>
      <c r="F9" s="33">
        <v>9</v>
      </c>
      <c r="G9" s="33">
        <v>9</v>
      </c>
      <c r="H9" s="33">
        <v>10</v>
      </c>
      <c r="I9" s="33">
        <v>8</v>
      </c>
      <c r="J9" s="33">
        <v>9</v>
      </c>
      <c r="K9" s="33">
        <v>10</v>
      </c>
      <c r="L9" s="33">
        <v>8</v>
      </c>
      <c r="M9" s="33">
        <v>8</v>
      </c>
      <c r="N9" s="33">
        <v>7</v>
      </c>
      <c r="O9" s="33">
        <v>10</v>
      </c>
      <c r="P9" s="33">
        <v>8</v>
      </c>
      <c r="Q9" s="33">
        <v>8</v>
      </c>
      <c r="R9" s="33">
        <v>9</v>
      </c>
      <c r="S9" s="33">
        <v>10</v>
      </c>
      <c r="T9" s="33">
        <v>7</v>
      </c>
      <c r="U9" s="33">
        <v>6</v>
      </c>
      <c r="V9" s="33">
        <v>8</v>
      </c>
      <c r="W9" s="33">
        <v>6</v>
      </c>
      <c r="X9" s="33">
        <v>7</v>
      </c>
      <c r="Y9" s="33">
        <v>8</v>
      </c>
      <c r="Z9" s="33">
        <v>8</v>
      </c>
      <c r="AA9" s="33">
        <v>10</v>
      </c>
      <c r="AB9" s="33">
        <v>9</v>
      </c>
      <c r="AC9" s="33">
        <v>9</v>
      </c>
      <c r="AD9" s="33">
        <v>9</v>
      </c>
      <c r="AE9" s="33">
        <v>7</v>
      </c>
      <c r="AF9" s="33">
        <v>7</v>
      </c>
      <c r="AG9" s="33">
        <v>8</v>
      </c>
      <c r="AH9" s="32">
        <v>6</v>
      </c>
      <c r="AI9" s="47">
        <f t="shared" si="0"/>
        <v>3.643724696356275E-2</v>
      </c>
      <c r="AJ9" s="47">
        <f t="shared" si="0"/>
        <v>3.643724696356275E-2</v>
      </c>
      <c r="AK9" s="47">
        <f t="shared" si="0"/>
        <v>3.643724696356275E-2</v>
      </c>
      <c r="AL9" s="47">
        <f t="shared" si="0"/>
        <v>4.048582995951417E-2</v>
      </c>
      <c r="AM9" s="47">
        <f t="shared" si="0"/>
        <v>3.2388663967611336E-2</v>
      </c>
      <c r="AN9" s="47">
        <f t="shared" si="0"/>
        <v>3.643724696356275E-2</v>
      </c>
      <c r="AO9" s="47">
        <f t="shared" si="0"/>
        <v>4.048582995951417E-2</v>
      </c>
      <c r="AP9" s="47">
        <f t="shared" si="0"/>
        <v>3.2388663967611336E-2</v>
      </c>
      <c r="AQ9" s="47">
        <f t="shared" si="0"/>
        <v>3.2388663967611336E-2</v>
      </c>
      <c r="AR9" s="47">
        <f t="shared" si="0"/>
        <v>2.8340080971659919E-2</v>
      </c>
      <c r="AS9" s="47">
        <f t="shared" si="0"/>
        <v>4.048582995951417E-2</v>
      </c>
      <c r="AT9" s="47">
        <f t="shared" si="0"/>
        <v>3.2388663967611336E-2</v>
      </c>
      <c r="AU9" s="47">
        <f t="shared" si="0"/>
        <v>3.2388663967611336E-2</v>
      </c>
      <c r="AV9" s="47">
        <f t="shared" si="0"/>
        <v>3.643724696356275E-2</v>
      </c>
      <c r="AW9" s="47">
        <f t="shared" si="0"/>
        <v>4.048582995951417E-2</v>
      </c>
      <c r="AX9" s="47">
        <f t="shared" si="0"/>
        <v>2.8340080971659919E-2</v>
      </c>
      <c r="AY9" s="47">
        <f t="shared" si="1"/>
        <v>2.4291497975708502E-2</v>
      </c>
      <c r="AZ9" s="47">
        <f t="shared" si="1"/>
        <v>3.2388663967611336E-2</v>
      </c>
      <c r="BA9" s="47">
        <f t="shared" si="1"/>
        <v>2.4291497975708502E-2</v>
      </c>
      <c r="BB9" s="47">
        <f t="shared" si="1"/>
        <v>2.8340080971659919E-2</v>
      </c>
      <c r="BC9" s="47">
        <f t="shared" si="1"/>
        <v>3.2388663967611336E-2</v>
      </c>
      <c r="BD9" s="47">
        <f t="shared" si="1"/>
        <v>3.2388663967611336E-2</v>
      </c>
      <c r="BE9" s="47">
        <f t="shared" si="1"/>
        <v>4.048582995951417E-2</v>
      </c>
      <c r="BF9" s="47">
        <f t="shared" si="1"/>
        <v>3.643724696356275E-2</v>
      </c>
      <c r="BG9" s="47">
        <f t="shared" si="1"/>
        <v>3.643724696356275E-2</v>
      </c>
      <c r="BH9" s="47">
        <f t="shared" si="1"/>
        <v>3.643724696356275E-2</v>
      </c>
      <c r="BI9" s="47">
        <f t="shared" si="1"/>
        <v>2.8340080971659919E-2</v>
      </c>
      <c r="BJ9" s="47">
        <f t="shared" si="1"/>
        <v>2.8340080971659919E-2</v>
      </c>
      <c r="BK9" s="47">
        <f t="shared" si="1"/>
        <v>3.2388663967611336E-2</v>
      </c>
      <c r="BL9" s="47">
        <f t="shared" si="1"/>
        <v>2.4291497975708502E-2</v>
      </c>
      <c r="BM9" s="6" cm="1">
        <f t="array" ref="BM9">-1/LN(30)*SUMPRODUCT(AI9:BL9,LN(AI9:BL9))</f>
        <v>0.99680444164264603</v>
      </c>
      <c r="BN9" s="18">
        <f t="shared" si="2"/>
        <v>3.195558357353967E-3</v>
      </c>
      <c r="BO9" s="18">
        <f t="shared" si="3"/>
        <v>2.7423677204068849E-2</v>
      </c>
      <c r="BP9" s="21">
        <f t="shared" si="4"/>
        <v>2.7423677204068853E-2</v>
      </c>
      <c r="BQ9" s="6" cm="1">
        <f t="array" ref="BQ9">-SUMPRODUCT(AI9:BL9,LOG(AI9:BL9,2))</f>
        <v>4.8912103403571017</v>
      </c>
      <c r="BR9" s="28">
        <f t="shared" si="9"/>
        <v>0.99680444164264626</v>
      </c>
      <c r="BS9" s="3">
        <f t="shared" si="5"/>
        <v>3.0271790774426531E-3</v>
      </c>
      <c r="BT9" s="3">
        <f t="shared" si="6"/>
        <v>9.9924329893368285E-4</v>
      </c>
      <c r="BU9" s="3">
        <f t="shared" si="6"/>
        <v>9.9924329893368285E-4</v>
      </c>
      <c r="BV9" s="3">
        <f t="shared" si="6"/>
        <v>9.9924329893368285E-4</v>
      </c>
      <c r="BW9" s="3">
        <f t="shared" si="6"/>
        <v>1.1102703321485365E-3</v>
      </c>
      <c r="BX9" s="3">
        <f t="shared" si="6"/>
        <v>8.8821626571882926E-4</v>
      </c>
      <c r="BY9" s="3">
        <f t="shared" si="6"/>
        <v>9.9924329893368285E-4</v>
      </c>
      <c r="BZ9" s="3">
        <f t="shared" si="6"/>
        <v>1.1102703321485365E-3</v>
      </c>
      <c r="CA9" s="3">
        <f t="shared" si="6"/>
        <v>8.8821626571882926E-4</v>
      </c>
      <c r="CB9" s="3">
        <f t="shared" si="6"/>
        <v>8.8821626571882926E-4</v>
      </c>
      <c r="CC9" s="3">
        <f t="shared" si="6"/>
        <v>7.7718923250397556E-4</v>
      </c>
      <c r="CD9" s="3">
        <f t="shared" si="6"/>
        <v>1.1102703321485365E-3</v>
      </c>
      <c r="CE9" s="3">
        <f t="shared" si="6"/>
        <v>8.8821626571882926E-4</v>
      </c>
      <c r="CF9" s="3">
        <f t="shared" si="6"/>
        <v>8.8821626571882926E-4</v>
      </c>
      <c r="CG9" s="3">
        <f t="shared" si="6"/>
        <v>9.9924329893368285E-4</v>
      </c>
      <c r="CH9" s="3">
        <f t="shared" si="6"/>
        <v>1.1102703321485365E-3</v>
      </c>
      <c r="CI9" s="3">
        <f t="shared" si="6"/>
        <v>7.7718923250397556E-4</v>
      </c>
      <c r="CJ9" s="3">
        <f t="shared" si="7"/>
        <v>6.6616219928912197E-4</v>
      </c>
      <c r="CK9" s="3">
        <f t="shared" si="7"/>
        <v>8.8821626571882926E-4</v>
      </c>
      <c r="CL9" s="3">
        <f t="shared" si="7"/>
        <v>6.6616219928912197E-4</v>
      </c>
      <c r="CM9" s="3">
        <f t="shared" si="7"/>
        <v>7.7718923250397556E-4</v>
      </c>
      <c r="CN9" s="3">
        <f t="shared" si="7"/>
        <v>8.8821626571882926E-4</v>
      </c>
      <c r="CO9" s="3">
        <f t="shared" si="7"/>
        <v>8.8821626571882926E-4</v>
      </c>
      <c r="CP9" s="3">
        <f t="shared" si="7"/>
        <v>1.1102703321485365E-3</v>
      </c>
      <c r="CQ9" s="3">
        <f t="shared" si="7"/>
        <v>9.9924329893368285E-4</v>
      </c>
      <c r="CR9" s="3">
        <f t="shared" si="7"/>
        <v>9.9924329893368285E-4</v>
      </c>
      <c r="CS9" s="3">
        <f t="shared" si="7"/>
        <v>9.9924329893368285E-4</v>
      </c>
      <c r="CT9" s="3">
        <f t="shared" si="7"/>
        <v>7.7718923250397556E-4</v>
      </c>
      <c r="CU9" s="3">
        <f t="shared" si="7"/>
        <v>7.7718923250397556E-4</v>
      </c>
      <c r="CV9" s="3">
        <f t="shared" si="7"/>
        <v>8.8821626571882926E-4</v>
      </c>
      <c r="CW9" s="3">
        <f t="shared" si="7"/>
        <v>6.6616219928912197E-4</v>
      </c>
      <c r="CX9" s="26">
        <f t="shared" si="10"/>
        <v>0.13413497351115691</v>
      </c>
    </row>
    <row r="10" spans="1:103" s="5" customFormat="1" ht="31.5" customHeight="1" thickBot="1" x14ac:dyDescent="0.25">
      <c r="A10" s="2"/>
      <c r="B10" s="37" t="s">
        <v>56</v>
      </c>
      <c r="C10" s="34" t="s">
        <v>25</v>
      </c>
      <c r="D10" s="163">
        <f t="shared" si="8"/>
        <v>2.9411764705882353E-2</v>
      </c>
      <c r="E10" s="49">
        <v>7</v>
      </c>
      <c r="F10" s="33">
        <v>9</v>
      </c>
      <c r="G10" s="33">
        <v>8</v>
      </c>
      <c r="H10" s="33">
        <v>8</v>
      </c>
      <c r="I10" s="33">
        <v>7</v>
      </c>
      <c r="J10" s="33">
        <v>8</v>
      </c>
      <c r="K10" s="33">
        <v>9</v>
      </c>
      <c r="L10" s="33">
        <v>9</v>
      </c>
      <c r="M10" s="33">
        <v>7</v>
      </c>
      <c r="N10" s="33">
        <v>7</v>
      </c>
      <c r="O10" s="33">
        <v>8</v>
      </c>
      <c r="P10" s="33">
        <v>7</v>
      </c>
      <c r="Q10" s="33">
        <v>7</v>
      </c>
      <c r="R10" s="33">
        <v>9</v>
      </c>
      <c r="S10" s="33">
        <v>8</v>
      </c>
      <c r="T10" s="33">
        <v>7</v>
      </c>
      <c r="U10" s="33">
        <v>6</v>
      </c>
      <c r="V10" s="33">
        <v>9</v>
      </c>
      <c r="W10" s="33">
        <v>7</v>
      </c>
      <c r="X10" s="33">
        <v>8</v>
      </c>
      <c r="Y10" s="33">
        <v>6</v>
      </c>
      <c r="Z10" s="33">
        <v>8</v>
      </c>
      <c r="AA10" s="33">
        <v>7</v>
      </c>
      <c r="AB10" s="33">
        <v>7</v>
      </c>
      <c r="AC10" s="33">
        <v>8</v>
      </c>
      <c r="AD10" s="33">
        <v>9</v>
      </c>
      <c r="AE10" s="33">
        <v>6</v>
      </c>
      <c r="AF10" s="33">
        <v>7</v>
      </c>
      <c r="AG10" s="33">
        <v>7</v>
      </c>
      <c r="AH10" s="32">
        <v>7</v>
      </c>
      <c r="AI10" s="47">
        <f t="shared" si="0"/>
        <v>3.0837004405286344E-2</v>
      </c>
      <c r="AJ10" s="47">
        <f t="shared" si="0"/>
        <v>3.9647577092511016E-2</v>
      </c>
      <c r="AK10" s="47">
        <f t="shared" si="0"/>
        <v>3.5242290748898682E-2</v>
      </c>
      <c r="AL10" s="47">
        <f t="shared" si="0"/>
        <v>3.5242290748898682E-2</v>
      </c>
      <c r="AM10" s="47">
        <f t="shared" si="0"/>
        <v>3.0837004405286344E-2</v>
      </c>
      <c r="AN10" s="47">
        <f t="shared" si="0"/>
        <v>3.5242290748898682E-2</v>
      </c>
      <c r="AO10" s="47">
        <f t="shared" si="0"/>
        <v>3.9647577092511016E-2</v>
      </c>
      <c r="AP10" s="47">
        <f t="shared" si="0"/>
        <v>3.9647577092511016E-2</v>
      </c>
      <c r="AQ10" s="47">
        <f t="shared" si="0"/>
        <v>3.0837004405286344E-2</v>
      </c>
      <c r="AR10" s="47">
        <f t="shared" si="0"/>
        <v>3.0837004405286344E-2</v>
      </c>
      <c r="AS10" s="47">
        <f t="shared" si="0"/>
        <v>3.5242290748898682E-2</v>
      </c>
      <c r="AT10" s="47">
        <f t="shared" si="0"/>
        <v>3.0837004405286344E-2</v>
      </c>
      <c r="AU10" s="47">
        <f t="shared" si="0"/>
        <v>3.0837004405286344E-2</v>
      </c>
      <c r="AV10" s="47">
        <f t="shared" si="0"/>
        <v>3.9647577092511016E-2</v>
      </c>
      <c r="AW10" s="47">
        <f t="shared" si="0"/>
        <v>3.5242290748898682E-2</v>
      </c>
      <c r="AX10" s="47">
        <f t="shared" si="0"/>
        <v>3.0837004405286344E-2</v>
      </c>
      <c r="AY10" s="47">
        <f t="shared" si="1"/>
        <v>2.643171806167401E-2</v>
      </c>
      <c r="AZ10" s="47">
        <f t="shared" si="1"/>
        <v>3.9647577092511016E-2</v>
      </c>
      <c r="BA10" s="47">
        <f t="shared" si="1"/>
        <v>3.0837004405286344E-2</v>
      </c>
      <c r="BB10" s="47">
        <f t="shared" si="1"/>
        <v>3.5242290748898682E-2</v>
      </c>
      <c r="BC10" s="47">
        <f t="shared" si="1"/>
        <v>2.643171806167401E-2</v>
      </c>
      <c r="BD10" s="47">
        <f t="shared" si="1"/>
        <v>3.5242290748898682E-2</v>
      </c>
      <c r="BE10" s="47">
        <f t="shared" si="1"/>
        <v>3.0837004405286344E-2</v>
      </c>
      <c r="BF10" s="47">
        <f t="shared" si="1"/>
        <v>3.0837004405286344E-2</v>
      </c>
      <c r="BG10" s="47">
        <f t="shared" si="1"/>
        <v>3.5242290748898682E-2</v>
      </c>
      <c r="BH10" s="47">
        <f t="shared" si="1"/>
        <v>3.9647577092511016E-2</v>
      </c>
      <c r="BI10" s="47">
        <f t="shared" si="1"/>
        <v>2.643171806167401E-2</v>
      </c>
      <c r="BJ10" s="47">
        <f t="shared" si="1"/>
        <v>3.0837004405286344E-2</v>
      </c>
      <c r="BK10" s="47">
        <f t="shared" si="1"/>
        <v>3.0837004405286344E-2</v>
      </c>
      <c r="BL10" s="47">
        <f t="shared" si="1"/>
        <v>3.0837004405286344E-2</v>
      </c>
      <c r="BM10" s="6" cm="1">
        <f t="array" ref="BM10">-1/LN(30)*SUMPRODUCT(AI10:BL10,LN(AI10:BL10))</f>
        <v>0.99783435749029292</v>
      </c>
      <c r="BN10" s="18">
        <f t="shared" si="2"/>
        <v>2.1656425097070775E-3</v>
      </c>
      <c r="BO10" s="18">
        <f t="shared" si="3"/>
        <v>1.8585134265798015E-2</v>
      </c>
      <c r="BP10" s="21">
        <f t="shared" si="4"/>
        <v>1.8585134265798019E-2</v>
      </c>
      <c r="BQ10" s="6" cm="1">
        <f t="array" ref="BQ10">-SUMPRODUCT(AI10:BL10,LOG(AI10:BL10,2))</f>
        <v>4.8962640247441858</v>
      </c>
      <c r="BR10" s="28">
        <f t="shared" si="9"/>
        <v>0.9978343574902927</v>
      </c>
      <c r="BS10" s="3">
        <f t="shared" si="5"/>
        <v>1.9970892573684539E-3</v>
      </c>
      <c r="BT10" s="3">
        <f t="shared" si="6"/>
        <v>5.7310986722725163E-4</v>
      </c>
      <c r="BU10" s="3">
        <f t="shared" si="6"/>
        <v>7.3685554357789506E-4</v>
      </c>
      <c r="BV10" s="3">
        <f t="shared" si="6"/>
        <v>6.549827054025734E-4</v>
      </c>
      <c r="BW10" s="3">
        <f t="shared" si="6"/>
        <v>6.549827054025734E-4</v>
      </c>
      <c r="BX10" s="3">
        <f t="shared" si="6"/>
        <v>5.7310986722725163E-4</v>
      </c>
      <c r="BY10" s="3">
        <f t="shared" si="6"/>
        <v>6.549827054025734E-4</v>
      </c>
      <c r="BZ10" s="3">
        <f t="shared" si="6"/>
        <v>7.3685554357789506E-4</v>
      </c>
      <c r="CA10" s="3">
        <f t="shared" si="6"/>
        <v>7.3685554357789506E-4</v>
      </c>
      <c r="CB10" s="3">
        <f t="shared" si="6"/>
        <v>5.7310986722725163E-4</v>
      </c>
      <c r="CC10" s="3">
        <f t="shared" si="6"/>
        <v>5.7310986722725163E-4</v>
      </c>
      <c r="CD10" s="3">
        <f t="shared" si="6"/>
        <v>6.549827054025734E-4</v>
      </c>
      <c r="CE10" s="3">
        <f t="shared" si="6"/>
        <v>5.7310986722725163E-4</v>
      </c>
      <c r="CF10" s="3">
        <f t="shared" si="6"/>
        <v>5.7310986722725163E-4</v>
      </c>
      <c r="CG10" s="3">
        <f t="shared" si="6"/>
        <v>7.3685554357789506E-4</v>
      </c>
      <c r="CH10" s="3">
        <f t="shared" si="6"/>
        <v>6.549827054025734E-4</v>
      </c>
      <c r="CI10" s="3">
        <f t="shared" si="6"/>
        <v>5.7310986722725163E-4</v>
      </c>
      <c r="CJ10" s="3">
        <f t="shared" si="7"/>
        <v>4.9123702905192997E-4</v>
      </c>
      <c r="CK10" s="3">
        <f t="shared" si="7"/>
        <v>7.3685554357789506E-4</v>
      </c>
      <c r="CL10" s="3">
        <f t="shared" si="7"/>
        <v>5.7310986722725163E-4</v>
      </c>
      <c r="CM10" s="3">
        <f t="shared" si="7"/>
        <v>6.549827054025734E-4</v>
      </c>
      <c r="CN10" s="3">
        <f t="shared" si="7"/>
        <v>4.9123702905192997E-4</v>
      </c>
      <c r="CO10" s="3">
        <f t="shared" si="7"/>
        <v>6.549827054025734E-4</v>
      </c>
      <c r="CP10" s="3">
        <f t="shared" si="7"/>
        <v>5.7310986722725163E-4</v>
      </c>
      <c r="CQ10" s="3">
        <f t="shared" si="7"/>
        <v>5.7310986722725163E-4</v>
      </c>
      <c r="CR10" s="3">
        <f t="shared" si="7"/>
        <v>6.549827054025734E-4</v>
      </c>
      <c r="CS10" s="3">
        <f t="shared" si="7"/>
        <v>7.3685554357789506E-4</v>
      </c>
      <c r="CT10" s="3">
        <f t="shared" si="7"/>
        <v>4.9123702905192997E-4</v>
      </c>
      <c r="CU10" s="3">
        <f t="shared" si="7"/>
        <v>5.7310986722725163E-4</v>
      </c>
      <c r="CV10" s="3">
        <f t="shared" si="7"/>
        <v>5.7310986722725163E-4</v>
      </c>
      <c r="CW10" s="3">
        <f t="shared" si="7"/>
        <v>5.7310986722725163E-4</v>
      </c>
      <c r="CX10" s="26">
        <f t="shared" si="10"/>
        <v>9.0997724300667285E-2</v>
      </c>
    </row>
    <row r="11" spans="1:103" s="5" customFormat="1" ht="31.5" customHeight="1" thickBot="1" x14ac:dyDescent="0.25">
      <c r="A11" s="2"/>
      <c r="B11" s="37" t="s">
        <v>57</v>
      </c>
      <c r="C11" s="34" t="s">
        <v>26</v>
      </c>
      <c r="D11" s="163">
        <f t="shared" si="8"/>
        <v>2.9411764705882353E-2</v>
      </c>
      <c r="E11" s="49">
        <v>9</v>
      </c>
      <c r="F11" s="33">
        <v>7</v>
      </c>
      <c r="G11" s="33">
        <v>8</v>
      </c>
      <c r="H11" s="33">
        <v>9</v>
      </c>
      <c r="I11" s="33">
        <v>9</v>
      </c>
      <c r="J11" s="33">
        <v>8</v>
      </c>
      <c r="K11" s="33">
        <v>6</v>
      </c>
      <c r="L11" s="33">
        <v>10</v>
      </c>
      <c r="M11" s="33">
        <v>10</v>
      </c>
      <c r="N11" s="33">
        <v>8</v>
      </c>
      <c r="O11" s="33">
        <v>9</v>
      </c>
      <c r="P11" s="33">
        <v>6</v>
      </c>
      <c r="Q11" s="33">
        <v>7</v>
      </c>
      <c r="R11" s="33">
        <v>7</v>
      </c>
      <c r="S11" s="33">
        <v>6</v>
      </c>
      <c r="T11" s="33">
        <v>7</v>
      </c>
      <c r="U11" s="33">
        <v>8</v>
      </c>
      <c r="V11" s="33">
        <v>6</v>
      </c>
      <c r="W11" s="33">
        <v>8</v>
      </c>
      <c r="X11" s="33">
        <v>9</v>
      </c>
      <c r="Y11" s="33">
        <v>10</v>
      </c>
      <c r="Z11" s="33">
        <v>7</v>
      </c>
      <c r="AA11" s="33">
        <v>10</v>
      </c>
      <c r="AB11" s="33">
        <v>9</v>
      </c>
      <c r="AC11" s="33">
        <v>7</v>
      </c>
      <c r="AD11" s="33">
        <v>6</v>
      </c>
      <c r="AE11" s="33">
        <v>7</v>
      </c>
      <c r="AF11" s="33">
        <v>9</v>
      </c>
      <c r="AG11" s="33">
        <v>9</v>
      </c>
      <c r="AH11" s="32">
        <v>7</v>
      </c>
      <c r="AI11" s="47">
        <f t="shared" si="0"/>
        <v>3.7815126050420166E-2</v>
      </c>
      <c r="AJ11" s="47">
        <f t="shared" si="0"/>
        <v>2.9411764705882353E-2</v>
      </c>
      <c r="AK11" s="47">
        <f t="shared" si="0"/>
        <v>3.3613445378151259E-2</v>
      </c>
      <c r="AL11" s="47">
        <f t="shared" si="0"/>
        <v>3.7815126050420166E-2</v>
      </c>
      <c r="AM11" s="47">
        <f t="shared" si="0"/>
        <v>3.7815126050420166E-2</v>
      </c>
      <c r="AN11" s="47">
        <f t="shared" si="0"/>
        <v>3.3613445378151259E-2</v>
      </c>
      <c r="AO11" s="47">
        <f t="shared" si="0"/>
        <v>2.5210084033613446E-2</v>
      </c>
      <c r="AP11" s="47">
        <f t="shared" si="0"/>
        <v>4.2016806722689079E-2</v>
      </c>
      <c r="AQ11" s="47">
        <f t="shared" si="0"/>
        <v>4.2016806722689079E-2</v>
      </c>
      <c r="AR11" s="47">
        <f t="shared" si="0"/>
        <v>3.3613445378151259E-2</v>
      </c>
      <c r="AS11" s="47">
        <f t="shared" si="0"/>
        <v>3.7815126050420166E-2</v>
      </c>
      <c r="AT11" s="47">
        <f t="shared" si="0"/>
        <v>2.5210084033613446E-2</v>
      </c>
      <c r="AU11" s="47">
        <f t="shared" si="0"/>
        <v>2.9411764705882353E-2</v>
      </c>
      <c r="AV11" s="47">
        <f t="shared" si="0"/>
        <v>2.9411764705882353E-2</v>
      </c>
      <c r="AW11" s="47">
        <f t="shared" si="0"/>
        <v>2.5210084033613446E-2</v>
      </c>
      <c r="AX11" s="47">
        <f t="shared" si="0"/>
        <v>2.9411764705882353E-2</v>
      </c>
      <c r="AY11" s="47">
        <f t="shared" si="1"/>
        <v>3.3613445378151259E-2</v>
      </c>
      <c r="AZ11" s="47">
        <f t="shared" si="1"/>
        <v>2.5210084033613446E-2</v>
      </c>
      <c r="BA11" s="47">
        <f t="shared" si="1"/>
        <v>3.3613445378151259E-2</v>
      </c>
      <c r="BB11" s="47">
        <f t="shared" si="1"/>
        <v>3.7815126050420166E-2</v>
      </c>
      <c r="BC11" s="47">
        <f t="shared" si="1"/>
        <v>4.2016806722689079E-2</v>
      </c>
      <c r="BD11" s="47">
        <f t="shared" si="1"/>
        <v>2.9411764705882353E-2</v>
      </c>
      <c r="BE11" s="47">
        <f t="shared" si="1"/>
        <v>4.2016806722689079E-2</v>
      </c>
      <c r="BF11" s="47">
        <f t="shared" si="1"/>
        <v>3.7815126050420166E-2</v>
      </c>
      <c r="BG11" s="47">
        <f t="shared" si="1"/>
        <v>2.9411764705882353E-2</v>
      </c>
      <c r="BH11" s="47">
        <f t="shared" si="1"/>
        <v>2.5210084033613446E-2</v>
      </c>
      <c r="BI11" s="47">
        <f t="shared" si="1"/>
        <v>2.9411764705882353E-2</v>
      </c>
      <c r="BJ11" s="47">
        <f t="shared" si="1"/>
        <v>3.7815126050420166E-2</v>
      </c>
      <c r="BK11" s="47">
        <f t="shared" si="1"/>
        <v>3.7815126050420166E-2</v>
      </c>
      <c r="BL11" s="47">
        <f t="shared" si="1"/>
        <v>2.9411764705882353E-2</v>
      </c>
      <c r="BM11" s="6" cm="1">
        <f t="array" ref="BM11">-1/LN(30)*SUMPRODUCT(AI11:BL11,LN(AI11:BL11))</f>
        <v>0.99593625085700388</v>
      </c>
      <c r="BN11" s="18">
        <f t="shared" si="2"/>
        <v>4.0637491429961203E-3</v>
      </c>
      <c r="BO11" s="18">
        <f t="shared" si="3"/>
        <v>3.4874326259563493E-2</v>
      </c>
      <c r="BP11" s="21">
        <f t="shared" si="4"/>
        <v>3.48743262595635E-2</v>
      </c>
      <c r="BQ11" s="6" cm="1">
        <f t="array" ref="BQ11">-SUMPRODUCT(AI11:BL11,LOG(AI11:BL11,2))</f>
        <v>4.8869502231558366</v>
      </c>
      <c r="BR11" s="28">
        <f t="shared" si="9"/>
        <v>0.99593625085700344</v>
      </c>
      <c r="BS11" s="3">
        <f t="shared" si="5"/>
        <v>3.8955165170662083E-3</v>
      </c>
      <c r="BT11" s="3">
        <f t="shared" si="6"/>
        <v>1.3187770434288718E-3</v>
      </c>
      <c r="BU11" s="3">
        <f t="shared" si="6"/>
        <v>1.025715478222456E-3</v>
      </c>
      <c r="BV11" s="3">
        <f t="shared" si="6"/>
        <v>1.1722462608256639E-3</v>
      </c>
      <c r="BW11" s="3">
        <f t="shared" si="6"/>
        <v>1.3187770434288718E-3</v>
      </c>
      <c r="BX11" s="3">
        <f t="shared" si="6"/>
        <v>1.3187770434288718E-3</v>
      </c>
      <c r="BY11" s="3">
        <f t="shared" si="6"/>
        <v>1.1722462608256639E-3</v>
      </c>
      <c r="BZ11" s="3">
        <f t="shared" si="6"/>
        <v>8.7918469561924794E-4</v>
      </c>
      <c r="CA11" s="3">
        <f t="shared" si="6"/>
        <v>1.4653078260320799E-3</v>
      </c>
      <c r="CB11" s="3">
        <f t="shared" si="6"/>
        <v>1.4653078260320799E-3</v>
      </c>
      <c r="CC11" s="3">
        <f t="shared" si="6"/>
        <v>1.1722462608256639E-3</v>
      </c>
      <c r="CD11" s="3">
        <f t="shared" si="6"/>
        <v>1.3187770434288718E-3</v>
      </c>
      <c r="CE11" s="3">
        <f t="shared" si="6"/>
        <v>8.7918469561924794E-4</v>
      </c>
      <c r="CF11" s="3">
        <f t="shared" si="6"/>
        <v>1.025715478222456E-3</v>
      </c>
      <c r="CG11" s="3">
        <f t="shared" si="6"/>
        <v>1.025715478222456E-3</v>
      </c>
      <c r="CH11" s="3">
        <f t="shared" si="6"/>
        <v>8.7918469561924794E-4</v>
      </c>
      <c r="CI11" s="3">
        <f t="shared" si="6"/>
        <v>1.025715478222456E-3</v>
      </c>
      <c r="CJ11" s="3">
        <f t="shared" si="7"/>
        <v>1.1722462608256639E-3</v>
      </c>
      <c r="CK11" s="3">
        <f t="shared" si="7"/>
        <v>8.7918469561924794E-4</v>
      </c>
      <c r="CL11" s="3">
        <f t="shared" si="7"/>
        <v>1.1722462608256639E-3</v>
      </c>
      <c r="CM11" s="3">
        <f t="shared" si="7"/>
        <v>1.3187770434288718E-3</v>
      </c>
      <c r="CN11" s="3">
        <f t="shared" si="7"/>
        <v>1.4653078260320799E-3</v>
      </c>
      <c r="CO11" s="3">
        <f t="shared" si="7"/>
        <v>1.025715478222456E-3</v>
      </c>
      <c r="CP11" s="3">
        <f t="shared" si="7"/>
        <v>1.4653078260320799E-3</v>
      </c>
      <c r="CQ11" s="3">
        <f t="shared" si="7"/>
        <v>1.3187770434288718E-3</v>
      </c>
      <c r="CR11" s="3">
        <f t="shared" si="7"/>
        <v>1.025715478222456E-3</v>
      </c>
      <c r="CS11" s="3">
        <f t="shared" si="7"/>
        <v>8.7918469561924794E-4</v>
      </c>
      <c r="CT11" s="3">
        <f t="shared" si="7"/>
        <v>1.025715478222456E-3</v>
      </c>
      <c r="CU11" s="3">
        <f t="shared" si="7"/>
        <v>1.3187770434288718E-3</v>
      </c>
      <c r="CV11" s="3">
        <f t="shared" si="7"/>
        <v>1.3187770434288718E-3</v>
      </c>
      <c r="CW11" s="3">
        <f t="shared" si="7"/>
        <v>1.025715478222456E-3</v>
      </c>
      <c r="CX11" s="26">
        <f t="shared" si="10"/>
        <v>0.1704290964965833</v>
      </c>
    </row>
    <row r="12" spans="1:103" s="5" customFormat="1" ht="31.5" customHeight="1" thickBot="1" x14ac:dyDescent="0.25">
      <c r="A12" s="2"/>
      <c r="B12" s="37" t="s">
        <v>58</v>
      </c>
      <c r="C12" s="34" t="s">
        <v>27</v>
      </c>
      <c r="D12" s="163">
        <f t="shared" si="8"/>
        <v>2.9411764705882353E-2</v>
      </c>
      <c r="E12" s="49">
        <v>7</v>
      </c>
      <c r="F12" s="33">
        <v>8</v>
      </c>
      <c r="G12" s="33">
        <v>6</v>
      </c>
      <c r="H12" s="33">
        <v>8</v>
      </c>
      <c r="I12" s="33">
        <v>10</v>
      </c>
      <c r="J12" s="33">
        <v>10</v>
      </c>
      <c r="K12" s="33">
        <v>7</v>
      </c>
      <c r="L12" s="33">
        <v>7</v>
      </c>
      <c r="M12" s="33">
        <v>8</v>
      </c>
      <c r="N12" s="33">
        <v>7</v>
      </c>
      <c r="O12" s="33">
        <v>8</v>
      </c>
      <c r="P12" s="33">
        <v>10</v>
      </c>
      <c r="Q12" s="33">
        <v>7</v>
      </c>
      <c r="R12" s="33">
        <v>8</v>
      </c>
      <c r="S12" s="33">
        <v>8</v>
      </c>
      <c r="T12" s="33">
        <v>7</v>
      </c>
      <c r="U12" s="33">
        <v>9</v>
      </c>
      <c r="V12" s="33">
        <v>8</v>
      </c>
      <c r="W12" s="33">
        <v>10</v>
      </c>
      <c r="X12" s="33">
        <v>6</v>
      </c>
      <c r="Y12" s="33">
        <v>10</v>
      </c>
      <c r="Z12" s="33">
        <v>9</v>
      </c>
      <c r="AA12" s="33">
        <v>10</v>
      </c>
      <c r="AB12" s="33">
        <v>10</v>
      </c>
      <c r="AC12" s="33">
        <v>9</v>
      </c>
      <c r="AD12" s="33">
        <v>7</v>
      </c>
      <c r="AE12" s="33">
        <v>6</v>
      </c>
      <c r="AF12" s="33">
        <v>8</v>
      </c>
      <c r="AG12" s="33">
        <v>10</v>
      </c>
      <c r="AH12" s="32">
        <v>7</v>
      </c>
      <c r="AI12" s="47">
        <f t="shared" si="0"/>
        <v>2.8571428571428571E-2</v>
      </c>
      <c r="AJ12" s="47">
        <f t="shared" si="0"/>
        <v>3.2653061224489799E-2</v>
      </c>
      <c r="AK12" s="47">
        <f t="shared" si="0"/>
        <v>2.4489795918367346E-2</v>
      </c>
      <c r="AL12" s="47">
        <f t="shared" si="0"/>
        <v>3.2653061224489799E-2</v>
      </c>
      <c r="AM12" s="47">
        <f t="shared" si="0"/>
        <v>4.0816326530612242E-2</v>
      </c>
      <c r="AN12" s="47">
        <f t="shared" si="0"/>
        <v>4.0816326530612242E-2</v>
      </c>
      <c r="AO12" s="47">
        <f t="shared" si="0"/>
        <v>2.8571428571428571E-2</v>
      </c>
      <c r="AP12" s="47">
        <f t="shared" si="0"/>
        <v>2.8571428571428571E-2</v>
      </c>
      <c r="AQ12" s="47">
        <f t="shared" si="0"/>
        <v>3.2653061224489799E-2</v>
      </c>
      <c r="AR12" s="47">
        <f t="shared" si="0"/>
        <v>2.8571428571428571E-2</v>
      </c>
      <c r="AS12" s="47">
        <f t="shared" si="0"/>
        <v>3.2653061224489799E-2</v>
      </c>
      <c r="AT12" s="47">
        <f t="shared" si="0"/>
        <v>4.0816326530612242E-2</v>
      </c>
      <c r="AU12" s="47">
        <f t="shared" si="0"/>
        <v>2.8571428571428571E-2</v>
      </c>
      <c r="AV12" s="47">
        <f t="shared" si="0"/>
        <v>3.2653061224489799E-2</v>
      </c>
      <c r="AW12" s="47">
        <f t="shared" si="0"/>
        <v>3.2653061224489799E-2</v>
      </c>
      <c r="AX12" s="47">
        <f t="shared" si="0"/>
        <v>2.8571428571428571E-2</v>
      </c>
      <c r="AY12" s="47">
        <f t="shared" si="1"/>
        <v>3.6734693877551024E-2</v>
      </c>
      <c r="AZ12" s="47">
        <f t="shared" si="1"/>
        <v>3.2653061224489799E-2</v>
      </c>
      <c r="BA12" s="47">
        <f t="shared" si="1"/>
        <v>4.0816326530612242E-2</v>
      </c>
      <c r="BB12" s="47">
        <f t="shared" si="1"/>
        <v>2.4489795918367346E-2</v>
      </c>
      <c r="BC12" s="47">
        <f t="shared" si="1"/>
        <v>4.0816326530612242E-2</v>
      </c>
      <c r="BD12" s="47">
        <f t="shared" si="1"/>
        <v>3.6734693877551024E-2</v>
      </c>
      <c r="BE12" s="47">
        <f t="shared" si="1"/>
        <v>4.0816326530612242E-2</v>
      </c>
      <c r="BF12" s="47">
        <f t="shared" si="1"/>
        <v>4.0816326530612242E-2</v>
      </c>
      <c r="BG12" s="47">
        <f t="shared" si="1"/>
        <v>3.6734693877551024E-2</v>
      </c>
      <c r="BH12" s="47">
        <f t="shared" si="1"/>
        <v>2.8571428571428571E-2</v>
      </c>
      <c r="BI12" s="47">
        <f t="shared" si="1"/>
        <v>2.4489795918367346E-2</v>
      </c>
      <c r="BJ12" s="47">
        <f t="shared" si="1"/>
        <v>3.2653061224489799E-2</v>
      </c>
      <c r="BK12" s="47">
        <f t="shared" si="1"/>
        <v>4.0816326530612242E-2</v>
      </c>
      <c r="BL12" s="47">
        <f t="shared" si="1"/>
        <v>2.8571428571428571E-2</v>
      </c>
      <c r="BM12" s="6" cm="1">
        <f t="array" ref="BM12">-1/LN(30)*SUMPRODUCT(AI12:BL12,LN(AI12:BL12))</f>
        <v>0.99601117016216489</v>
      </c>
      <c r="BN12" s="18">
        <f t="shared" si="2"/>
        <v>3.9888298378351061E-3</v>
      </c>
      <c r="BO12" s="18">
        <f t="shared" si="3"/>
        <v>3.4231382957852038E-2</v>
      </c>
      <c r="BP12" s="21">
        <f t="shared" si="4"/>
        <v>3.4231382957852038E-2</v>
      </c>
      <c r="BQ12" s="6" cm="1">
        <f t="array" ref="BQ12">-SUMPRODUCT(AI12:BL12,LOG(AI12:BL12,2))</f>
        <v>4.887317843989762</v>
      </c>
      <c r="BR12" s="28">
        <f t="shared" si="9"/>
        <v>0.99601117016216467</v>
      </c>
      <c r="BS12" s="3">
        <f t="shared" si="5"/>
        <v>3.8205845566055309E-3</v>
      </c>
      <c r="BT12" s="3">
        <f t="shared" si="6"/>
        <v>9.7803951308148679E-4</v>
      </c>
      <c r="BU12" s="3">
        <f t="shared" si="6"/>
        <v>1.1177594435216993E-3</v>
      </c>
      <c r="BV12" s="3">
        <f t="shared" si="6"/>
        <v>8.3831958264127433E-4</v>
      </c>
      <c r="BW12" s="3">
        <f t="shared" si="6"/>
        <v>1.1177594435216993E-3</v>
      </c>
      <c r="BX12" s="3">
        <f t="shared" si="6"/>
        <v>1.397199304402124E-3</v>
      </c>
      <c r="BY12" s="3">
        <f t="shared" si="6"/>
        <v>1.397199304402124E-3</v>
      </c>
      <c r="BZ12" s="3">
        <f t="shared" si="6"/>
        <v>9.7803951308148679E-4</v>
      </c>
      <c r="CA12" s="3">
        <f t="shared" si="6"/>
        <v>9.7803951308148679E-4</v>
      </c>
      <c r="CB12" s="3">
        <f t="shared" si="6"/>
        <v>1.1177594435216993E-3</v>
      </c>
      <c r="CC12" s="3">
        <f t="shared" si="6"/>
        <v>9.7803951308148679E-4</v>
      </c>
      <c r="CD12" s="3">
        <f t="shared" si="6"/>
        <v>1.1177594435216993E-3</v>
      </c>
      <c r="CE12" s="3">
        <f t="shared" si="6"/>
        <v>1.397199304402124E-3</v>
      </c>
      <c r="CF12" s="3">
        <f t="shared" si="6"/>
        <v>9.7803951308148679E-4</v>
      </c>
      <c r="CG12" s="3">
        <f t="shared" si="6"/>
        <v>1.1177594435216993E-3</v>
      </c>
      <c r="CH12" s="3">
        <f t="shared" si="6"/>
        <v>1.1177594435216993E-3</v>
      </c>
      <c r="CI12" s="3">
        <f t="shared" si="6"/>
        <v>9.7803951308148679E-4</v>
      </c>
      <c r="CJ12" s="3">
        <f t="shared" si="7"/>
        <v>1.2574793739619117E-3</v>
      </c>
      <c r="CK12" s="3">
        <f t="shared" si="7"/>
        <v>1.1177594435216993E-3</v>
      </c>
      <c r="CL12" s="3">
        <f t="shared" si="7"/>
        <v>1.397199304402124E-3</v>
      </c>
      <c r="CM12" s="3">
        <f t="shared" si="7"/>
        <v>8.3831958264127433E-4</v>
      </c>
      <c r="CN12" s="3">
        <f t="shared" si="7"/>
        <v>1.397199304402124E-3</v>
      </c>
      <c r="CO12" s="3">
        <f t="shared" si="7"/>
        <v>1.2574793739619117E-3</v>
      </c>
      <c r="CP12" s="3">
        <f t="shared" si="7"/>
        <v>1.397199304402124E-3</v>
      </c>
      <c r="CQ12" s="3">
        <f t="shared" si="7"/>
        <v>1.397199304402124E-3</v>
      </c>
      <c r="CR12" s="3">
        <f t="shared" si="7"/>
        <v>1.2574793739619117E-3</v>
      </c>
      <c r="CS12" s="3">
        <f t="shared" si="7"/>
        <v>9.7803951308148679E-4</v>
      </c>
      <c r="CT12" s="3">
        <f t="shared" si="7"/>
        <v>8.3831958264127433E-4</v>
      </c>
      <c r="CU12" s="3">
        <f t="shared" si="7"/>
        <v>1.1177594435216993E-3</v>
      </c>
      <c r="CV12" s="3">
        <f t="shared" si="7"/>
        <v>1.397199304402124E-3</v>
      </c>
      <c r="CW12" s="3">
        <f t="shared" si="7"/>
        <v>9.7803951308148679E-4</v>
      </c>
      <c r="CX12" s="26">
        <f t="shared" si="10"/>
        <v>0.16729964875435729</v>
      </c>
    </row>
    <row r="13" spans="1:103" s="5" customFormat="1" ht="31.5" customHeight="1" thickBot="1" x14ac:dyDescent="0.25">
      <c r="A13" s="2"/>
      <c r="B13" s="37" t="s">
        <v>59</v>
      </c>
      <c r="C13" s="34" t="s">
        <v>28</v>
      </c>
      <c r="D13" s="163">
        <f t="shared" si="8"/>
        <v>2.9411764705882353E-2</v>
      </c>
      <c r="E13" s="49">
        <v>6</v>
      </c>
      <c r="F13" s="33">
        <v>10</v>
      </c>
      <c r="G13" s="33">
        <v>7</v>
      </c>
      <c r="H13" s="33">
        <v>6</v>
      </c>
      <c r="I13" s="33">
        <v>7</v>
      </c>
      <c r="J13" s="33">
        <v>7</v>
      </c>
      <c r="K13" s="33">
        <v>6</v>
      </c>
      <c r="L13" s="33">
        <v>7</v>
      </c>
      <c r="M13" s="33">
        <v>8</v>
      </c>
      <c r="N13" s="33">
        <v>8</v>
      </c>
      <c r="O13" s="33">
        <v>7</v>
      </c>
      <c r="P13" s="33">
        <v>7</v>
      </c>
      <c r="Q13" s="33">
        <v>9</v>
      </c>
      <c r="R13" s="33">
        <v>8</v>
      </c>
      <c r="S13" s="33">
        <v>7</v>
      </c>
      <c r="T13" s="33">
        <v>6</v>
      </c>
      <c r="U13" s="33">
        <v>9</v>
      </c>
      <c r="V13" s="33">
        <v>8</v>
      </c>
      <c r="W13" s="33">
        <v>7</v>
      </c>
      <c r="X13" s="33">
        <v>7</v>
      </c>
      <c r="Y13" s="33">
        <v>8</v>
      </c>
      <c r="Z13" s="33">
        <v>9</v>
      </c>
      <c r="AA13" s="33">
        <v>10</v>
      </c>
      <c r="AB13" s="33">
        <v>9</v>
      </c>
      <c r="AC13" s="33">
        <v>8</v>
      </c>
      <c r="AD13" s="33">
        <v>10</v>
      </c>
      <c r="AE13" s="33">
        <v>8</v>
      </c>
      <c r="AF13" s="33">
        <v>10</v>
      </c>
      <c r="AG13" s="33">
        <v>9</v>
      </c>
      <c r="AH13" s="32">
        <v>7</v>
      </c>
      <c r="AI13" s="47">
        <f t="shared" si="0"/>
        <v>2.553191489361702E-2</v>
      </c>
      <c r="AJ13" s="47">
        <f t="shared" si="0"/>
        <v>4.2553191489361701E-2</v>
      </c>
      <c r="AK13" s="47">
        <f t="shared" si="0"/>
        <v>2.9787234042553193E-2</v>
      </c>
      <c r="AL13" s="47">
        <f t="shared" si="0"/>
        <v>2.553191489361702E-2</v>
      </c>
      <c r="AM13" s="47">
        <f t="shared" si="0"/>
        <v>2.9787234042553193E-2</v>
      </c>
      <c r="AN13" s="47">
        <f t="shared" si="0"/>
        <v>2.9787234042553193E-2</v>
      </c>
      <c r="AO13" s="47">
        <f t="shared" si="0"/>
        <v>2.553191489361702E-2</v>
      </c>
      <c r="AP13" s="47">
        <f t="shared" si="0"/>
        <v>2.9787234042553193E-2</v>
      </c>
      <c r="AQ13" s="47">
        <f t="shared" si="0"/>
        <v>3.4042553191489362E-2</v>
      </c>
      <c r="AR13" s="47">
        <f t="shared" si="0"/>
        <v>3.4042553191489362E-2</v>
      </c>
      <c r="AS13" s="47">
        <f t="shared" si="0"/>
        <v>2.9787234042553193E-2</v>
      </c>
      <c r="AT13" s="47">
        <f t="shared" si="0"/>
        <v>2.9787234042553193E-2</v>
      </c>
      <c r="AU13" s="47">
        <f t="shared" si="0"/>
        <v>3.8297872340425532E-2</v>
      </c>
      <c r="AV13" s="47">
        <f t="shared" si="0"/>
        <v>3.4042553191489362E-2</v>
      </c>
      <c r="AW13" s="47">
        <f t="shared" si="0"/>
        <v>2.9787234042553193E-2</v>
      </c>
      <c r="AX13" s="47">
        <f t="shared" si="0"/>
        <v>2.553191489361702E-2</v>
      </c>
      <c r="AY13" s="47">
        <f t="shared" si="1"/>
        <v>3.8297872340425532E-2</v>
      </c>
      <c r="AZ13" s="47">
        <f t="shared" si="1"/>
        <v>3.4042553191489362E-2</v>
      </c>
      <c r="BA13" s="47">
        <f t="shared" si="1"/>
        <v>2.9787234042553193E-2</v>
      </c>
      <c r="BB13" s="47">
        <f t="shared" si="1"/>
        <v>2.9787234042553193E-2</v>
      </c>
      <c r="BC13" s="47">
        <f t="shared" si="1"/>
        <v>3.4042553191489362E-2</v>
      </c>
      <c r="BD13" s="47">
        <f t="shared" si="1"/>
        <v>3.8297872340425532E-2</v>
      </c>
      <c r="BE13" s="47">
        <f t="shared" si="1"/>
        <v>4.2553191489361701E-2</v>
      </c>
      <c r="BF13" s="47">
        <f t="shared" si="1"/>
        <v>3.8297872340425532E-2</v>
      </c>
      <c r="BG13" s="47">
        <f t="shared" si="1"/>
        <v>3.4042553191489362E-2</v>
      </c>
      <c r="BH13" s="47">
        <f t="shared" si="1"/>
        <v>4.2553191489361701E-2</v>
      </c>
      <c r="BI13" s="47">
        <f t="shared" si="1"/>
        <v>3.4042553191489362E-2</v>
      </c>
      <c r="BJ13" s="47">
        <f t="shared" si="1"/>
        <v>4.2553191489361701E-2</v>
      </c>
      <c r="BK13" s="47">
        <f t="shared" si="1"/>
        <v>3.8297872340425532E-2</v>
      </c>
      <c r="BL13" s="47">
        <f t="shared" si="1"/>
        <v>2.9787234042553193E-2</v>
      </c>
      <c r="BM13" s="6" cm="1">
        <f t="array" ref="BM13">-1/LN(30)*SUMPRODUCT(AI13:BL13,LN(AI13:BL13))</f>
        <v>0.99634426291916167</v>
      </c>
      <c r="BN13" s="18">
        <f t="shared" si="2"/>
        <v>3.6557370808383283E-3</v>
      </c>
      <c r="BO13" s="18">
        <f t="shared" si="3"/>
        <v>3.1372843940446399E-2</v>
      </c>
      <c r="BP13" s="21">
        <f t="shared" si="4"/>
        <v>3.1372843940446406E-2</v>
      </c>
      <c r="BQ13" s="6" cm="1">
        <f t="array" ref="BQ13">-SUMPRODUCT(AI13:BL13,LOG(AI13:BL13,2))</f>
        <v>4.8889522937065388</v>
      </c>
      <c r="BR13" s="28">
        <f t="shared" si="9"/>
        <v>0.99634426291916234</v>
      </c>
      <c r="BS13" s="3">
        <f t="shared" si="5"/>
        <v>3.4874355338889748E-3</v>
      </c>
      <c r="BT13" s="3">
        <f t="shared" si="6"/>
        <v>8.0100878145820606E-4</v>
      </c>
      <c r="BU13" s="3">
        <f t="shared" si="6"/>
        <v>1.3350146357636768E-3</v>
      </c>
      <c r="BV13" s="3">
        <f t="shared" si="6"/>
        <v>9.3451024503457384E-4</v>
      </c>
      <c r="BW13" s="3">
        <f t="shared" si="6"/>
        <v>8.0100878145820606E-4</v>
      </c>
      <c r="BX13" s="3">
        <f t="shared" si="6"/>
        <v>9.3451024503457384E-4</v>
      </c>
      <c r="BY13" s="3">
        <f t="shared" si="6"/>
        <v>9.3451024503457384E-4</v>
      </c>
      <c r="BZ13" s="3">
        <f t="shared" si="6"/>
        <v>8.0100878145820606E-4</v>
      </c>
      <c r="CA13" s="3">
        <f t="shared" si="6"/>
        <v>9.3451024503457384E-4</v>
      </c>
      <c r="CB13" s="3">
        <f t="shared" si="6"/>
        <v>1.0680117086109414E-3</v>
      </c>
      <c r="CC13" s="3">
        <f t="shared" si="6"/>
        <v>1.0680117086109414E-3</v>
      </c>
      <c r="CD13" s="3">
        <f t="shared" si="6"/>
        <v>9.3451024503457384E-4</v>
      </c>
      <c r="CE13" s="3">
        <f t="shared" si="6"/>
        <v>9.3451024503457384E-4</v>
      </c>
      <c r="CF13" s="3">
        <f t="shared" si="6"/>
        <v>1.2015131721873091E-3</v>
      </c>
      <c r="CG13" s="3">
        <f t="shared" si="6"/>
        <v>1.0680117086109414E-3</v>
      </c>
      <c r="CH13" s="3">
        <f t="shared" si="6"/>
        <v>9.3451024503457384E-4</v>
      </c>
      <c r="CI13" s="3">
        <f t="shared" si="6"/>
        <v>8.0100878145820606E-4</v>
      </c>
      <c r="CJ13" s="3">
        <f t="shared" si="7"/>
        <v>1.2015131721873091E-3</v>
      </c>
      <c r="CK13" s="3">
        <f t="shared" si="7"/>
        <v>1.0680117086109414E-3</v>
      </c>
      <c r="CL13" s="3">
        <f t="shared" si="7"/>
        <v>9.3451024503457384E-4</v>
      </c>
      <c r="CM13" s="3">
        <f t="shared" si="7"/>
        <v>9.3451024503457384E-4</v>
      </c>
      <c r="CN13" s="3">
        <f t="shared" si="7"/>
        <v>1.0680117086109414E-3</v>
      </c>
      <c r="CO13" s="3">
        <f t="shared" si="7"/>
        <v>1.2015131721873091E-3</v>
      </c>
      <c r="CP13" s="3">
        <f t="shared" si="7"/>
        <v>1.3350146357636768E-3</v>
      </c>
      <c r="CQ13" s="3">
        <f t="shared" si="7"/>
        <v>1.2015131721873091E-3</v>
      </c>
      <c r="CR13" s="3">
        <f t="shared" si="7"/>
        <v>1.0680117086109414E-3</v>
      </c>
      <c r="CS13" s="3">
        <f t="shared" si="7"/>
        <v>1.3350146357636768E-3</v>
      </c>
      <c r="CT13" s="3">
        <f t="shared" si="7"/>
        <v>1.0680117086109414E-3</v>
      </c>
      <c r="CU13" s="3">
        <f t="shared" si="7"/>
        <v>1.3350146357636768E-3</v>
      </c>
      <c r="CV13" s="3">
        <f t="shared" si="7"/>
        <v>1.2015131721873091E-3</v>
      </c>
      <c r="CW13" s="3">
        <f t="shared" si="7"/>
        <v>9.3451024503457384E-4</v>
      </c>
      <c r="CX13" s="26">
        <f t="shared" si="10"/>
        <v>0.15338033734274276</v>
      </c>
    </row>
    <row r="14" spans="1:103" s="5" customFormat="1" ht="31.5" customHeight="1" thickBot="1" x14ac:dyDescent="0.25">
      <c r="A14" s="2"/>
      <c r="B14" s="37" t="s">
        <v>60</v>
      </c>
      <c r="C14" s="34" t="s">
        <v>29</v>
      </c>
      <c r="D14" s="163">
        <f t="shared" si="8"/>
        <v>2.9411764705882353E-2</v>
      </c>
      <c r="E14" s="49">
        <v>9</v>
      </c>
      <c r="F14" s="33">
        <v>10</v>
      </c>
      <c r="G14" s="33">
        <v>8</v>
      </c>
      <c r="H14" s="33">
        <v>9</v>
      </c>
      <c r="I14" s="33">
        <v>7</v>
      </c>
      <c r="J14" s="33">
        <v>8</v>
      </c>
      <c r="K14" s="33">
        <v>8</v>
      </c>
      <c r="L14" s="33">
        <v>9</v>
      </c>
      <c r="M14" s="33">
        <v>10</v>
      </c>
      <c r="N14" s="33">
        <v>7</v>
      </c>
      <c r="O14" s="33">
        <v>7</v>
      </c>
      <c r="P14" s="33">
        <v>9</v>
      </c>
      <c r="Q14" s="33">
        <v>7</v>
      </c>
      <c r="R14" s="33">
        <v>7</v>
      </c>
      <c r="S14" s="33">
        <v>7</v>
      </c>
      <c r="T14" s="33">
        <v>8</v>
      </c>
      <c r="U14" s="33">
        <v>10</v>
      </c>
      <c r="V14" s="33">
        <v>7</v>
      </c>
      <c r="W14" s="33">
        <v>10</v>
      </c>
      <c r="X14" s="33">
        <v>7</v>
      </c>
      <c r="Y14" s="33">
        <v>10</v>
      </c>
      <c r="Z14" s="33">
        <v>7</v>
      </c>
      <c r="AA14" s="33">
        <v>8</v>
      </c>
      <c r="AB14" s="33">
        <v>8</v>
      </c>
      <c r="AC14" s="33">
        <v>9</v>
      </c>
      <c r="AD14" s="33">
        <v>7</v>
      </c>
      <c r="AE14" s="33">
        <v>9</v>
      </c>
      <c r="AF14" s="33">
        <v>7</v>
      </c>
      <c r="AG14" s="33">
        <v>8</v>
      </c>
      <c r="AH14" s="32">
        <v>9</v>
      </c>
      <c r="AI14" s="47">
        <f t="shared" si="0"/>
        <v>3.6585365853658534E-2</v>
      </c>
      <c r="AJ14" s="47">
        <f t="shared" si="0"/>
        <v>4.065040650406504E-2</v>
      </c>
      <c r="AK14" s="47">
        <f t="shared" si="0"/>
        <v>3.2520325203252036E-2</v>
      </c>
      <c r="AL14" s="47">
        <f t="shared" si="0"/>
        <v>3.6585365853658534E-2</v>
      </c>
      <c r="AM14" s="47">
        <f t="shared" si="0"/>
        <v>2.8455284552845527E-2</v>
      </c>
      <c r="AN14" s="47">
        <f t="shared" si="0"/>
        <v>3.2520325203252036E-2</v>
      </c>
      <c r="AO14" s="47">
        <f t="shared" si="0"/>
        <v>3.2520325203252036E-2</v>
      </c>
      <c r="AP14" s="47">
        <f t="shared" si="0"/>
        <v>3.6585365853658534E-2</v>
      </c>
      <c r="AQ14" s="47">
        <f t="shared" si="0"/>
        <v>4.065040650406504E-2</v>
      </c>
      <c r="AR14" s="47">
        <f t="shared" si="0"/>
        <v>2.8455284552845527E-2</v>
      </c>
      <c r="AS14" s="47">
        <f t="shared" si="0"/>
        <v>2.8455284552845527E-2</v>
      </c>
      <c r="AT14" s="47">
        <f t="shared" si="0"/>
        <v>3.6585365853658534E-2</v>
      </c>
      <c r="AU14" s="47">
        <f t="shared" si="0"/>
        <v>2.8455284552845527E-2</v>
      </c>
      <c r="AV14" s="47">
        <f t="shared" si="0"/>
        <v>2.8455284552845527E-2</v>
      </c>
      <c r="AW14" s="47">
        <f t="shared" si="0"/>
        <v>2.8455284552845527E-2</v>
      </c>
      <c r="AX14" s="47">
        <f t="shared" si="0"/>
        <v>3.2520325203252036E-2</v>
      </c>
      <c r="AY14" s="47">
        <f t="shared" si="1"/>
        <v>4.065040650406504E-2</v>
      </c>
      <c r="AZ14" s="47">
        <f t="shared" si="1"/>
        <v>2.8455284552845527E-2</v>
      </c>
      <c r="BA14" s="47">
        <f t="shared" si="1"/>
        <v>4.065040650406504E-2</v>
      </c>
      <c r="BB14" s="47">
        <f t="shared" si="1"/>
        <v>2.8455284552845527E-2</v>
      </c>
      <c r="BC14" s="47">
        <f t="shared" si="1"/>
        <v>4.065040650406504E-2</v>
      </c>
      <c r="BD14" s="47">
        <f t="shared" si="1"/>
        <v>2.8455284552845527E-2</v>
      </c>
      <c r="BE14" s="47">
        <f t="shared" si="1"/>
        <v>3.2520325203252036E-2</v>
      </c>
      <c r="BF14" s="47">
        <f t="shared" si="1"/>
        <v>3.2520325203252036E-2</v>
      </c>
      <c r="BG14" s="47">
        <f t="shared" si="1"/>
        <v>3.6585365853658534E-2</v>
      </c>
      <c r="BH14" s="47">
        <f t="shared" si="1"/>
        <v>2.8455284552845527E-2</v>
      </c>
      <c r="BI14" s="47">
        <f t="shared" si="1"/>
        <v>3.6585365853658534E-2</v>
      </c>
      <c r="BJ14" s="47">
        <f t="shared" si="1"/>
        <v>2.8455284552845527E-2</v>
      </c>
      <c r="BK14" s="47">
        <f t="shared" si="1"/>
        <v>3.2520325203252036E-2</v>
      </c>
      <c r="BL14" s="47">
        <f t="shared" si="1"/>
        <v>3.6585365853658534E-2</v>
      </c>
      <c r="BM14" s="6" cm="1">
        <f t="array" ref="BM14">-1/LN(30)*SUMPRODUCT(AI14:BL14,LN(AI14:BL14))</f>
        <v>0.99734525715852973</v>
      </c>
      <c r="BN14" s="18">
        <f t="shared" si="2"/>
        <v>2.6547428414702701E-3</v>
      </c>
      <c r="BO14" s="18">
        <f t="shared" si="3"/>
        <v>2.2782500772283332E-2</v>
      </c>
      <c r="BP14" s="21">
        <f t="shared" si="4"/>
        <v>2.2782500772283335E-2</v>
      </c>
      <c r="BQ14" s="6" cm="1">
        <f t="array" ref="BQ14">-SUMPRODUCT(AI14:BL14,LOG(AI14:BL14,2))</f>
        <v>4.8938640629259478</v>
      </c>
      <c r="BR14" s="28">
        <f t="shared" si="9"/>
        <v>0.9973452571585294</v>
      </c>
      <c r="BS14" s="3">
        <f t="shared" si="5"/>
        <v>2.4862722075051809E-3</v>
      </c>
      <c r="BT14" s="3">
        <f t="shared" si="6"/>
        <v>8.3350612581524388E-4</v>
      </c>
      <c r="BU14" s="3">
        <f t="shared" si="6"/>
        <v>9.2611791757249331E-4</v>
      </c>
      <c r="BV14" s="3">
        <f t="shared" si="6"/>
        <v>7.4089433405799467E-4</v>
      </c>
      <c r="BW14" s="3">
        <f t="shared" si="6"/>
        <v>8.3350612581524388E-4</v>
      </c>
      <c r="BX14" s="3">
        <f t="shared" si="6"/>
        <v>6.4828254230074524E-4</v>
      </c>
      <c r="BY14" s="3">
        <f t="shared" si="6"/>
        <v>7.4089433405799467E-4</v>
      </c>
      <c r="BZ14" s="3">
        <f t="shared" si="6"/>
        <v>7.4089433405799467E-4</v>
      </c>
      <c r="CA14" s="3">
        <f t="shared" si="6"/>
        <v>8.3350612581524388E-4</v>
      </c>
      <c r="CB14" s="3">
        <f t="shared" si="6"/>
        <v>9.2611791757249331E-4</v>
      </c>
      <c r="CC14" s="3">
        <f t="shared" si="6"/>
        <v>6.4828254230074524E-4</v>
      </c>
      <c r="CD14" s="3">
        <f t="shared" si="6"/>
        <v>6.4828254230074524E-4</v>
      </c>
      <c r="CE14" s="3">
        <f t="shared" si="6"/>
        <v>8.3350612581524388E-4</v>
      </c>
      <c r="CF14" s="3">
        <f t="shared" si="6"/>
        <v>6.4828254230074524E-4</v>
      </c>
      <c r="CG14" s="3">
        <f t="shared" si="6"/>
        <v>6.4828254230074524E-4</v>
      </c>
      <c r="CH14" s="3">
        <f t="shared" si="6"/>
        <v>6.4828254230074524E-4</v>
      </c>
      <c r="CI14" s="3">
        <f t="shared" si="6"/>
        <v>7.4089433405799467E-4</v>
      </c>
      <c r="CJ14" s="3">
        <f t="shared" si="7"/>
        <v>9.2611791757249331E-4</v>
      </c>
      <c r="CK14" s="3">
        <f t="shared" si="7"/>
        <v>6.4828254230074524E-4</v>
      </c>
      <c r="CL14" s="3">
        <f t="shared" si="7"/>
        <v>9.2611791757249331E-4</v>
      </c>
      <c r="CM14" s="3">
        <f t="shared" si="7"/>
        <v>6.4828254230074524E-4</v>
      </c>
      <c r="CN14" s="3">
        <f t="shared" si="7"/>
        <v>9.2611791757249331E-4</v>
      </c>
      <c r="CO14" s="3">
        <f t="shared" si="7"/>
        <v>6.4828254230074524E-4</v>
      </c>
      <c r="CP14" s="3">
        <f t="shared" si="7"/>
        <v>7.4089433405799467E-4</v>
      </c>
      <c r="CQ14" s="3">
        <f t="shared" si="7"/>
        <v>7.4089433405799467E-4</v>
      </c>
      <c r="CR14" s="3">
        <f t="shared" si="7"/>
        <v>8.3350612581524388E-4</v>
      </c>
      <c r="CS14" s="3">
        <f t="shared" si="7"/>
        <v>6.4828254230074524E-4</v>
      </c>
      <c r="CT14" s="3">
        <f t="shared" si="7"/>
        <v>8.3350612581524388E-4</v>
      </c>
      <c r="CU14" s="3">
        <f t="shared" si="7"/>
        <v>6.4828254230074524E-4</v>
      </c>
      <c r="CV14" s="3">
        <f t="shared" si="7"/>
        <v>7.4089433405799467E-4</v>
      </c>
      <c r="CW14" s="3">
        <f t="shared" si="7"/>
        <v>8.3350612581524388E-4</v>
      </c>
      <c r="CX14" s="26">
        <f t="shared" si="10"/>
        <v>0.11149446179306007</v>
      </c>
    </row>
    <row r="15" spans="1:103" s="5" customFormat="1" ht="31.5" customHeight="1" thickBot="1" x14ac:dyDescent="0.25">
      <c r="A15" s="2"/>
      <c r="B15" s="37" t="s">
        <v>61</v>
      </c>
      <c r="C15" s="34" t="s">
        <v>30</v>
      </c>
      <c r="D15" s="163">
        <f t="shared" si="8"/>
        <v>2.9411764705882353E-2</v>
      </c>
      <c r="E15" s="49">
        <v>7</v>
      </c>
      <c r="F15" s="33">
        <v>9</v>
      </c>
      <c r="G15" s="33">
        <v>6</v>
      </c>
      <c r="H15" s="33">
        <v>9</v>
      </c>
      <c r="I15" s="33">
        <v>9</v>
      </c>
      <c r="J15" s="33">
        <v>8</v>
      </c>
      <c r="K15" s="33">
        <v>8</v>
      </c>
      <c r="L15" s="33">
        <v>8</v>
      </c>
      <c r="M15" s="33">
        <v>7</v>
      </c>
      <c r="N15" s="33">
        <v>7</v>
      </c>
      <c r="O15" s="33">
        <v>9</v>
      </c>
      <c r="P15" s="33">
        <v>6</v>
      </c>
      <c r="Q15" s="33">
        <v>7</v>
      </c>
      <c r="R15" s="33">
        <v>9</v>
      </c>
      <c r="S15" s="33">
        <v>8</v>
      </c>
      <c r="T15" s="33">
        <v>8</v>
      </c>
      <c r="U15" s="33">
        <v>8</v>
      </c>
      <c r="V15" s="33">
        <v>7</v>
      </c>
      <c r="W15" s="33">
        <v>10</v>
      </c>
      <c r="X15" s="33">
        <v>9</v>
      </c>
      <c r="Y15" s="33">
        <v>9</v>
      </c>
      <c r="Z15" s="33">
        <v>10</v>
      </c>
      <c r="AA15" s="33">
        <v>6</v>
      </c>
      <c r="AB15" s="33">
        <v>6</v>
      </c>
      <c r="AC15" s="33">
        <v>9</v>
      </c>
      <c r="AD15" s="33">
        <v>7</v>
      </c>
      <c r="AE15" s="33">
        <v>8</v>
      </c>
      <c r="AF15" s="33">
        <v>9</v>
      </c>
      <c r="AG15" s="33">
        <v>9</v>
      </c>
      <c r="AH15" s="32">
        <v>7</v>
      </c>
      <c r="AI15" s="47">
        <f t="shared" si="0"/>
        <v>2.9288702928870293E-2</v>
      </c>
      <c r="AJ15" s="47">
        <f t="shared" si="0"/>
        <v>3.7656903765690378E-2</v>
      </c>
      <c r="AK15" s="47">
        <f t="shared" si="0"/>
        <v>2.5104602510460251E-2</v>
      </c>
      <c r="AL15" s="47">
        <f t="shared" si="0"/>
        <v>3.7656903765690378E-2</v>
      </c>
      <c r="AM15" s="47">
        <f t="shared" si="0"/>
        <v>3.7656903765690378E-2</v>
      </c>
      <c r="AN15" s="47">
        <f t="shared" si="0"/>
        <v>3.3472803347280332E-2</v>
      </c>
      <c r="AO15" s="47">
        <f t="shared" si="0"/>
        <v>3.3472803347280332E-2</v>
      </c>
      <c r="AP15" s="47">
        <f t="shared" si="0"/>
        <v>3.3472803347280332E-2</v>
      </c>
      <c r="AQ15" s="47">
        <f t="shared" si="0"/>
        <v>2.9288702928870293E-2</v>
      </c>
      <c r="AR15" s="47">
        <f t="shared" si="0"/>
        <v>2.9288702928870293E-2</v>
      </c>
      <c r="AS15" s="47">
        <f t="shared" si="0"/>
        <v>3.7656903765690378E-2</v>
      </c>
      <c r="AT15" s="47">
        <f t="shared" si="0"/>
        <v>2.5104602510460251E-2</v>
      </c>
      <c r="AU15" s="47">
        <f t="shared" si="0"/>
        <v>2.9288702928870293E-2</v>
      </c>
      <c r="AV15" s="47">
        <f t="shared" si="0"/>
        <v>3.7656903765690378E-2</v>
      </c>
      <c r="AW15" s="47">
        <f t="shared" si="0"/>
        <v>3.3472803347280332E-2</v>
      </c>
      <c r="AX15" s="47">
        <f t="shared" si="0"/>
        <v>3.3472803347280332E-2</v>
      </c>
      <c r="AY15" s="47">
        <f t="shared" si="1"/>
        <v>3.3472803347280332E-2</v>
      </c>
      <c r="AZ15" s="47">
        <f t="shared" si="1"/>
        <v>2.9288702928870293E-2</v>
      </c>
      <c r="BA15" s="47">
        <f t="shared" si="1"/>
        <v>4.1841004184100417E-2</v>
      </c>
      <c r="BB15" s="47">
        <f t="shared" si="1"/>
        <v>3.7656903765690378E-2</v>
      </c>
      <c r="BC15" s="47">
        <f t="shared" si="1"/>
        <v>3.7656903765690378E-2</v>
      </c>
      <c r="BD15" s="47">
        <f t="shared" si="1"/>
        <v>4.1841004184100417E-2</v>
      </c>
      <c r="BE15" s="47">
        <f t="shared" si="1"/>
        <v>2.5104602510460251E-2</v>
      </c>
      <c r="BF15" s="47">
        <f t="shared" si="1"/>
        <v>2.5104602510460251E-2</v>
      </c>
      <c r="BG15" s="47">
        <f t="shared" si="1"/>
        <v>3.7656903765690378E-2</v>
      </c>
      <c r="BH15" s="47">
        <f t="shared" si="1"/>
        <v>2.9288702928870293E-2</v>
      </c>
      <c r="BI15" s="47">
        <f t="shared" si="1"/>
        <v>3.3472803347280332E-2</v>
      </c>
      <c r="BJ15" s="47">
        <f t="shared" si="1"/>
        <v>3.7656903765690378E-2</v>
      </c>
      <c r="BK15" s="47">
        <f t="shared" si="1"/>
        <v>3.7656903765690378E-2</v>
      </c>
      <c r="BL15" s="47">
        <f t="shared" si="1"/>
        <v>2.9288702928870293E-2</v>
      </c>
      <c r="BM15" s="6" cm="1">
        <f t="array" ref="BM15">-1/LN(30)*SUMPRODUCT(AI15:BL15,LN(AI15:BL15))</f>
        <v>0.99678448212317516</v>
      </c>
      <c r="BN15" s="18">
        <f t="shared" si="2"/>
        <v>3.215517876824836E-3</v>
      </c>
      <c r="BO15" s="18">
        <f t="shared" si="3"/>
        <v>2.7594966023707455E-2</v>
      </c>
      <c r="BP15" s="21">
        <f t="shared" si="4"/>
        <v>2.7594966023707458E-2</v>
      </c>
      <c r="BQ15" s="6" cm="1">
        <f t="array" ref="BQ15">-SUMPRODUCT(AI15:BL15,LOG(AI15:BL15,2))</f>
        <v>4.8911124011787166</v>
      </c>
      <c r="BR15" s="28">
        <f t="shared" si="9"/>
        <v>0.99678448212317527</v>
      </c>
      <c r="BS15" s="3">
        <f t="shared" si="5"/>
        <v>3.047141968457125E-3</v>
      </c>
      <c r="BT15" s="3">
        <f t="shared" si="6"/>
        <v>8.0822076220063682E-4</v>
      </c>
      <c r="BU15" s="3">
        <f t="shared" si="6"/>
        <v>1.0391409799722475E-3</v>
      </c>
      <c r="BV15" s="3">
        <f t="shared" si="6"/>
        <v>6.9276065331483154E-4</v>
      </c>
      <c r="BW15" s="3">
        <f t="shared" si="6"/>
        <v>1.0391409799722475E-3</v>
      </c>
      <c r="BX15" s="3">
        <f t="shared" si="6"/>
        <v>1.0391409799722475E-3</v>
      </c>
      <c r="BY15" s="3">
        <f t="shared" si="6"/>
        <v>9.2368087108644198E-4</v>
      </c>
      <c r="BZ15" s="3">
        <f t="shared" si="6"/>
        <v>9.2368087108644198E-4</v>
      </c>
      <c r="CA15" s="3">
        <f t="shared" si="6"/>
        <v>9.2368087108644198E-4</v>
      </c>
      <c r="CB15" s="3">
        <f t="shared" si="6"/>
        <v>8.0822076220063682E-4</v>
      </c>
      <c r="CC15" s="3">
        <f t="shared" si="6"/>
        <v>8.0822076220063682E-4</v>
      </c>
      <c r="CD15" s="3">
        <f t="shared" si="6"/>
        <v>1.0391409799722475E-3</v>
      </c>
      <c r="CE15" s="3">
        <f t="shared" si="6"/>
        <v>6.9276065331483154E-4</v>
      </c>
      <c r="CF15" s="3">
        <f t="shared" si="6"/>
        <v>8.0822076220063682E-4</v>
      </c>
      <c r="CG15" s="3">
        <f t="shared" si="6"/>
        <v>1.0391409799722475E-3</v>
      </c>
      <c r="CH15" s="3">
        <f t="shared" si="6"/>
        <v>9.2368087108644198E-4</v>
      </c>
      <c r="CI15" s="3">
        <f t="shared" si="6"/>
        <v>9.2368087108644198E-4</v>
      </c>
      <c r="CJ15" s="3">
        <f t="shared" si="7"/>
        <v>9.2368087108644198E-4</v>
      </c>
      <c r="CK15" s="3">
        <f t="shared" si="7"/>
        <v>8.0822076220063682E-4</v>
      </c>
      <c r="CL15" s="3">
        <f t="shared" si="7"/>
        <v>1.1546010888580525E-3</v>
      </c>
      <c r="CM15" s="3">
        <f t="shared" si="7"/>
        <v>1.0391409799722475E-3</v>
      </c>
      <c r="CN15" s="3">
        <f t="shared" si="7"/>
        <v>1.0391409799722475E-3</v>
      </c>
      <c r="CO15" s="3">
        <f t="shared" si="7"/>
        <v>1.1546010888580525E-3</v>
      </c>
      <c r="CP15" s="3">
        <f t="shared" si="7"/>
        <v>6.9276065331483154E-4</v>
      </c>
      <c r="CQ15" s="3">
        <f t="shared" si="7"/>
        <v>6.9276065331483154E-4</v>
      </c>
      <c r="CR15" s="3">
        <f t="shared" si="7"/>
        <v>1.0391409799722475E-3</v>
      </c>
      <c r="CS15" s="3">
        <f t="shared" si="7"/>
        <v>8.0822076220063682E-4</v>
      </c>
      <c r="CT15" s="3">
        <f t="shared" si="7"/>
        <v>9.2368087108644198E-4</v>
      </c>
      <c r="CU15" s="3">
        <f t="shared" si="7"/>
        <v>1.0391409799722475E-3</v>
      </c>
      <c r="CV15" s="3">
        <f t="shared" si="7"/>
        <v>1.0391409799722475E-3</v>
      </c>
      <c r="CW15" s="3">
        <f t="shared" si="7"/>
        <v>8.0822076220063682E-4</v>
      </c>
      <c r="CX15" s="26">
        <f t="shared" si="10"/>
        <v>0.13497008052866089</v>
      </c>
    </row>
    <row r="16" spans="1:103" s="5" customFormat="1" ht="31.5" customHeight="1" thickBot="1" x14ac:dyDescent="0.25">
      <c r="A16" s="2"/>
      <c r="B16" s="37" t="s">
        <v>62</v>
      </c>
      <c r="C16" s="34" t="s">
        <v>31</v>
      </c>
      <c r="D16" s="163">
        <f t="shared" si="8"/>
        <v>2.9411764705882353E-2</v>
      </c>
      <c r="E16" s="49">
        <v>9</v>
      </c>
      <c r="F16" s="33">
        <v>8</v>
      </c>
      <c r="G16" s="33">
        <v>9</v>
      </c>
      <c r="H16" s="33">
        <v>8</v>
      </c>
      <c r="I16" s="33">
        <v>6</v>
      </c>
      <c r="J16" s="33">
        <v>10</v>
      </c>
      <c r="K16" s="33">
        <v>8</v>
      </c>
      <c r="L16" s="33">
        <v>8</v>
      </c>
      <c r="M16" s="33">
        <v>10</v>
      </c>
      <c r="N16" s="33">
        <v>10</v>
      </c>
      <c r="O16" s="33">
        <v>8</v>
      </c>
      <c r="P16" s="33">
        <v>9</v>
      </c>
      <c r="Q16" s="33">
        <v>8</v>
      </c>
      <c r="R16" s="33">
        <v>10</v>
      </c>
      <c r="S16" s="33">
        <v>9</v>
      </c>
      <c r="T16" s="33">
        <v>7</v>
      </c>
      <c r="U16" s="33">
        <v>10</v>
      </c>
      <c r="V16" s="33">
        <v>7</v>
      </c>
      <c r="W16" s="33">
        <v>9</v>
      </c>
      <c r="X16" s="33">
        <v>7</v>
      </c>
      <c r="Y16" s="33">
        <v>6</v>
      </c>
      <c r="Z16" s="33">
        <v>9</v>
      </c>
      <c r="AA16" s="33">
        <v>9</v>
      </c>
      <c r="AB16" s="33">
        <v>9</v>
      </c>
      <c r="AC16" s="33">
        <v>10</v>
      </c>
      <c r="AD16" s="33">
        <v>9</v>
      </c>
      <c r="AE16" s="33">
        <v>6</v>
      </c>
      <c r="AF16" s="33">
        <v>9</v>
      </c>
      <c r="AG16" s="33">
        <v>6</v>
      </c>
      <c r="AH16" s="32">
        <v>8</v>
      </c>
      <c r="AI16" s="47">
        <f t="shared" si="0"/>
        <v>3.5856573705179286E-2</v>
      </c>
      <c r="AJ16" s="47">
        <f t="shared" si="0"/>
        <v>3.1872509960159362E-2</v>
      </c>
      <c r="AK16" s="47">
        <f t="shared" si="0"/>
        <v>3.5856573705179286E-2</v>
      </c>
      <c r="AL16" s="47">
        <f t="shared" si="0"/>
        <v>3.1872509960159362E-2</v>
      </c>
      <c r="AM16" s="47">
        <f t="shared" si="0"/>
        <v>2.3904382470119521E-2</v>
      </c>
      <c r="AN16" s="47">
        <f t="shared" si="0"/>
        <v>3.9840637450199202E-2</v>
      </c>
      <c r="AO16" s="47">
        <f t="shared" si="0"/>
        <v>3.1872509960159362E-2</v>
      </c>
      <c r="AP16" s="47">
        <f t="shared" si="0"/>
        <v>3.1872509960159362E-2</v>
      </c>
      <c r="AQ16" s="47">
        <f t="shared" si="0"/>
        <v>3.9840637450199202E-2</v>
      </c>
      <c r="AR16" s="47">
        <f t="shared" si="0"/>
        <v>3.9840637450199202E-2</v>
      </c>
      <c r="AS16" s="47">
        <f t="shared" si="0"/>
        <v>3.1872509960159362E-2</v>
      </c>
      <c r="AT16" s="47">
        <f t="shared" si="0"/>
        <v>3.5856573705179286E-2</v>
      </c>
      <c r="AU16" s="47">
        <f t="shared" si="0"/>
        <v>3.1872509960159362E-2</v>
      </c>
      <c r="AV16" s="47">
        <f t="shared" si="0"/>
        <v>3.9840637450199202E-2</v>
      </c>
      <c r="AW16" s="47">
        <f t="shared" si="0"/>
        <v>3.5856573705179286E-2</v>
      </c>
      <c r="AX16" s="47">
        <f t="shared" si="0"/>
        <v>2.7888446215139442E-2</v>
      </c>
      <c r="AY16" s="47">
        <f t="shared" si="1"/>
        <v>3.9840637450199202E-2</v>
      </c>
      <c r="AZ16" s="47">
        <f t="shared" si="1"/>
        <v>2.7888446215139442E-2</v>
      </c>
      <c r="BA16" s="47">
        <f t="shared" si="1"/>
        <v>3.5856573705179286E-2</v>
      </c>
      <c r="BB16" s="47">
        <f t="shared" si="1"/>
        <v>2.7888446215139442E-2</v>
      </c>
      <c r="BC16" s="47">
        <f t="shared" si="1"/>
        <v>2.3904382470119521E-2</v>
      </c>
      <c r="BD16" s="47">
        <f t="shared" si="1"/>
        <v>3.5856573705179286E-2</v>
      </c>
      <c r="BE16" s="47">
        <f t="shared" si="1"/>
        <v>3.5856573705179286E-2</v>
      </c>
      <c r="BF16" s="47">
        <f t="shared" si="1"/>
        <v>3.5856573705179286E-2</v>
      </c>
      <c r="BG16" s="47">
        <f t="shared" si="1"/>
        <v>3.9840637450199202E-2</v>
      </c>
      <c r="BH16" s="47">
        <f t="shared" si="1"/>
        <v>3.5856573705179286E-2</v>
      </c>
      <c r="BI16" s="47">
        <f t="shared" si="1"/>
        <v>2.3904382470119521E-2</v>
      </c>
      <c r="BJ16" s="47">
        <f t="shared" si="1"/>
        <v>3.5856573705179286E-2</v>
      </c>
      <c r="BK16" s="47">
        <f t="shared" si="1"/>
        <v>2.3904382470119521E-2</v>
      </c>
      <c r="BL16" s="47">
        <f t="shared" si="1"/>
        <v>3.1872509960159362E-2</v>
      </c>
      <c r="BM16" s="6" cm="1">
        <f t="array" ref="BM16">-1/LN(30)*SUMPRODUCT(AI16:BL16,LN(AI16:BL16))</f>
        <v>0.99644812297905272</v>
      </c>
      <c r="BN16" s="18">
        <f t="shared" si="2"/>
        <v>3.5518770209472805E-3</v>
      </c>
      <c r="BO16" s="18">
        <f t="shared" si="3"/>
        <v>3.0481536557405594E-2</v>
      </c>
      <c r="BP16" s="21">
        <f t="shared" si="4"/>
        <v>3.0481536557405597E-2</v>
      </c>
      <c r="BQ16" s="6" cm="1">
        <f t="array" ref="BQ16">-SUMPRODUCT(AI16:BL16,LOG(AI16:BL16,2))</f>
        <v>4.8894619236576764</v>
      </c>
      <c r="BR16" s="28">
        <f t="shared" si="9"/>
        <v>0.99644812297905316</v>
      </c>
      <c r="BS16" s="3">
        <f t="shared" si="5"/>
        <v>3.3835579300533661E-3</v>
      </c>
      <c r="BT16" s="3">
        <f t="shared" si="6"/>
        <v>1.0929634622177306E-3</v>
      </c>
      <c r="BU16" s="3">
        <f t="shared" si="6"/>
        <v>9.715230775268716E-4</v>
      </c>
      <c r="BV16" s="3">
        <f t="shared" si="6"/>
        <v>1.0929634622177306E-3</v>
      </c>
      <c r="BW16" s="3">
        <f t="shared" si="6"/>
        <v>9.715230775268716E-4</v>
      </c>
      <c r="BX16" s="3">
        <f t="shared" si="6"/>
        <v>7.2864230814515376E-4</v>
      </c>
      <c r="BY16" s="3">
        <f t="shared" si="6"/>
        <v>1.2144038469085894E-3</v>
      </c>
      <c r="BZ16" s="3">
        <f t="shared" si="6"/>
        <v>9.715230775268716E-4</v>
      </c>
      <c r="CA16" s="3">
        <f t="shared" si="6"/>
        <v>9.715230775268716E-4</v>
      </c>
      <c r="CB16" s="3">
        <f t="shared" si="6"/>
        <v>1.2144038469085894E-3</v>
      </c>
      <c r="CC16" s="3">
        <f t="shared" si="6"/>
        <v>1.2144038469085894E-3</v>
      </c>
      <c r="CD16" s="3">
        <f t="shared" si="6"/>
        <v>9.715230775268716E-4</v>
      </c>
      <c r="CE16" s="3">
        <f t="shared" si="6"/>
        <v>1.0929634622177306E-3</v>
      </c>
      <c r="CF16" s="3">
        <f t="shared" si="6"/>
        <v>9.715230775268716E-4</v>
      </c>
      <c r="CG16" s="3">
        <f t="shared" si="6"/>
        <v>1.2144038469085894E-3</v>
      </c>
      <c r="CH16" s="3">
        <f t="shared" si="6"/>
        <v>1.0929634622177306E-3</v>
      </c>
      <c r="CI16" s="3">
        <f t="shared" si="6"/>
        <v>8.5008269283601268E-4</v>
      </c>
      <c r="CJ16" s="3">
        <f t="shared" si="7"/>
        <v>1.2144038469085894E-3</v>
      </c>
      <c r="CK16" s="3">
        <f t="shared" si="7"/>
        <v>8.5008269283601268E-4</v>
      </c>
      <c r="CL16" s="3">
        <f t="shared" si="7"/>
        <v>1.0929634622177306E-3</v>
      </c>
      <c r="CM16" s="3">
        <f t="shared" si="7"/>
        <v>8.5008269283601268E-4</v>
      </c>
      <c r="CN16" s="3">
        <f t="shared" si="7"/>
        <v>7.2864230814515376E-4</v>
      </c>
      <c r="CO16" s="3">
        <f t="shared" si="7"/>
        <v>1.0929634622177306E-3</v>
      </c>
      <c r="CP16" s="3">
        <f t="shared" si="7"/>
        <v>1.0929634622177306E-3</v>
      </c>
      <c r="CQ16" s="3">
        <f t="shared" si="7"/>
        <v>1.0929634622177306E-3</v>
      </c>
      <c r="CR16" s="3">
        <f t="shared" si="7"/>
        <v>1.2144038469085894E-3</v>
      </c>
      <c r="CS16" s="3">
        <f t="shared" si="7"/>
        <v>1.0929634622177306E-3</v>
      </c>
      <c r="CT16" s="3">
        <f t="shared" si="7"/>
        <v>7.2864230814515376E-4</v>
      </c>
      <c r="CU16" s="3">
        <f t="shared" si="7"/>
        <v>1.0929634622177306E-3</v>
      </c>
      <c r="CV16" s="3">
        <f t="shared" si="7"/>
        <v>7.2864230814515376E-4</v>
      </c>
      <c r="CW16" s="3">
        <f t="shared" si="7"/>
        <v>9.715230775268716E-4</v>
      </c>
      <c r="CX16" s="26">
        <f t="shared" si="10"/>
        <v>0.14903831237201415</v>
      </c>
    </row>
    <row r="17" spans="1:102" s="5" customFormat="1" ht="31.5" customHeight="1" thickBot="1" x14ac:dyDescent="0.25">
      <c r="A17" s="2"/>
      <c r="B17" s="37" t="s">
        <v>63</v>
      </c>
      <c r="C17" s="34" t="s">
        <v>32</v>
      </c>
      <c r="D17" s="163">
        <f t="shared" si="8"/>
        <v>2.9411764705882353E-2</v>
      </c>
      <c r="E17" s="49">
        <v>7</v>
      </c>
      <c r="F17" s="33">
        <v>9</v>
      </c>
      <c r="G17" s="33">
        <v>8</v>
      </c>
      <c r="H17" s="33">
        <v>7</v>
      </c>
      <c r="I17" s="33">
        <v>9</v>
      </c>
      <c r="J17" s="33">
        <v>7</v>
      </c>
      <c r="K17" s="33">
        <v>8</v>
      </c>
      <c r="L17" s="33">
        <v>10</v>
      </c>
      <c r="M17" s="33">
        <v>6</v>
      </c>
      <c r="N17" s="33">
        <v>9</v>
      </c>
      <c r="O17" s="33">
        <v>10</v>
      </c>
      <c r="P17" s="33">
        <v>9</v>
      </c>
      <c r="Q17" s="33">
        <v>8</v>
      </c>
      <c r="R17" s="33">
        <v>8</v>
      </c>
      <c r="S17" s="33">
        <v>7</v>
      </c>
      <c r="T17" s="33">
        <v>8</v>
      </c>
      <c r="U17" s="33">
        <v>9</v>
      </c>
      <c r="V17" s="33">
        <v>9</v>
      </c>
      <c r="W17" s="33">
        <v>9</v>
      </c>
      <c r="X17" s="33">
        <v>7</v>
      </c>
      <c r="Y17" s="33">
        <v>8</v>
      </c>
      <c r="Z17" s="33">
        <v>7</v>
      </c>
      <c r="AA17" s="33">
        <v>8</v>
      </c>
      <c r="AB17" s="33">
        <v>8</v>
      </c>
      <c r="AC17" s="33">
        <v>9</v>
      </c>
      <c r="AD17" s="33">
        <v>10</v>
      </c>
      <c r="AE17" s="33">
        <v>6</v>
      </c>
      <c r="AF17" s="33">
        <v>8</v>
      </c>
      <c r="AG17" s="33">
        <v>10</v>
      </c>
      <c r="AH17" s="32">
        <v>8</v>
      </c>
      <c r="AI17" s="47">
        <f t="shared" si="0"/>
        <v>2.8455284552845527E-2</v>
      </c>
      <c r="AJ17" s="47">
        <f t="shared" si="0"/>
        <v>3.6585365853658534E-2</v>
      </c>
      <c r="AK17" s="47">
        <f t="shared" si="0"/>
        <v>3.2520325203252036E-2</v>
      </c>
      <c r="AL17" s="47">
        <f t="shared" si="0"/>
        <v>2.8455284552845527E-2</v>
      </c>
      <c r="AM17" s="47">
        <f t="shared" si="0"/>
        <v>3.6585365853658534E-2</v>
      </c>
      <c r="AN17" s="47">
        <f t="shared" si="0"/>
        <v>2.8455284552845527E-2</v>
      </c>
      <c r="AO17" s="47">
        <f t="shared" si="0"/>
        <v>3.2520325203252036E-2</v>
      </c>
      <c r="AP17" s="47">
        <f t="shared" si="0"/>
        <v>4.065040650406504E-2</v>
      </c>
      <c r="AQ17" s="47">
        <f t="shared" si="0"/>
        <v>2.4390243902439025E-2</v>
      </c>
      <c r="AR17" s="47">
        <f t="shared" si="0"/>
        <v>3.6585365853658534E-2</v>
      </c>
      <c r="AS17" s="47">
        <f t="shared" si="0"/>
        <v>4.065040650406504E-2</v>
      </c>
      <c r="AT17" s="47">
        <f t="shared" si="0"/>
        <v>3.6585365853658534E-2</v>
      </c>
      <c r="AU17" s="47">
        <f t="shared" si="0"/>
        <v>3.2520325203252036E-2</v>
      </c>
      <c r="AV17" s="47">
        <f t="shared" si="0"/>
        <v>3.2520325203252036E-2</v>
      </c>
      <c r="AW17" s="47">
        <f t="shared" si="0"/>
        <v>2.8455284552845527E-2</v>
      </c>
      <c r="AX17" s="47">
        <f t="shared" si="0"/>
        <v>3.2520325203252036E-2</v>
      </c>
      <c r="AY17" s="47">
        <f t="shared" si="1"/>
        <v>3.6585365853658534E-2</v>
      </c>
      <c r="AZ17" s="47">
        <f t="shared" si="1"/>
        <v>3.6585365853658534E-2</v>
      </c>
      <c r="BA17" s="47">
        <f t="shared" si="1"/>
        <v>3.6585365853658534E-2</v>
      </c>
      <c r="BB17" s="47">
        <f t="shared" si="1"/>
        <v>2.8455284552845527E-2</v>
      </c>
      <c r="BC17" s="47">
        <f t="shared" si="1"/>
        <v>3.2520325203252036E-2</v>
      </c>
      <c r="BD17" s="47">
        <f t="shared" si="1"/>
        <v>2.8455284552845527E-2</v>
      </c>
      <c r="BE17" s="47">
        <f t="shared" si="1"/>
        <v>3.2520325203252036E-2</v>
      </c>
      <c r="BF17" s="47">
        <f t="shared" si="1"/>
        <v>3.2520325203252036E-2</v>
      </c>
      <c r="BG17" s="47">
        <f t="shared" si="1"/>
        <v>3.6585365853658534E-2</v>
      </c>
      <c r="BH17" s="47">
        <f t="shared" si="1"/>
        <v>4.065040650406504E-2</v>
      </c>
      <c r="BI17" s="47">
        <f t="shared" si="1"/>
        <v>2.4390243902439025E-2</v>
      </c>
      <c r="BJ17" s="47">
        <f t="shared" si="1"/>
        <v>3.2520325203252036E-2</v>
      </c>
      <c r="BK17" s="47">
        <f t="shared" si="1"/>
        <v>4.065040650406504E-2</v>
      </c>
      <c r="BL17" s="47">
        <f t="shared" si="1"/>
        <v>3.2520325203252036E-2</v>
      </c>
      <c r="BM17" s="6" cm="1">
        <f t="array" ref="BM17">-1/LN(30)*SUMPRODUCT(AI17:BL17,LN(AI17:BL17))</f>
        <v>0.99728546750189817</v>
      </c>
      <c r="BN17" s="18">
        <f t="shared" si="2"/>
        <v>2.7145324981018293E-3</v>
      </c>
      <c r="BO17" s="18">
        <f t="shared" si="3"/>
        <v>2.3295604292934941E-2</v>
      </c>
      <c r="BP17" s="21">
        <f t="shared" si="4"/>
        <v>2.3295604292934945E-2</v>
      </c>
      <c r="BQ17" s="6" cm="1">
        <f t="array" ref="BQ17">-SUMPRODUCT(AI17:BL17,LOG(AI17:BL17,2))</f>
        <v>4.8935706816221067</v>
      </c>
      <c r="BR17" s="28">
        <f t="shared" si="9"/>
        <v>0.99728546750189773</v>
      </c>
      <c r="BS17" s="3">
        <f t="shared" si="5"/>
        <v>2.5460719637501739E-3</v>
      </c>
      <c r="BT17" s="3">
        <f t="shared" si="6"/>
        <v>6.6288304898595371E-4</v>
      </c>
      <c r="BU17" s="3">
        <f t="shared" si="6"/>
        <v>8.5227820583908334E-4</v>
      </c>
      <c r="BV17" s="3">
        <f t="shared" si="6"/>
        <v>7.5758062741251863E-4</v>
      </c>
      <c r="BW17" s="3">
        <f t="shared" si="6"/>
        <v>6.6288304898595371E-4</v>
      </c>
      <c r="BX17" s="3">
        <f t="shared" si="6"/>
        <v>8.5227820583908334E-4</v>
      </c>
      <c r="BY17" s="3">
        <f t="shared" si="6"/>
        <v>6.6288304898595371E-4</v>
      </c>
      <c r="BZ17" s="3">
        <f t="shared" si="6"/>
        <v>7.5758062741251863E-4</v>
      </c>
      <c r="CA17" s="3">
        <f t="shared" si="6"/>
        <v>9.4697578426564816E-4</v>
      </c>
      <c r="CB17" s="3">
        <f t="shared" si="6"/>
        <v>5.6818547055938889E-4</v>
      </c>
      <c r="CC17" s="3">
        <f t="shared" si="6"/>
        <v>8.5227820583908334E-4</v>
      </c>
      <c r="CD17" s="3">
        <f t="shared" si="6"/>
        <v>9.4697578426564816E-4</v>
      </c>
      <c r="CE17" s="3">
        <f t="shared" si="6"/>
        <v>8.5227820583908334E-4</v>
      </c>
      <c r="CF17" s="3">
        <f t="shared" si="6"/>
        <v>7.5758062741251863E-4</v>
      </c>
      <c r="CG17" s="3">
        <f t="shared" si="6"/>
        <v>7.5758062741251863E-4</v>
      </c>
      <c r="CH17" s="3">
        <f t="shared" si="6"/>
        <v>6.6288304898595371E-4</v>
      </c>
      <c r="CI17" s="3">
        <f t="shared" si="6"/>
        <v>7.5758062741251863E-4</v>
      </c>
      <c r="CJ17" s="3">
        <f t="shared" si="7"/>
        <v>8.5227820583908334E-4</v>
      </c>
      <c r="CK17" s="3">
        <f t="shared" si="7"/>
        <v>8.5227820583908334E-4</v>
      </c>
      <c r="CL17" s="3">
        <f t="shared" si="7"/>
        <v>8.5227820583908334E-4</v>
      </c>
      <c r="CM17" s="3">
        <f t="shared" si="7"/>
        <v>6.6288304898595371E-4</v>
      </c>
      <c r="CN17" s="3">
        <f t="shared" si="7"/>
        <v>7.5758062741251863E-4</v>
      </c>
      <c r="CO17" s="3">
        <f t="shared" si="7"/>
        <v>6.6288304898595371E-4</v>
      </c>
      <c r="CP17" s="3">
        <f t="shared" si="7"/>
        <v>7.5758062741251863E-4</v>
      </c>
      <c r="CQ17" s="3">
        <f t="shared" si="7"/>
        <v>7.5758062741251863E-4</v>
      </c>
      <c r="CR17" s="3">
        <f t="shared" si="7"/>
        <v>8.5227820583908334E-4</v>
      </c>
      <c r="CS17" s="3">
        <f t="shared" si="7"/>
        <v>9.4697578426564816E-4</v>
      </c>
      <c r="CT17" s="3">
        <f t="shared" si="7"/>
        <v>5.6818547055938889E-4</v>
      </c>
      <c r="CU17" s="3">
        <f t="shared" si="7"/>
        <v>7.5758062741251863E-4</v>
      </c>
      <c r="CV17" s="3">
        <f t="shared" si="7"/>
        <v>9.4697578426564816E-4</v>
      </c>
      <c r="CW17" s="3">
        <f t="shared" si="7"/>
        <v>7.5758062741251863E-4</v>
      </c>
      <c r="CX17" s="26">
        <f t="shared" si="10"/>
        <v>0.11399868617857653</v>
      </c>
    </row>
    <row r="18" spans="1:102" s="5" customFormat="1" ht="31.5" customHeight="1" thickBot="1" x14ac:dyDescent="0.25">
      <c r="A18" s="2"/>
      <c r="B18" s="37" t="s">
        <v>64</v>
      </c>
      <c r="C18" s="34" t="s">
        <v>33</v>
      </c>
      <c r="D18" s="163">
        <f t="shared" si="8"/>
        <v>2.9411764705882353E-2</v>
      </c>
      <c r="E18" s="49">
        <v>6</v>
      </c>
      <c r="F18" s="33">
        <v>8</v>
      </c>
      <c r="G18" s="33">
        <v>10</v>
      </c>
      <c r="H18" s="33">
        <v>9</v>
      </c>
      <c r="I18" s="33">
        <v>10</v>
      </c>
      <c r="J18" s="33">
        <v>6</v>
      </c>
      <c r="K18" s="33">
        <v>7</v>
      </c>
      <c r="L18" s="33">
        <v>10</v>
      </c>
      <c r="M18" s="33">
        <v>8</v>
      </c>
      <c r="N18" s="33">
        <v>6</v>
      </c>
      <c r="O18" s="33">
        <v>7</v>
      </c>
      <c r="P18" s="33">
        <v>8</v>
      </c>
      <c r="Q18" s="33">
        <v>9</v>
      </c>
      <c r="R18" s="33">
        <v>10</v>
      </c>
      <c r="S18" s="33">
        <v>10</v>
      </c>
      <c r="T18" s="33">
        <v>6</v>
      </c>
      <c r="U18" s="33">
        <v>8</v>
      </c>
      <c r="V18" s="33">
        <v>9</v>
      </c>
      <c r="W18" s="33">
        <v>6</v>
      </c>
      <c r="X18" s="33">
        <v>8</v>
      </c>
      <c r="Y18" s="33">
        <v>9</v>
      </c>
      <c r="Z18" s="33">
        <v>9</v>
      </c>
      <c r="AA18" s="33">
        <v>10</v>
      </c>
      <c r="AB18" s="33">
        <v>10</v>
      </c>
      <c r="AC18" s="33">
        <v>6</v>
      </c>
      <c r="AD18" s="33">
        <v>9</v>
      </c>
      <c r="AE18" s="33">
        <v>7</v>
      </c>
      <c r="AF18" s="33">
        <v>8</v>
      </c>
      <c r="AG18" s="33">
        <v>7</v>
      </c>
      <c r="AH18" s="32">
        <v>9</v>
      </c>
      <c r="AI18" s="47">
        <f t="shared" si="0"/>
        <v>2.4489795918367346E-2</v>
      </c>
      <c r="AJ18" s="47">
        <f t="shared" si="0"/>
        <v>3.2653061224489799E-2</v>
      </c>
      <c r="AK18" s="47">
        <f t="shared" si="0"/>
        <v>4.0816326530612242E-2</v>
      </c>
      <c r="AL18" s="47">
        <f t="shared" si="0"/>
        <v>3.6734693877551024E-2</v>
      </c>
      <c r="AM18" s="47">
        <f t="shared" si="0"/>
        <v>4.0816326530612242E-2</v>
      </c>
      <c r="AN18" s="47">
        <f t="shared" si="0"/>
        <v>2.4489795918367346E-2</v>
      </c>
      <c r="AO18" s="47">
        <f t="shared" si="0"/>
        <v>2.8571428571428571E-2</v>
      </c>
      <c r="AP18" s="47">
        <f t="shared" si="0"/>
        <v>4.0816326530612242E-2</v>
      </c>
      <c r="AQ18" s="47">
        <f t="shared" si="0"/>
        <v>3.2653061224489799E-2</v>
      </c>
      <c r="AR18" s="47">
        <f t="shared" si="0"/>
        <v>2.4489795918367346E-2</v>
      </c>
      <c r="AS18" s="47">
        <f t="shared" si="0"/>
        <v>2.8571428571428571E-2</v>
      </c>
      <c r="AT18" s="47">
        <f t="shared" si="0"/>
        <v>3.2653061224489799E-2</v>
      </c>
      <c r="AU18" s="47">
        <f t="shared" si="0"/>
        <v>3.6734693877551024E-2</v>
      </c>
      <c r="AV18" s="47">
        <f t="shared" si="0"/>
        <v>4.0816326530612242E-2</v>
      </c>
      <c r="AW18" s="47">
        <f t="shared" si="0"/>
        <v>4.0816326530612242E-2</v>
      </c>
      <c r="AX18" s="47">
        <f t="shared" si="0"/>
        <v>2.4489795918367346E-2</v>
      </c>
      <c r="AY18" s="47">
        <f t="shared" si="1"/>
        <v>3.2653061224489799E-2</v>
      </c>
      <c r="AZ18" s="47">
        <f t="shared" si="1"/>
        <v>3.6734693877551024E-2</v>
      </c>
      <c r="BA18" s="47">
        <f t="shared" si="1"/>
        <v>2.4489795918367346E-2</v>
      </c>
      <c r="BB18" s="47">
        <f t="shared" si="1"/>
        <v>3.2653061224489799E-2</v>
      </c>
      <c r="BC18" s="47">
        <f t="shared" si="1"/>
        <v>3.6734693877551024E-2</v>
      </c>
      <c r="BD18" s="47">
        <f t="shared" si="1"/>
        <v>3.6734693877551024E-2</v>
      </c>
      <c r="BE18" s="47">
        <f t="shared" si="1"/>
        <v>4.0816326530612242E-2</v>
      </c>
      <c r="BF18" s="47">
        <f t="shared" si="1"/>
        <v>4.0816326530612242E-2</v>
      </c>
      <c r="BG18" s="47">
        <f t="shared" si="1"/>
        <v>2.4489795918367346E-2</v>
      </c>
      <c r="BH18" s="47">
        <f t="shared" si="1"/>
        <v>3.6734693877551024E-2</v>
      </c>
      <c r="BI18" s="47">
        <f t="shared" si="1"/>
        <v>2.8571428571428571E-2</v>
      </c>
      <c r="BJ18" s="47">
        <f t="shared" si="1"/>
        <v>3.2653061224489799E-2</v>
      </c>
      <c r="BK18" s="47">
        <f t="shared" si="1"/>
        <v>2.8571428571428571E-2</v>
      </c>
      <c r="BL18" s="47">
        <f t="shared" si="1"/>
        <v>3.6734693877551024E-2</v>
      </c>
      <c r="BM18" s="6" cm="1">
        <f t="array" ref="BM18">-1/LN(30)*SUMPRODUCT(AI18:BL18,LN(AI18:BL18))</f>
        <v>0.99532791083454686</v>
      </c>
      <c r="BN18" s="18">
        <f t="shared" si="2"/>
        <v>4.6720891654531416E-3</v>
      </c>
      <c r="BO18" s="18">
        <f t="shared" si="3"/>
        <v>4.0094985230720998E-2</v>
      </c>
      <c r="BP18" s="21">
        <f t="shared" si="4"/>
        <v>4.0094985230721004E-2</v>
      </c>
      <c r="BQ18" s="6" cm="1">
        <f t="array" ref="BQ18">-SUMPRODUCT(AI18:BL18,LOG(AI18:BL18,2))</f>
        <v>4.8839651652207117</v>
      </c>
      <c r="BR18" s="28">
        <f t="shared" si="9"/>
        <v>0.99532791083454675</v>
      </c>
      <c r="BS18" s="3">
        <f t="shared" si="5"/>
        <v>4.5039592997541218E-3</v>
      </c>
      <c r="BT18" s="3">
        <f t="shared" si="6"/>
        <v>9.8191800565031032E-4</v>
      </c>
      <c r="BU18" s="3">
        <f t="shared" si="6"/>
        <v>1.3092240075337472E-3</v>
      </c>
      <c r="BV18" s="3">
        <f t="shared" si="6"/>
        <v>1.6365300094171838E-3</v>
      </c>
      <c r="BW18" s="3">
        <f t="shared" si="6"/>
        <v>1.4728770084754656E-3</v>
      </c>
      <c r="BX18" s="3">
        <f t="shared" si="6"/>
        <v>1.6365300094171838E-3</v>
      </c>
      <c r="BY18" s="3">
        <f t="shared" si="6"/>
        <v>9.8191800565031032E-4</v>
      </c>
      <c r="BZ18" s="3">
        <f t="shared" si="6"/>
        <v>1.1455710065920287E-3</v>
      </c>
      <c r="CA18" s="3">
        <f t="shared" si="6"/>
        <v>1.6365300094171838E-3</v>
      </c>
      <c r="CB18" s="3">
        <f t="shared" si="6"/>
        <v>1.3092240075337472E-3</v>
      </c>
      <c r="CC18" s="3">
        <f t="shared" si="6"/>
        <v>9.8191800565031032E-4</v>
      </c>
      <c r="CD18" s="3">
        <f t="shared" si="6"/>
        <v>1.1455710065920287E-3</v>
      </c>
      <c r="CE18" s="3">
        <f t="shared" si="6"/>
        <v>1.3092240075337472E-3</v>
      </c>
      <c r="CF18" s="3">
        <f t="shared" si="6"/>
        <v>1.4728770084754656E-3</v>
      </c>
      <c r="CG18" s="3">
        <f t="shared" si="6"/>
        <v>1.6365300094171838E-3</v>
      </c>
      <c r="CH18" s="3">
        <f t="shared" si="6"/>
        <v>1.6365300094171838E-3</v>
      </c>
      <c r="CI18" s="3">
        <f t="shared" si="6"/>
        <v>9.8191800565031032E-4</v>
      </c>
      <c r="CJ18" s="3">
        <f t="shared" si="7"/>
        <v>1.3092240075337472E-3</v>
      </c>
      <c r="CK18" s="3">
        <f t="shared" si="7"/>
        <v>1.4728770084754656E-3</v>
      </c>
      <c r="CL18" s="3">
        <f t="shared" si="7"/>
        <v>9.8191800565031032E-4</v>
      </c>
      <c r="CM18" s="3">
        <f t="shared" si="7"/>
        <v>1.3092240075337472E-3</v>
      </c>
      <c r="CN18" s="3">
        <f t="shared" si="7"/>
        <v>1.4728770084754656E-3</v>
      </c>
      <c r="CO18" s="3">
        <f t="shared" si="7"/>
        <v>1.4728770084754656E-3</v>
      </c>
      <c r="CP18" s="3">
        <f t="shared" si="7"/>
        <v>1.6365300094171838E-3</v>
      </c>
      <c r="CQ18" s="3">
        <f t="shared" si="7"/>
        <v>1.6365300094171838E-3</v>
      </c>
      <c r="CR18" s="3">
        <f t="shared" si="7"/>
        <v>9.8191800565031032E-4</v>
      </c>
      <c r="CS18" s="3">
        <f t="shared" si="7"/>
        <v>1.4728770084754656E-3</v>
      </c>
      <c r="CT18" s="3">
        <f t="shared" si="7"/>
        <v>1.1455710065920287E-3</v>
      </c>
      <c r="CU18" s="3">
        <f t="shared" si="7"/>
        <v>1.3092240075337472E-3</v>
      </c>
      <c r="CV18" s="3">
        <f t="shared" si="7"/>
        <v>1.1455710065920287E-3</v>
      </c>
      <c r="CW18" s="3">
        <f t="shared" si="7"/>
        <v>1.4728770084754656E-3</v>
      </c>
      <c r="CX18" s="26">
        <f t="shared" si="10"/>
        <v>0.19582251116688029</v>
      </c>
    </row>
    <row r="19" spans="1:102" s="5" customFormat="1" ht="31.5" customHeight="1" thickBot="1" x14ac:dyDescent="0.25">
      <c r="A19" s="2"/>
      <c r="B19" s="37" t="s">
        <v>4</v>
      </c>
      <c r="C19" s="34" t="s">
        <v>34</v>
      </c>
      <c r="D19" s="163">
        <f t="shared" si="8"/>
        <v>2.9411764705882353E-2</v>
      </c>
      <c r="E19" s="49">
        <v>9</v>
      </c>
      <c r="F19" s="33">
        <v>10</v>
      </c>
      <c r="G19" s="33">
        <v>8</v>
      </c>
      <c r="H19" s="33">
        <v>6</v>
      </c>
      <c r="I19" s="33">
        <v>7</v>
      </c>
      <c r="J19" s="33">
        <v>7</v>
      </c>
      <c r="K19" s="33">
        <v>9</v>
      </c>
      <c r="L19" s="33">
        <v>9</v>
      </c>
      <c r="M19" s="33">
        <v>8</v>
      </c>
      <c r="N19" s="33">
        <v>9</v>
      </c>
      <c r="O19" s="33">
        <v>9</v>
      </c>
      <c r="P19" s="33">
        <v>9</v>
      </c>
      <c r="Q19" s="33">
        <v>6</v>
      </c>
      <c r="R19" s="33">
        <v>8</v>
      </c>
      <c r="S19" s="33">
        <v>9</v>
      </c>
      <c r="T19" s="33">
        <v>9</v>
      </c>
      <c r="U19" s="33">
        <v>7</v>
      </c>
      <c r="V19" s="33">
        <v>9</v>
      </c>
      <c r="W19" s="33">
        <v>7</v>
      </c>
      <c r="X19" s="33">
        <v>9</v>
      </c>
      <c r="Y19" s="33">
        <v>7</v>
      </c>
      <c r="Z19" s="33">
        <v>9</v>
      </c>
      <c r="AA19" s="33">
        <v>6</v>
      </c>
      <c r="AB19" s="33">
        <v>7</v>
      </c>
      <c r="AC19" s="33">
        <v>9</v>
      </c>
      <c r="AD19" s="33">
        <v>9</v>
      </c>
      <c r="AE19" s="33">
        <v>8</v>
      </c>
      <c r="AF19" s="33">
        <v>10</v>
      </c>
      <c r="AG19" s="33">
        <v>9</v>
      </c>
      <c r="AH19" s="32">
        <v>7</v>
      </c>
      <c r="AI19" s="47">
        <f t="shared" si="0"/>
        <v>3.6734693877551024E-2</v>
      </c>
      <c r="AJ19" s="47">
        <f t="shared" si="0"/>
        <v>4.0816326530612242E-2</v>
      </c>
      <c r="AK19" s="47">
        <f t="shared" si="0"/>
        <v>3.2653061224489799E-2</v>
      </c>
      <c r="AL19" s="47">
        <f t="shared" si="0"/>
        <v>2.4489795918367346E-2</v>
      </c>
      <c r="AM19" s="47">
        <f t="shared" si="0"/>
        <v>2.8571428571428571E-2</v>
      </c>
      <c r="AN19" s="47">
        <f t="shared" si="0"/>
        <v>2.8571428571428571E-2</v>
      </c>
      <c r="AO19" s="47">
        <f t="shared" si="0"/>
        <v>3.6734693877551024E-2</v>
      </c>
      <c r="AP19" s="47">
        <f t="shared" si="0"/>
        <v>3.6734693877551024E-2</v>
      </c>
      <c r="AQ19" s="47">
        <f t="shared" si="0"/>
        <v>3.2653061224489799E-2</v>
      </c>
      <c r="AR19" s="47">
        <f t="shared" si="0"/>
        <v>3.6734693877551024E-2</v>
      </c>
      <c r="AS19" s="47">
        <f t="shared" si="0"/>
        <v>3.6734693877551024E-2</v>
      </c>
      <c r="AT19" s="47">
        <f t="shared" si="0"/>
        <v>3.6734693877551024E-2</v>
      </c>
      <c r="AU19" s="47">
        <f t="shared" si="0"/>
        <v>2.4489795918367346E-2</v>
      </c>
      <c r="AV19" s="47">
        <f t="shared" si="0"/>
        <v>3.2653061224489799E-2</v>
      </c>
      <c r="AW19" s="47">
        <f t="shared" si="0"/>
        <v>3.6734693877551024E-2</v>
      </c>
      <c r="AX19" s="47">
        <f t="shared" si="0"/>
        <v>3.6734693877551024E-2</v>
      </c>
      <c r="AY19" s="47">
        <f t="shared" si="1"/>
        <v>2.8571428571428571E-2</v>
      </c>
      <c r="AZ19" s="47">
        <f t="shared" si="1"/>
        <v>3.6734693877551024E-2</v>
      </c>
      <c r="BA19" s="47">
        <f t="shared" si="1"/>
        <v>2.8571428571428571E-2</v>
      </c>
      <c r="BB19" s="47">
        <f t="shared" si="1"/>
        <v>3.6734693877551024E-2</v>
      </c>
      <c r="BC19" s="47">
        <f t="shared" si="1"/>
        <v>2.8571428571428571E-2</v>
      </c>
      <c r="BD19" s="47">
        <f t="shared" si="1"/>
        <v>3.6734693877551024E-2</v>
      </c>
      <c r="BE19" s="47">
        <f t="shared" si="1"/>
        <v>2.4489795918367346E-2</v>
      </c>
      <c r="BF19" s="47">
        <f t="shared" si="1"/>
        <v>2.8571428571428571E-2</v>
      </c>
      <c r="BG19" s="47">
        <f t="shared" si="1"/>
        <v>3.6734693877551024E-2</v>
      </c>
      <c r="BH19" s="47">
        <f t="shared" si="1"/>
        <v>3.6734693877551024E-2</v>
      </c>
      <c r="BI19" s="47">
        <f t="shared" si="1"/>
        <v>3.2653061224489799E-2</v>
      </c>
      <c r="BJ19" s="47">
        <f t="shared" si="1"/>
        <v>4.0816326530612242E-2</v>
      </c>
      <c r="BK19" s="47">
        <f t="shared" si="1"/>
        <v>3.6734693877551024E-2</v>
      </c>
      <c r="BL19" s="47">
        <f t="shared" si="1"/>
        <v>2.8571428571428571E-2</v>
      </c>
      <c r="BM19" s="6" cm="1">
        <f t="array" ref="BM19">-1/LN(30)*SUMPRODUCT(AI19:BL19,LN(AI19:BL19))</f>
        <v>0.99696326319446749</v>
      </c>
      <c r="BN19" s="18">
        <f t="shared" si="2"/>
        <v>3.0367368055325139E-3</v>
      </c>
      <c r="BO19" s="18">
        <f t="shared" si="3"/>
        <v>2.6060700696324109E-2</v>
      </c>
      <c r="BP19" s="21">
        <f t="shared" si="4"/>
        <v>2.6060700696324112E-2</v>
      </c>
      <c r="BQ19" s="6" cm="1">
        <f t="array" ref="BQ19">-SUMPRODUCT(AI19:BL19,LOG(AI19:BL19,2))</f>
        <v>4.8919896603361144</v>
      </c>
      <c r="BR19" s="28">
        <f t="shared" si="9"/>
        <v>0.99696326319446782</v>
      </c>
      <c r="BS19" s="3">
        <f t="shared" si="5"/>
        <v>2.8683306976322524E-3</v>
      </c>
      <c r="BT19" s="3">
        <f t="shared" si="6"/>
        <v>9.5733186231394709E-4</v>
      </c>
      <c r="BU19" s="3">
        <f t="shared" si="6"/>
        <v>1.0637020692377188E-3</v>
      </c>
      <c r="BV19" s="3">
        <f t="shared" si="6"/>
        <v>8.509616553901752E-4</v>
      </c>
      <c r="BW19" s="3">
        <f t="shared" si="6"/>
        <v>6.3822124154263129E-4</v>
      </c>
      <c r="BX19" s="3">
        <f t="shared" si="6"/>
        <v>7.4459144846640319E-4</v>
      </c>
      <c r="BY19" s="3">
        <f t="shared" si="6"/>
        <v>7.4459144846640319E-4</v>
      </c>
      <c r="BZ19" s="3">
        <f t="shared" si="6"/>
        <v>9.5733186231394709E-4</v>
      </c>
      <c r="CA19" s="3">
        <f t="shared" si="6"/>
        <v>9.5733186231394709E-4</v>
      </c>
      <c r="CB19" s="3">
        <f t="shared" si="6"/>
        <v>8.509616553901752E-4</v>
      </c>
      <c r="CC19" s="3">
        <f t="shared" si="6"/>
        <v>9.5733186231394709E-4</v>
      </c>
      <c r="CD19" s="3">
        <f t="shared" si="6"/>
        <v>9.5733186231394709E-4</v>
      </c>
      <c r="CE19" s="3">
        <f t="shared" si="6"/>
        <v>9.5733186231394709E-4</v>
      </c>
      <c r="CF19" s="3">
        <f t="shared" si="6"/>
        <v>6.3822124154263129E-4</v>
      </c>
      <c r="CG19" s="3">
        <f t="shared" si="6"/>
        <v>8.509616553901752E-4</v>
      </c>
      <c r="CH19" s="3">
        <f t="shared" si="6"/>
        <v>9.5733186231394709E-4</v>
      </c>
      <c r="CI19" s="3">
        <f t="shared" si="6"/>
        <v>9.5733186231394709E-4</v>
      </c>
      <c r="CJ19" s="3">
        <f t="shared" si="7"/>
        <v>7.4459144846640319E-4</v>
      </c>
      <c r="CK19" s="3">
        <f t="shared" si="7"/>
        <v>9.5733186231394709E-4</v>
      </c>
      <c r="CL19" s="3">
        <f t="shared" si="7"/>
        <v>7.4459144846640319E-4</v>
      </c>
      <c r="CM19" s="3">
        <f t="shared" si="7"/>
        <v>9.5733186231394709E-4</v>
      </c>
      <c r="CN19" s="3">
        <f t="shared" si="7"/>
        <v>7.4459144846640319E-4</v>
      </c>
      <c r="CO19" s="3">
        <f t="shared" si="7"/>
        <v>9.5733186231394709E-4</v>
      </c>
      <c r="CP19" s="3">
        <f t="shared" si="7"/>
        <v>6.3822124154263129E-4</v>
      </c>
      <c r="CQ19" s="3">
        <f t="shared" si="7"/>
        <v>7.4459144846640319E-4</v>
      </c>
      <c r="CR19" s="3">
        <f t="shared" si="7"/>
        <v>9.5733186231394709E-4</v>
      </c>
      <c r="CS19" s="3">
        <f t="shared" si="7"/>
        <v>9.5733186231394709E-4</v>
      </c>
      <c r="CT19" s="3">
        <f t="shared" si="7"/>
        <v>8.509616553901752E-4</v>
      </c>
      <c r="CU19" s="3">
        <f t="shared" si="7"/>
        <v>1.0637020692377188E-3</v>
      </c>
      <c r="CV19" s="3">
        <f t="shared" si="7"/>
        <v>9.5733186231394709E-4</v>
      </c>
      <c r="CW19" s="3">
        <f t="shared" si="7"/>
        <v>7.4459144846640319E-4</v>
      </c>
      <c r="CX19" s="26">
        <f t="shared" si="10"/>
        <v>0.12748867834753172</v>
      </c>
    </row>
    <row r="20" spans="1:102" s="5" customFormat="1" ht="31.5" customHeight="1" thickBot="1" x14ac:dyDescent="0.25">
      <c r="A20" s="2"/>
      <c r="B20" s="37" t="s">
        <v>65</v>
      </c>
      <c r="C20" s="34" t="s">
        <v>35</v>
      </c>
      <c r="D20" s="163">
        <f t="shared" si="8"/>
        <v>2.9411764705882353E-2</v>
      </c>
      <c r="E20" s="49">
        <v>6</v>
      </c>
      <c r="F20" s="33">
        <v>10</v>
      </c>
      <c r="G20" s="33">
        <v>9</v>
      </c>
      <c r="H20" s="33">
        <v>9</v>
      </c>
      <c r="I20" s="33">
        <v>8</v>
      </c>
      <c r="J20" s="33">
        <v>8</v>
      </c>
      <c r="K20" s="33">
        <v>7</v>
      </c>
      <c r="L20" s="33">
        <v>10</v>
      </c>
      <c r="M20" s="33">
        <v>10</v>
      </c>
      <c r="N20" s="33">
        <v>6</v>
      </c>
      <c r="O20" s="33">
        <v>9</v>
      </c>
      <c r="P20" s="33">
        <v>9</v>
      </c>
      <c r="Q20" s="33">
        <v>9</v>
      </c>
      <c r="R20" s="33">
        <v>7</v>
      </c>
      <c r="S20" s="33">
        <v>8</v>
      </c>
      <c r="T20" s="33">
        <v>7</v>
      </c>
      <c r="U20" s="33">
        <v>8</v>
      </c>
      <c r="V20" s="33">
        <v>9</v>
      </c>
      <c r="W20" s="33">
        <v>7</v>
      </c>
      <c r="X20" s="33">
        <v>9</v>
      </c>
      <c r="Y20" s="33">
        <v>9</v>
      </c>
      <c r="Z20" s="33">
        <v>6</v>
      </c>
      <c r="AA20" s="33">
        <v>9</v>
      </c>
      <c r="AB20" s="33">
        <v>9</v>
      </c>
      <c r="AC20" s="33">
        <v>8</v>
      </c>
      <c r="AD20" s="33">
        <v>9</v>
      </c>
      <c r="AE20" s="33">
        <v>10</v>
      </c>
      <c r="AF20" s="33">
        <v>10</v>
      </c>
      <c r="AG20" s="33">
        <v>8</v>
      </c>
      <c r="AH20" s="32">
        <v>9</v>
      </c>
      <c r="AI20" s="47">
        <f t="shared" si="0"/>
        <v>2.3809523809523808E-2</v>
      </c>
      <c r="AJ20" s="47">
        <f t="shared" si="0"/>
        <v>3.968253968253968E-2</v>
      </c>
      <c r="AK20" s="47">
        <f t="shared" si="0"/>
        <v>3.5714285714285712E-2</v>
      </c>
      <c r="AL20" s="47">
        <f t="shared" si="0"/>
        <v>3.5714285714285712E-2</v>
      </c>
      <c r="AM20" s="47">
        <f t="shared" si="0"/>
        <v>3.1746031746031744E-2</v>
      </c>
      <c r="AN20" s="47">
        <f t="shared" si="0"/>
        <v>3.1746031746031744E-2</v>
      </c>
      <c r="AO20" s="47">
        <f t="shared" si="0"/>
        <v>2.7777777777777776E-2</v>
      </c>
      <c r="AP20" s="47">
        <f t="shared" si="0"/>
        <v>3.968253968253968E-2</v>
      </c>
      <c r="AQ20" s="47">
        <f t="shared" si="0"/>
        <v>3.968253968253968E-2</v>
      </c>
      <c r="AR20" s="47">
        <f t="shared" si="0"/>
        <v>2.3809523809523808E-2</v>
      </c>
      <c r="AS20" s="47">
        <f t="shared" si="0"/>
        <v>3.5714285714285712E-2</v>
      </c>
      <c r="AT20" s="47">
        <f t="shared" si="0"/>
        <v>3.5714285714285712E-2</v>
      </c>
      <c r="AU20" s="47">
        <f t="shared" si="0"/>
        <v>3.5714285714285712E-2</v>
      </c>
      <c r="AV20" s="47">
        <f t="shared" si="0"/>
        <v>2.7777777777777776E-2</v>
      </c>
      <c r="AW20" s="47">
        <f t="shared" si="0"/>
        <v>3.1746031746031744E-2</v>
      </c>
      <c r="AX20" s="47">
        <f t="shared" si="0"/>
        <v>2.7777777777777776E-2</v>
      </c>
      <c r="AY20" s="47">
        <f t="shared" si="1"/>
        <v>3.1746031746031744E-2</v>
      </c>
      <c r="AZ20" s="47">
        <f t="shared" si="1"/>
        <v>3.5714285714285712E-2</v>
      </c>
      <c r="BA20" s="47">
        <f t="shared" si="1"/>
        <v>2.7777777777777776E-2</v>
      </c>
      <c r="BB20" s="47">
        <f t="shared" si="1"/>
        <v>3.5714285714285712E-2</v>
      </c>
      <c r="BC20" s="47">
        <f t="shared" si="1"/>
        <v>3.5714285714285712E-2</v>
      </c>
      <c r="BD20" s="47">
        <f t="shared" si="1"/>
        <v>2.3809523809523808E-2</v>
      </c>
      <c r="BE20" s="47">
        <f t="shared" si="1"/>
        <v>3.5714285714285712E-2</v>
      </c>
      <c r="BF20" s="47">
        <f t="shared" si="1"/>
        <v>3.5714285714285712E-2</v>
      </c>
      <c r="BG20" s="47">
        <f t="shared" si="1"/>
        <v>3.1746031746031744E-2</v>
      </c>
      <c r="BH20" s="47">
        <f t="shared" si="1"/>
        <v>3.5714285714285712E-2</v>
      </c>
      <c r="BI20" s="47">
        <f t="shared" si="1"/>
        <v>3.968253968253968E-2</v>
      </c>
      <c r="BJ20" s="47">
        <f t="shared" si="1"/>
        <v>3.968253968253968E-2</v>
      </c>
      <c r="BK20" s="47">
        <f t="shared" si="1"/>
        <v>3.1746031746031744E-2</v>
      </c>
      <c r="BL20" s="47">
        <f t="shared" si="1"/>
        <v>3.5714285714285712E-2</v>
      </c>
      <c r="BM20" s="6" cm="1">
        <f t="array" ref="BM20">-1/LN(30)*SUMPRODUCT(AI20:BL20,LN(AI20:BL20))</f>
        <v>0.99689013844759167</v>
      </c>
      <c r="BN20" s="18">
        <f t="shared" si="2"/>
        <v>3.1098615524083328E-3</v>
      </c>
      <c r="BO20" s="18">
        <f t="shared" si="3"/>
        <v>2.6688243438373171E-2</v>
      </c>
      <c r="BP20" s="21">
        <f t="shared" si="4"/>
        <v>2.6688243438373175E-2</v>
      </c>
      <c r="BQ20" s="6" cm="1">
        <f t="array" ref="BQ20">-SUMPRODUCT(AI20:BL20,LOG(AI20:BL20,2))</f>
        <v>4.8916308452033608</v>
      </c>
      <c r="BR20" s="28">
        <f t="shared" si="9"/>
        <v>0.99689013844759145</v>
      </c>
      <c r="BS20" s="3">
        <f t="shared" si="5"/>
        <v>2.9414677966728428E-3</v>
      </c>
      <c r="BT20" s="3">
        <f t="shared" si="6"/>
        <v>6.3543436758031367E-4</v>
      </c>
      <c r="BU20" s="3">
        <f t="shared" si="6"/>
        <v>1.0590572793005228E-3</v>
      </c>
      <c r="BV20" s="3">
        <f t="shared" si="6"/>
        <v>9.531515513704705E-4</v>
      </c>
      <c r="BW20" s="3">
        <f t="shared" si="6"/>
        <v>9.531515513704705E-4</v>
      </c>
      <c r="BX20" s="3">
        <f t="shared" si="6"/>
        <v>8.4724582344041822E-4</v>
      </c>
      <c r="BY20" s="3">
        <f t="shared" si="6"/>
        <v>8.4724582344041822E-4</v>
      </c>
      <c r="BZ20" s="3">
        <f t="shared" si="6"/>
        <v>7.4134009551036595E-4</v>
      </c>
      <c r="CA20" s="3">
        <f t="shared" si="6"/>
        <v>1.0590572793005228E-3</v>
      </c>
      <c r="CB20" s="3">
        <f t="shared" si="6"/>
        <v>1.0590572793005228E-3</v>
      </c>
      <c r="CC20" s="3">
        <f t="shared" si="6"/>
        <v>6.3543436758031367E-4</v>
      </c>
      <c r="CD20" s="3">
        <f t="shared" si="6"/>
        <v>9.531515513704705E-4</v>
      </c>
      <c r="CE20" s="3">
        <f t="shared" si="6"/>
        <v>9.531515513704705E-4</v>
      </c>
      <c r="CF20" s="3">
        <f t="shared" si="6"/>
        <v>9.531515513704705E-4</v>
      </c>
      <c r="CG20" s="3">
        <f t="shared" si="6"/>
        <v>7.4134009551036595E-4</v>
      </c>
      <c r="CH20" s="3">
        <f t="shared" si="6"/>
        <v>8.4724582344041822E-4</v>
      </c>
      <c r="CI20" s="3">
        <f t="shared" si="6"/>
        <v>7.4134009551036595E-4</v>
      </c>
      <c r="CJ20" s="3">
        <f t="shared" si="7"/>
        <v>8.4724582344041822E-4</v>
      </c>
      <c r="CK20" s="3">
        <f t="shared" si="7"/>
        <v>9.531515513704705E-4</v>
      </c>
      <c r="CL20" s="3">
        <f t="shared" si="7"/>
        <v>7.4134009551036595E-4</v>
      </c>
      <c r="CM20" s="3">
        <f t="shared" si="7"/>
        <v>9.531515513704705E-4</v>
      </c>
      <c r="CN20" s="3">
        <f t="shared" si="7"/>
        <v>9.531515513704705E-4</v>
      </c>
      <c r="CO20" s="3">
        <f t="shared" si="7"/>
        <v>6.3543436758031367E-4</v>
      </c>
      <c r="CP20" s="3">
        <f t="shared" si="7"/>
        <v>9.531515513704705E-4</v>
      </c>
      <c r="CQ20" s="3">
        <f t="shared" si="7"/>
        <v>9.531515513704705E-4</v>
      </c>
      <c r="CR20" s="3">
        <f t="shared" si="7"/>
        <v>8.4724582344041822E-4</v>
      </c>
      <c r="CS20" s="3">
        <f t="shared" si="7"/>
        <v>9.531515513704705E-4</v>
      </c>
      <c r="CT20" s="3">
        <f t="shared" si="7"/>
        <v>1.0590572793005228E-3</v>
      </c>
      <c r="CU20" s="3">
        <f t="shared" si="7"/>
        <v>1.0590572793005228E-3</v>
      </c>
      <c r="CV20" s="3">
        <f t="shared" si="7"/>
        <v>8.4724582344041822E-4</v>
      </c>
      <c r="CW20" s="3">
        <f t="shared" si="7"/>
        <v>9.531515513704705E-4</v>
      </c>
      <c r="CX20" s="26">
        <f t="shared" si="10"/>
        <v>0.13054903480744243</v>
      </c>
    </row>
    <row r="21" spans="1:102" s="5" customFormat="1" ht="31.5" customHeight="1" thickBot="1" x14ac:dyDescent="0.25">
      <c r="A21" s="2"/>
      <c r="B21" s="37" t="s">
        <v>66</v>
      </c>
      <c r="C21" s="34" t="s">
        <v>36</v>
      </c>
      <c r="D21" s="163">
        <f t="shared" si="8"/>
        <v>2.9411764705882353E-2</v>
      </c>
      <c r="E21" s="49">
        <v>8</v>
      </c>
      <c r="F21" s="33">
        <v>8</v>
      </c>
      <c r="G21" s="33">
        <v>8</v>
      </c>
      <c r="H21" s="33">
        <v>10</v>
      </c>
      <c r="I21" s="33">
        <v>6</v>
      </c>
      <c r="J21" s="33">
        <v>8</v>
      </c>
      <c r="K21" s="33">
        <v>9</v>
      </c>
      <c r="L21" s="33">
        <v>7</v>
      </c>
      <c r="M21" s="33">
        <v>9</v>
      </c>
      <c r="N21" s="33">
        <v>8</v>
      </c>
      <c r="O21" s="33">
        <v>8</v>
      </c>
      <c r="P21" s="33">
        <v>8</v>
      </c>
      <c r="Q21" s="33">
        <v>9</v>
      </c>
      <c r="R21" s="33">
        <v>6</v>
      </c>
      <c r="S21" s="33">
        <v>7</v>
      </c>
      <c r="T21" s="33">
        <v>8</v>
      </c>
      <c r="U21" s="33">
        <v>6</v>
      </c>
      <c r="V21" s="33">
        <v>8</v>
      </c>
      <c r="W21" s="33">
        <v>9</v>
      </c>
      <c r="X21" s="33">
        <v>10</v>
      </c>
      <c r="Y21" s="33">
        <v>9</v>
      </c>
      <c r="Z21" s="33">
        <v>8</v>
      </c>
      <c r="AA21" s="33">
        <v>7</v>
      </c>
      <c r="AB21" s="33">
        <v>10</v>
      </c>
      <c r="AC21" s="33">
        <v>6</v>
      </c>
      <c r="AD21" s="33">
        <v>10</v>
      </c>
      <c r="AE21" s="33">
        <v>8</v>
      </c>
      <c r="AF21" s="33">
        <v>6</v>
      </c>
      <c r="AG21" s="33">
        <v>7</v>
      </c>
      <c r="AH21" s="32">
        <v>9</v>
      </c>
      <c r="AI21" s="47">
        <f t="shared" si="0"/>
        <v>3.3333333333333333E-2</v>
      </c>
      <c r="AJ21" s="47">
        <f t="shared" si="0"/>
        <v>3.3333333333333333E-2</v>
      </c>
      <c r="AK21" s="47">
        <f t="shared" si="0"/>
        <v>3.3333333333333333E-2</v>
      </c>
      <c r="AL21" s="47">
        <f t="shared" si="0"/>
        <v>4.1666666666666664E-2</v>
      </c>
      <c r="AM21" s="47">
        <f t="shared" si="0"/>
        <v>2.5000000000000001E-2</v>
      </c>
      <c r="AN21" s="47">
        <f t="shared" si="0"/>
        <v>3.3333333333333333E-2</v>
      </c>
      <c r="AO21" s="47">
        <f t="shared" si="0"/>
        <v>3.7499999999999999E-2</v>
      </c>
      <c r="AP21" s="47">
        <f t="shared" si="0"/>
        <v>2.9166666666666667E-2</v>
      </c>
      <c r="AQ21" s="47">
        <f t="shared" si="0"/>
        <v>3.7499999999999999E-2</v>
      </c>
      <c r="AR21" s="47">
        <f t="shared" si="0"/>
        <v>3.3333333333333333E-2</v>
      </c>
      <c r="AS21" s="47">
        <f t="shared" si="0"/>
        <v>3.3333333333333333E-2</v>
      </c>
      <c r="AT21" s="47">
        <f t="shared" si="0"/>
        <v>3.3333333333333333E-2</v>
      </c>
      <c r="AU21" s="47">
        <f t="shared" si="0"/>
        <v>3.7499999999999999E-2</v>
      </c>
      <c r="AV21" s="47">
        <f t="shared" si="0"/>
        <v>2.5000000000000001E-2</v>
      </c>
      <c r="AW21" s="47">
        <f t="shared" si="0"/>
        <v>2.9166666666666667E-2</v>
      </c>
      <c r="AX21" s="47">
        <f t="shared" si="0"/>
        <v>3.3333333333333333E-2</v>
      </c>
      <c r="AY21" s="47">
        <f t="shared" si="1"/>
        <v>2.5000000000000001E-2</v>
      </c>
      <c r="AZ21" s="47">
        <f t="shared" si="1"/>
        <v>3.3333333333333333E-2</v>
      </c>
      <c r="BA21" s="47">
        <f t="shared" si="1"/>
        <v>3.7499999999999999E-2</v>
      </c>
      <c r="BB21" s="47">
        <f t="shared" si="1"/>
        <v>4.1666666666666664E-2</v>
      </c>
      <c r="BC21" s="47">
        <f t="shared" si="1"/>
        <v>3.7499999999999999E-2</v>
      </c>
      <c r="BD21" s="47">
        <f t="shared" si="1"/>
        <v>3.3333333333333333E-2</v>
      </c>
      <c r="BE21" s="47">
        <f t="shared" si="1"/>
        <v>2.9166666666666667E-2</v>
      </c>
      <c r="BF21" s="47">
        <f t="shared" si="1"/>
        <v>4.1666666666666664E-2</v>
      </c>
      <c r="BG21" s="47">
        <f t="shared" si="1"/>
        <v>2.5000000000000001E-2</v>
      </c>
      <c r="BH21" s="47">
        <f t="shared" si="1"/>
        <v>4.1666666666666664E-2</v>
      </c>
      <c r="BI21" s="47">
        <f t="shared" si="1"/>
        <v>3.3333333333333333E-2</v>
      </c>
      <c r="BJ21" s="47">
        <f t="shared" si="1"/>
        <v>2.5000000000000001E-2</v>
      </c>
      <c r="BK21" s="47">
        <f t="shared" si="1"/>
        <v>2.9166666666666667E-2</v>
      </c>
      <c r="BL21" s="47">
        <f t="shared" si="1"/>
        <v>3.7499999999999999E-2</v>
      </c>
      <c r="BM21" s="6" cm="1">
        <f t="array" ref="BM21">-1/LN(30)*SUMPRODUCT(AI21:BL21,LN(AI21:BL21))</f>
        <v>0.9964268897052031</v>
      </c>
      <c r="BN21" s="18">
        <f t="shared" si="2"/>
        <v>3.5731102947968996E-3</v>
      </c>
      <c r="BO21" s="18">
        <f t="shared" si="3"/>
        <v>3.0663756496120687E-2</v>
      </c>
      <c r="BP21" s="21">
        <f t="shared" si="4"/>
        <v>3.066375649612069E-2</v>
      </c>
      <c r="BQ21" s="6" cm="1">
        <f t="array" ref="BQ21">-SUMPRODUCT(AI21:BL21,LOG(AI21:BL21,2))</f>
        <v>4.8893577343059063</v>
      </c>
      <c r="BR21" s="28">
        <f t="shared" si="9"/>
        <v>0.99642688970520277</v>
      </c>
      <c r="BS21" s="3">
        <f t="shared" si="5"/>
        <v>3.4047947906085782E-3</v>
      </c>
      <c r="BT21" s="3">
        <f t="shared" si="6"/>
        <v>1.0221252165373562E-3</v>
      </c>
      <c r="BU21" s="3">
        <f t="shared" si="6"/>
        <v>1.0221252165373562E-3</v>
      </c>
      <c r="BV21" s="3">
        <f t="shared" si="6"/>
        <v>1.0221252165373562E-3</v>
      </c>
      <c r="BW21" s="3">
        <f t="shared" si="6"/>
        <v>1.2776565206716953E-3</v>
      </c>
      <c r="BX21" s="3">
        <f t="shared" si="6"/>
        <v>7.6659391240301727E-4</v>
      </c>
      <c r="BY21" s="3">
        <f t="shared" si="6"/>
        <v>1.0221252165373562E-3</v>
      </c>
      <c r="BZ21" s="3">
        <f t="shared" si="6"/>
        <v>1.1498908686045257E-3</v>
      </c>
      <c r="CA21" s="3">
        <f t="shared" si="6"/>
        <v>8.943595644701868E-4</v>
      </c>
      <c r="CB21" s="3">
        <f t="shared" si="6"/>
        <v>1.1498908686045257E-3</v>
      </c>
      <c r="CC21" s="3">
        <f t="shared" si="6"/>
        <v>1.0221252165373562E-3</v>
      </c>
      <c r="CD21" s="3">
        <f t="shared" si="6"/>
        <v>1.0221252165373562E-3</v>
      </c>
      <c r="CE21" s="3">
        <f t="shared" si="6"/>
        <v>1.0221252165373562E-3</v>
      </c>
      <c r="CF21" s="3">
        <f t="shared" si="6"/>
        <v>1.1498908686045257E-3</v>
      </c>
      <c r="CG21" s="3">
        <f t="shared" si="6"/>
        <v>7.6659391240301727E-4</v>
      </c>
      <c r="CH21" s="3">
        <f t="shared" si="6"/>
        <v>8.943595644701868E-4</v>
      </c>
      <c r="CI21" s="3">
        <f t="shared" si="6"/>
        <v>1.0221252165373562E-3</v>
      </c>
      <c r="CJ21" s="3">
        <f t="shared" si="7"/>
        <v>7.6659391240301727E-4</v>
      </c>
      <c r="CK21" s="3">
        <f t="shared" si="7"/>
        <v>1.0221252165373562E-3</v>
      </c>
      <c r="CL21" s="3">
        <f t="shared" si="7"/>
        <v>1.1498908686045257E-3</v>
      </c>
      <c r="CM21" s="3">
        <f t="shared" si="7"/>
        <v>1.2776565206716953E-3</v>
      </c>
      <c r="CN21" s="3">
        <f t="shared" si="7"/>
        <v>1.1498908686045257E-3</v>
      </c>
      <c r="CO21" s="3">
        <f t="shared" si="7"/>
        <v>1.0221252165373562E-3</v>
      </c>
      <c r="CP21" s="3">
        <f t="shared" si="7"/>
        <v>8.943595644701868E-4</v>
      </c>
      <c r="CQ21" s="3">
        <f t="shared" si="7"/>
        <v>1.2776565206716953E-3</v>
      </c>
      <c r="CR21" s="3">
        <f t="shared" si="7"/>
        <v>7.6659391240301727E-4</v>
      </c>
      <c r="CS21" s="3">
        <f t="shared" si="7"/>
        <v>1.2776565206716953E-3</v>
      </c>
      <c r="CT21" s="3">
        <f t="shared" si="7"/>
        <v>1.0221252165373562E-3</v>
      </c>
      <c r="CU21" s="3">
        <f t="shared" si="7"/>
        <v>7.6659391240301727E-4</v>
      </c>
      <c r="CV21" s="3">
        <f t="shared" si="7"/>
        <v>8.943595644701868E-4</v>
      </c>
      <c r="CW21" s="3">
        <f t="shared" si="7"/>
        <v>1.1498908686045257E-3</v>
      </c>
      <c r="CX21" s="26">
        <f t="shared" si="10"/>
        <v>0.14992607498718066</v>
      </c>
    </row>
    <row r="22" spans="1:102" s="5" customFormat="1" ht="31.5" customHeight="1" thickBot="1" x14ac:dyDescent="0.25">
      <c r="A22" s="2"/>
      <c r="B22" s="37" t="s">
        <v>67</v>
      </c>
      <c r="C22" s="34" t="s">
        <v>37</v>
      </c>
      <c r="D22" s="163">
        <f t="shared" si="8"/>
        <v>2.9411764705882353E-2</v>
      </c>
      <c r="E22" s="49">
        <v>7</v>
      </c>
      <c r="F22" s="33">
        <v>9</v>
      </c>
      <c r="G22" s="33">
        <v>9</v>
      </c>
      <c r="H22" s="33">
        <v>6</v>
      </c>
      <c r="I22" s="33">
        <v>8</v>
      </c>
      <c r="J22" s="33">
        <v>8</v>
      </c>
      <c r="K22" s="33">
        <v>6</v>
      </c>
      <c r="L22" s="33">
        <v>8</v>
      </c>
      <c r="M22" s="33">
        <v>9</v>
      </c>
      <c r="N22" s="33">
        <v>9</v>
      </c>
      <c r="O22" s="33">
        <v>9</v>
      </c>
      <c r="P22" s="33">
        <v>6</v>
      </c>
      <c r="Q22" s="33">
        <v>6</v>
      </c>
      <c r="R22" s="33">
        <v>6</v>
      </c>
      <c r="S22" s="33">
        <v>9</v>
      </c>
      <c r="T22" s="33">
        <v>7</v>
      </c>
      <c r="U22" s="33">
        <v>7</v>
      </c>
      <c r="V22" s="33">
        <v>8</v>
      </c>
      <c r="W22" s="33">
        <v>9</v>
      </c>
      <c r="X22" s="33">
        <v>8</v>
      </c>
      <c r="Y22" s="33">
        <v>7</v>
      </c>
      <c r="Z22" s="33">
        <v>7</v>
      </c>
      <c r="AA22" s="33">
        <v>7</v>
      </c>
      <c r="AB22" s="33">
        <v>10</v>
      </c>
      <c r="AC22" s="33">
        <v>10</v>
      </c>
      <c r="AD22" s="33">
        <v>6</v>
      </c>
      <c r="AE22" s="33">
        <v>9</v>
      </c>
      <c r="AF22" s="33">
        <v>7</v>
      </c>
      <c r="AG22" s="33">
        <v>7</v>
      </c>
      <c r="AH22" s="32">
        <v>10</v>
      </c>
      <c r="AI22" s="47">
        <f t="shared" si="0"/>
        <v>2.9914529914529916E-2</v>
      </c>
      <c r="AJ22" s="47">
        <f t="shared" si="0"/>
        <v>3.8461538461538464E-2</v>
      </c>
      <c r="AK22" s="47">
        <f t="shared" si="0"/>
        <v>3.8461538461538464E-2</v>
      </c>
      <c r="AL22" s="47">
        <f t="shared" si="0"/>
        <v>2.564102564102564E-2</v>
      </c>
      <c r="AM22" s="47">
        <f t="shared" si="0"/>
        <v>3.4188034188034191E-2</v>
      </c>
      <c r="AN22" s="47">
        <f t="shared" si="0"/>
        <v>3.4188034188034191E-2</v>
      </c>
      <c r="AO22" s="47">
        <f t="shared" si="0"/>
        <v>2.564102564102564E-2</v>
      </c>
      <c r="AP22" s="47">
        <f t="shared" si="0"/>
        <v>3.4188034188034191E-2</v>
      </c>
      <c r="AQ22" s="47">
        <f t="shared" si="0"/>
        <v>3.8461538461538464E-2</v>
      </c>
      <c r="AR22" s="47">
        <f t="shared" si="0"/>
        <v>3.8461538461538464E-2</v>
      </c>
      <c r="AS22" s="47">
        <f t="shared" si="0"/>
        <v>3.8461538461538464E-2</v>
      </c>
      <c r="AT22" s="47">
        <f t="shared" si="0"/>
        <v>2.564102564102564E-2</v>
      </c>
      <c r="AU22" s="47">
        <f t="shared" si="0"/>
        <v>2.564102564102564E-2</v>
      </c>
      <c r="AV22" s="47">
        <f t="shared" si="0"/>
        <v>2.564102564102564E-2</v>
      </c>
      <c r="AW22" s="47">
        <f t="shared" si="0"/>
        <v>3.8461538461538464E-2</v>
      </c>
      <c r="AX22" s="47">
        <f t="shared" ref="AX22:BA35" si="11">T22/SUM($E22:$AH22)</f>
        <v>2.9914529914529916E-2</v>
      </c>
      <c r="AY22" s="47">
        <f t="shared" si="1"/>
        <v>2.9914529914529916E-2</v>
      </c>
      <c r="AZ22" s="47">
        <f t="shared" si="1"/>
        <v>3.4188034188034191E-2</v>
      </c>
      <c r="BA22" s="47">
        <f t="shared" si="1"/>
        <v>3.8461538461538464E-2</v>
      </c>
      <c r="BB22" s="47">
        <f t="shared" si="1"/>
        <v>3.4188034188034191E-2</v>
      </c>
      <c r="BC22" s="47">
        <f t="shared" si="1"/>
        <v>2.9914529914529916E-2</v>
      </c>
      <c r="BD22" s="47">
        <f t="shared" si="1"/>
        <v>2.9914529914529916E-2</v>
      </c>
      <c r="BE22" s="47">
        <f t="shared" si="1"/>
        <v>2.9914529914529916E-2</v>
      </c>
      <c r="BF22" s="47">
        <f t="shared" si="1"/>
        <v>4.2735042735042736E-2</v>
      </c>
      <c r="BG22" s="47">
        <f t="shared" si="1"/>
        <v>4.2735042735042736E-2</v>
      </c>
      <c r="BH22" s="47">
        <f t="shared" si="1"/>
        <v>2.564102564102564E-2</v>
      </c>
      <c r="BI22" s="47">
        <f t="shared" si="1"/>
        <v>3.8461538461538464E-2</v>
      </c>
      <c r="BJ22" s="47">
        <f t="shared" si="1"/>
        <v>2.9914529914529916E-2</v>
      </c>
      <c r="BK22" s="47">
        <f t="shared" si="1"/>
        <v>2.9914529914529916E-2</v>
      </c>
      <c r="BL22" s="47">
        <f t="shared" si="1"/>
        <v>4.2735042735042736E-2</v>
      </c>
      <c r="BM22" s="6" cm="1">
        <f t="array" ref="BM22">-1/LN(30)*SUMPRODUCT(AI22:BL22,LN(AI22:BL22))</f>
        <v>0.99589795093302769</v>
      </c>
      <c r="BN22" s="18">
        <f t="shared" si="2"/>
        <v>4.1020490669723131E-3</v>
      </c>
      <c r="BO22" s="18">
        <f t="shared" si="3"/>
        <v>3.5203008960552618E-2</v>
      </c>
      <c r="BP22" s="21">
        <f t="shared" si="4"/>
        <v>3.5203008960552624E-2</v>
      </c>
      <c r="BQ22" s="6" cm="1">
        <f t="array" ref="BQ22">-SUMPRODUCT(AI22:BL22,LOG(AI22:BL22,2))</f>
        <v>4.8867622896190674</v>
      </c>
      <c r="BR22" s="28">
        <f t="shared" si="9"/>
        <v>0.99589795093302769</v>
      </c>
      <c r="BS22" s="3">
        <f t="shared" si="5"/>
        <v>3.9338229106295284E-3</v>
      </c>
      <c r="BT22" s="3">
        <f t="shared" si="6"/>
        <v>1.0530814646319163E-3</v>
      </c>
      <c r="BU22" s="3">
        <f t="shared" si="6"/>
        <v>1.353961883098178E-3</v>
      </c>
      <c r="BV22" s="3">
        <f t="shared" si="6"/>
        <v>1.353961883098178E-3</v>
      </c>
      <c r="BW22" s="3">
        <f t="shared" si="6"/>
        <v>9.0264125539878516E-4</v>
      </c>
      <c r="BX22" s="3">
        <f t="shared" si="6"/>
        <v>1.203521673865047E-3</v>
      </c>
      <c r="BY22" s="3">
        <f t="shared" si="6"/>
        <v>1.203521673865047E-3</v>
      </c>
      <c r="BZ22" s="3">
        <f t="shared" si="6"/>
        <v>9.0264125539878516E-4</v>
      </c>
      <c r="CA22" s="3">
        <f t="shared" si="6"/>
        <v>1.203521673865047E-3</v>
      </c>
      <c r="CB22" s="3">
        <f t="shared" si="6"/>
        <v>1.353961883098178E-3</v>
      </c>
      <c r="CC22" s="3">
        <f t="shared" si="6"/>
        <v>1.353961883098178E-3</v>
      </c>
      <c r="CD22" s="3">
        <f t="shared" si="6"/>
        <v>1.353961883098178E-3</v>
      </c>
      <c r="CE22" s="3">
        <f t="shared" si="6"/>
        <v>9.0264125539878516E-4</v>
      </c>
      <c r="CF22" s="3">
        <f t="shared" si="6"/>
        <v>9.0264125539878516E-4</v>
      </c>
      <c r="CG22" s="3">
        <f t="shared" si="6"/>
        <v>9.0264125539878516E-4</v>
      </c>
      <c r="CH22" s="3">
        <f t="shared" si="6"/>
        <v>1.353961883098178E-3</v>
      </c>
      <c r="CI22" s="3">
        <f t="shared" ref="CI22:CL40" si="12">AX22*$BP22</f>
        <v>1.0530814646319163E-3</v>
      </c>
      <c r="CJ22" s="3">
        <f t="shared" si="7"/>
        <v>1.0530814646319163E-3</v>
      </c>
      <c r="CK22" s="3">
        <f t="shared" si="7"/>
        <v>1.203521673865047E-3</v>
      </c>
      <c r="CL22" s="3">
        <f t="shared" si="7"/>
        <v>1.353961883098178E-3</v>
      </c>
      <c r="CM22" s="3">
        <f t="shared" si="7"/>
        <v>1.203521673865047E-3</v>
      </c>
      <c r="CN22" s="3">
        <f t="shared" si="7"/>
        <v>1.0530814646319163E-3</v>
      </c>
      <c r="CO22" s="3">
        <f t="shared" si="7"/>
        <v>1.0530814646319163E-3</v>
      </c>
      <c r="CP22" s="3">
        <f t="shared" si="7"/>
        <v>1.0530814646319163E-3</v>
      </c>
      <c r="CQ22" s="3">
        <f t="shared" si="7"/>
        <v>1.5044020923313088E-3</v>
      </c>
      <c r="CR22" s="3">
        <f t="shared" si="7"/>
        <v>1.5044020923313088E-3</v>
      </c>
      <c r="CS22" s="3">
        <f t="shared" si="7"/>
        <v>9.0264125539878516E-4</v>
      </c>
      <c r="CT22" s="3">
        <f t="shared" si="7"/>
        <v>1.353961883098178E-3</v>
      </c>
      <c r="CU22" s="3">
        <f t="shared" si="7"/>
        <v>1.0530814646319163E-3</v>
      </c>
      <c r="CV22" s="3">
        <f t="shared" si="7"/>
        <v>1.0530814646319163E-3</v>
      </c>
      <c r="CW22" s="3">
        <f t="shared" si="7"/>
        <v>1.5044020923313088E-3</v>
      </c>
      <c r="CX22" s="26">
        <f t="shared" si="10"/>
        <v>0.17202873666955068</v>
      </c>
    </row>
    <row r="23" spans="1:102" s="5" customFormat="1" ht="31.5" customHeight="1" thickBot="1" x14ac:dyDescent="0.25">
      <c r="A23" s="2"/>
      <c r="B23" s="37" t="s">
        <v>68</v>
      </c>
      <c r="C23" s="34" t="s">
        <v>38</v>
      </c>
      <c r="D23" s="163">
        <f t="shared" si="8"/>
        <v>2.9411764705882353E-2</v>
      </c>
      <c r="E23" s="49">
        <v>10</v>
      </c>
      <c r="F23" s="33">
        <v>8</v>
      </c>
      <c r="G23" s="33">
        <v>7</v>
      </c>
      <c r="H23" s="33">
        <v>7</v>
      </c>
      <c r="I23" s="33">
        <v>8</v>
      </c>
      <c r="J23" s="33">
        <v>9</v>
      </c>
      <c r="K23" s="33">
        <v>8</v>
      </c>
      <c r="L23" s="33">
        <v>10</v>
      </c>
      <c r="M23" s="33">
        <v>9</v>
      </c>
      <c r="N23" s="33">
        <v>6</v>
      </c>
      <c r="O23" s="33">
        <v>6</v>
      </c>
      <c r="P23" s="33">
        <v>7</v>
      </c>
      <c r="Q23" s="33">
        <v>8</v>
      </c>
      <c r="R23" s="33">
        <v>7</v>
      </c>
      <c r="S23" s="33">
        <v>8</v>
      </c>
      <c r="T23" s="33">
        <v>9</v>
      </c>
      <c r="U23" s="33">
        <v>6</v>
      </c>
      <c r="V23" s="33">
        <v>9</v>
      </c>
      <c r="W23" s="33">
        <v>9</v>
      </c>
      <c r="X23" s="33">
        <v>7</v>
      </c>
      <c r="Y23" s="33">
        <v>9</v>
      </c>
      <c r="Z23" s="33">
        <v>8</v>
      </c>
      <c r="AA23" s="33">
        <v>10</v>
      </c>
      <c r="AB23" s="33">
        <v>9</v>
      </c>
      <c r="AC23" s="33">
        <v>9</v>
      </c>
      <c r="AD23" s="33">
        <v>7</v>
      </c>
      <c r="AE23" s="33">
        <v>7</v>
      </c>
      <c r="AF23" s="33">
        <v>10</v>
      </c>
      <c r="AG23" s="33">
        <v>6</v>
      </c>
      <c r="AH23" s="32">
        <v>8</v>
      </c>
      <c r="AI23" s="47">
        <f t="shared" ref="AI23:AW38" si="13">E23/SUM($E23:$AH23)</f>
        <v>4.1493775933609957E-2</v>
      </c>
      <c r="AJ23" s="47">
        <f t="shared" si="13"/>
        <v>3.3195020746887967E-2</v>
      </c>
      <c r="AK23" s="47">
        <f t="shared" si="13"/>
        <v>2.9045643153526972E-2</v>
      </c>
      <c r="AL23" s="47">
        <f t="shared" si="13"/>
        <v>2.9045643153526972E-2</v>
      </c>
      <c r="AM23" s="47">
        <f t="shared" si="13"/>
        <v>3.3195020746887967E-2</v>
      </c>
      <c r="AN23" s="47">
        <f t="shared" si="13"/>
        <v>3.7344398340248962E-2</v>
      </c>
      <c r="AO23" s="47">
        <f t="shared" si="13"/>
        <v>3.3195020746887967E-2</v>
      </c>
      <c r="AP23" s="47">
        <f t="shared" si="13"/>
        <v>4.1493775933609957E-2</v>
      </c>
      <c r="AQ23" s="47">
        <f t="shared" si="13"/>
        <v>3.7344398340248962E-2</v>
      </c>
      <c r="AR23" s="47">
        <f t="shared" si="13"/>
        <v>2.4896265560165973E-2</v>
      </c>
      <c r="AS23" s="47">
        <f t="shared" si="13"/>
        <v>2.4896265560165973E-2</v>
      </c>
      <c r="AT23" s="47">
        <f t="shared" si="13"/>
        <v>2.9045643153526972E-2</v>
      </c>
      <c r="AU23" s="47">
        <f t="shared" si="13"/>
        <v>3.3195020746887967E-2</v>
      </c>
      <c r="AV23" s="47">
        <f t="shared" si="13"/>
        <v>2.9045643153526972E-2</v>
      </c>
      <c r="AW23" s="47">
        <f t="shared" si="13"/>
        <v>3.3195020746887967E-2</v>
      </c>
      <c r="AX23" s="47">
        <f t="shared" si="11"/>
        <v>3.7344398340248962E-2</v>
      </c>
      <c r="AY23" s="47">
        <f t="shared" si="1"/>
        <v>2.4896265560165973E-2</v>
      </c>
      <c r="AZ23" s="47">
        <f t="shared" si="1"/>
        <v>3.7344398340248962E-2</v>
      </c>
      <c r="BA23" s="47">
        <f t="shared" si="1"/>
        <v>3.7344398340248962E-2</v>
      </c>
      <c r="BB23" s="47">
        <f t="shared" si="1"/>
        <v>2.9045643153526972E-2</v>
      </c>
      <c r="BC23" s="47">
        <f t="shared" si="1"/>
        <v>3.7344398340248962E-2</v>
      </c>
      <c r="BD23" s="47">
        <f t="shared" si="1"/>
        <v>3.3195020746887967E-2</v>
      </c>
      <c r="BE23" s="47">
        <f t="shared" si="1"/>
        <v>4.1493775933609957E-2</v>
      </c>
      <c r="BF23" s="47">
        <f t="shared" si="1"/>
        <v>3.7344398340248962E-2</v>
      </c>
      <c r="BG23" s="47">
        <f t="shared" si="1"/>
        <v>3.7344398340248962E-2</v>
      </c>
      <c r="BH23" s="47">
        <f t="shared" si="1"/>
        <v>2.9045643153526972E-2</v>
      </c>
      <c r="BI23" s="47">
        <f t="shared" si="1"/>
        <v>2.9045643153526972E-2</v>
      </c>
      <c r="BJ23" s="47">
        <f t="shared" si="1"/>
        <v>4.1493775933609957E-2</v>
      </c>
      <c r="BK23" s="47">
        <f t="shared" si="1"/>
        <v>2.4896265560165973E-2</v>
      </c>
      <c r="BL23" s="47">
        <f t="shared" si="1"/>
        <v>3.3195020746887967E-2</v>
      </c>
      <c r="BM23" s="6" cm="1">
        <f t="array" ref="BM23">-1/LN(30)*SUMPRODUCT(AI23:BL23,LN(AI23:BL23))</f>
        <v>0.99639298105592367</v>
      </c>
      <c r="BN23" s="18">
        <f t="shared" si="2"/>
        <v>3.6070189440763345E-3</v>
      </c>
      <c r="BO23" s="18">
        <f t="shared" si="3"/>
        <v>3.0954754108517661E-2</v>
      </c>
      <c r="BP23" s="21">
        <f t="shared" si="4"/>
        <v>3.0954754108517665E-2</v>
      </c>
      <c r="BQ23" s="6" cm="1">
        <f t="array" ref="BQ23">-SUMPRODUCT(AI23:BL23,LOG(AI23:BL23,2))</f>
        <v>4.8891913482736493</v>
      </c>
      <c r="BR23" s="28">
        <f t="shared" si="9"/>
        <v>0.99639298105592378</v>
      </c>
      <c r="BS23" s="3">
        <f t="shared" si="5"/>
        <v>3.4387091677051066E-3</v>
      </c>
      <c r="BT23" s="3">
        <f t="shared" ref="BT23:CH39" si="14">AI23*$BP23</f>
        <v>1.2844296310588242E-3</v>
      </c>
      <c r="BU23" s="3">
        <f t="shared" si="14"/>
        <v>1.0275437048470593E-3</v>
      </c>
      <c r="BV23" s="3">
        <f t="shared" si="14"/>
        <v>8.9910074174117706E-4</v>
      </c>
      <c r="BW23" s="3">
        <f t="shared" si="14"/>
        <v>8.9910074174117706E-4</v>
      </c>
      <c r="BX23" s="3">
        <f t="shared" si="14"/>
        <v>1.0275437048470593E-3</v>
      </c>
      <c r="BY23" s="3">
        <f t="shared" si="14"/>
        <v>1.1559866679529418E-3</v>
      </c>
      <c r="BZ23" s="3">
        <f t="shared" si="14"/>
        <v>1.0275437048470593E-3</v>
      </c>
      <c r="CA23" s="3">
        <f t="shared" si="14"/>
        <v>1.2844296310588242E-3</v>
      </c>
      <c r="CB23" s="3">
        <f t="shared" si="14"/>
        <v>1.1559866679529418E-3</v>
      </c>
      <c r="CC23" s="3">
        <f t="shared" si="14"/>
        <v>7.7065777863529448E-4</v>
      </c>
      <c r="CD23" s="3">
        <f t="shared" si="14"/>
        <v>7.7065777863529448E-4</v>
      </c>
      <c r="CE23" s="3">
        <f t="shared" si="14"/>
        <v>8.9910074174117706E-4</v>
      </c>
      <c r="CF23" s="3">
        <f t="shared" si="14"/>
        <v>1.0275437048470593E-3</v>
      </c>
      <c r="CG23" s="3">
        <f t="shared" si="14"/>
        <v>8.9910074174117706E-4</v>
      </c>
      <c r="CH23" s="3">
        <f t="shared" si="14"/>
        <v>1.0275437048470593E-3</v>
      </c>
      <c r="CI23" s="3">
        <f t="shared" si="12"/>
        <v>1.1559866679529418E-3</v>
      </c>
      <c r="CJ23" s="3">
        <f t="shared" si="7"/>
        <v>7.7065777863529448E-4</v>
      </c>
      <c r="CK23" s="3">
        <f t="shared" si="7"/>
        <v>1.1559866679529418E-3</v>
      </c>
      <c r="CL23" s="3">
        <f t="shared" si="7"/>
        <v>1.1559866679529418E-3</v>
      </c>
      <c r="CM23" s="3">
        <f t="shared" si="7"/>
        <v>8.9910074174117706E-4</v>
      </c>
      <c r="CN23" s="3">
        <f t="shared" si="7"/>
        <v>1.1559866679529418E-3</v>
      </c>
      <c r="CO23" s="3">
        <f t="shared" si="7"/>
        <v>1.0275437048470593E-3</v>
      </c>
      <c r="CP23" s="3">
        <f t="shared" si="7"/>
        <v>1.2844296310588242E-3</v>
      </c>
      <c r="CQ23" s="3">
        <f t="shared" si="7"/>
        <v>1.1559866679529418E-3</v>
      </c>
      <c r="CR23" s="3">
        <f t="shared" si="7"/>
        <v>1.1559866679529418E-3</v>
      </c>
      <c r="CS23" s="3">
        <f t="shared" si="7"/>
        <v>8.9910074174117706E-4</v>
      </c>
      <c r="CT23" s="3">
        <f t="shared" si="7"/>
        <v>8.9910074174117706E-4</v>
      </c>
      <c r="CU23" s="3">
        <f t="shared" si="7"/>
        <v>1.2844296310588242E-3</v>
      </c>
      <c r="CV23" s="3">
        <f t="shared" si="7"/>
        <v>7.7065777863529448E-4</v>
      </c>
      <c r="CW23" s="3">
        <f t="shared" si="7"/>
        <v>1.0275437048470593E-3</v>
      </c>
      <c r="CX23" s="26">
        <f t="shared" si="10"/>
        <v>0.15134371597530277</v>
      </c>
    </row>
    <row r="24" spans="1:102" s="5" customFormat="1" ht="31.5" customHeight="1" thickBot="1" x14ac:dyDescent="0.25">
      <c r="A24" s="2"/>
      <c r="B24" s="37" t="s">
        <v>69</v>
      </c>
      <c r="C24" s="34" t="s">
        <v>39</v>
      </c>
      <c r="D24" s="163">
        <f t="shared" si="8"/>
        <v>2.9411764705882353E-2</v>
      </c>
      <c r="E24" s="49">
        <v>7</v>
      </c>
      <c r="F24" s="33">
        <v>9</v>
      </c>
      <c r="G24" s="33">
        <v>9</v>
      </c>
      <c r="H24" s="33">
        <v>7</v>
      </c>
      <c r="I24" s="33">
        <v>8</v>
      </c>
      <c r="J24" s="33">
        <v>10</v>
      </c>
      <c r="K24" s="33">
        <v>9</v>
      </c>
      <c r="L24" s="33">
        <v>10</v>
      </c>
      <c r="M24" s="33">
        <v>9</v>
      </c>
      <c r="N24" s="33">
        <v>6</v>
      </c>
      <c r="O24" s="33">
        <v>8</v>
      </c>
      <c r="P24" s="33">
        <v>6</v>
      </c>
      <c r="Q24" s="33">
        <v>7</v>
      </c>
      <c r="R24" s="33">
        <v>7</v>
      </c>
      <c r="S24" s="33">
        <v>9</v>
      </c>
      <c r="T24" s="33">
        <v>9</v>
      </c>
      <c r="U24" s="33">
        <v>9</v>
      </c>
      <c r="V24" s="33">
        <v>7</v>
      </c>
      <c r="W24" s="33">
        <v>7</v>
      </c>
      <c r="X24" s="33">
        <v>6</v>
      </c>
      <c r="Y24" s="33">
        <v>6</v>
      </c>
      <c r="Z24" s="33">
        <v>7</v>
      </c>
      <c r="AA24" s="33">
        <v>7</v>
      </c>
      <c r="AB24" s="33">
        <v>6</v>
      </c>
      <c r="AC24" s="33">
        <v>8</v>
      </c>
      <c r="AD24" s="33">
        <v>8</v>
      </c>
      <c r="AE24" s="33">
        <v>9</v>
      </c>
      <c r="AF24" s="33">
        <v>8</v>
      </c>
      <c r="AG24" s="33">
        <v>9</v>
      </c>
      <c r="AH24" s="32">
        <v>8</v>
      </c>
      <c r="AI24" s="47">
        <f t="shared" si="13"/>
        <v>2.9787234042553193E-2</v>
      </c>
      <c r="AJ24" s="47">
        <f t="shared" si="13"/>
        <v>3.8297872340425532E-2</v>
      </c>
      <c r="AK24" s="47">
        <f t="shared" si="13"/>
        <v>3.8297872340425532E-2</v>
      </c>
      <c r="AL24" s="47">
        <f t="shared" si="13"/>
        <v>2.9787234042553193E-2</v>
      </c>
      <c r="AM24" s="47">
        <f t="shared" si="13"/>
        <v>3.4042553191489362E-2</v>
      </c>
      <c r="AN24" s="47">
        <f t="shared" si="13"/>
        <v>4.2553191489361701E-2</v>
      </c>
      <c r="AO24" s="47">
        <f t="shared" si="13"/>
        <v>3.8297872340425532E-2</v>
      </c>
      <c r="AP24" s="47">
        <f t="shared" si="13"/>
        <v>4.2553191489361701E-2</v>
      </c>
      <c r="AQ24" s="47">
        <f t="shared" si="13"/>
        <v>3.8297872340425532E-2</v>
      </c>
      <c r="AR24" s="47">
        <f t="shared" si="13"/>
        <v>2.553191489361702E-2</v>
      </c>
      <c r="AS24" s="47">
        <f t="shared" si="13"/>
        <v>3.4042553191489362E-2</v>
      </c>
      <c r="AT24" s="47">
        <f t="shared" si="13"/>
        <v>2.553191489361702E-2</v>
      </c>
      <c r="AU24" s="47">
        <f t="shared" si="13"/>
        <v>2.9787234042553193E-2</v>
      </c>
      <c r="AV24" s="47">
        <f t="shared" si="13"/>
        <v>2.9787234042553193E-2</v>
      </c>
      <c r="AW24" s="47">
        <f t="shared" si="13"/>
        <v>3.8297872340425532E-2</v>
      </c>
      <c r="AX24" s="47">
        <f t="shared" si="11"/>
        <v>3.8297872340425532E-2</v>
      </c>
      <c r="AY24" s="47">
        <f t="shared" si="1"/>
        <v>3.8297872340425532E-2</v>
      </c>
      <c r="AZ24" s="47">
        <f t="shared" si="1"/>
        <v>2.9787234042553193E-2</v>
      </c>
      <c r="BA24" s="47">
        <f t="shared" si="1"/>
        <v>2.9787234042553193E-2</v>
      </c>
      <c r="BB24" s="47">
        <f t="shared" si="1"/>
        <v>2.553191489361702E-2</v>
      </c>
      <c r="BC24" s="47">
        <f t="shared" si="1"/>
        <v>2.553191489361702E-2</v>
      </c>
      <c r="BD24" s="47">
        <f t="shared" si="1"/>
        <v>2.9787234042553193E-2</v>
      </c>
      <c r="BE24" s="47">
        <f t="shared" si="1"/>
        <v>2.9787234042553193E-2</v>
      </c>
      <c r="BF24" s="47">
        <f t="shared" si="1"/>
        <v>2.553191489361702E-2</v>
      </c>
      <c r="BG24" s="47">
        <f t="shared" si="1"/>
        <v>3.4042553191489362E-2</v>
      </c>
      <c r="BH24" s="47">
        <f t="shared" si="1"/>
        <v>3.4042553191489362E-2</v>
      </c>
      <c r="BI24" s="47">
        <f t="shared" si="1"/>
        <v>3.8297872340425532E-2</v>
      </c>
      <c r="BJ24" s="47">
        <f t="shared" si="1"/>
        <v>3.4042553191489362E-2</v>
      </c>
      <c r="BK24" s="47">
        <f t="shared" si="1"/>
        <v>3.8297872340425532E-2</v>
      </c>
      <c r="BL24" s="47">
        <f t="shared" si="1"/>
        <v>3.4042553191489362E-2</v>
      </c>
      <c r="BM24" s="6" cm="1">
        <f t="array" ref="BM24">-1/LN(30)*SUMPRODUCT(AI24:BL24,LN(AI24:BL24))</f>
        <v>0.99644352042989726</v>
      </c>
      <c r="BN24" s="18">
        <f t="shared" si="2"/>
        <v>3.5564795701027441E-3</v>
      </c>
      <c r="BO24" s="18">
        <f t="shared" si="3"/>
        <v>3.0521034763427969E-2</v>
      </c>
      <c r="BP24" s="21">
        <f t="shared" si="4"/>
        <v>3.0521034763427973E-2</v>
      </c>
      <c r="BQ24" s="6" cm="1">
        <f t="array" ref="BQ24">-SUMPRODUCT(AI24:BL24,LOG(AI24:BL24,2))</f>
        <v>4.88943933945251</v>
      </c>
      <c r="BR24" s="28">
        <f t="shared" si="9"/>
        <v>0.9964435204298977</v>
      </c>
      <c r="BS24" s="3">
        <f t="shared" si="5"/>
        <v>3.3881612566670867E-3</v>
      </c>
      <c r="BT24" s="3">
        <f t="shared" si="14"/>
        <v>9.0913720571913115E-4</v>
      </c>
      <c r="BU24" s="3">
        <f t="shared" si="14"/>
        <v>1.1688906930674542E-3</v>
      </c>
      <c r="BV24" s="3">
        <f t="shared" si="14"/>
        <v>1.1688906930674542E-3</v>
      </c>
      <c r="BW24" s="3">
        <f t="shared" si="14"/>
        <v>9.0913720571913115E-4</v>
      </c>
      <c r="BX24" s="3">
        <f t="shared" si="14"/>
        <v>1.0390139493932928E-3</v>
      </c>
      <c r="BY24" s="3">
        <f t="shared" si="14"/>
        <v>1.2987674367416159E-3</v>
      </c>
      <c r="BZ24" s="3">
        <f t="shared" si="14"/>
        <v>1.1688906930674542E-3</v>
      </c>
      <c r="CA24" s="3">
        <f t="shared" si="14"/>
        <v>1.2987674367416159E-3</v>
      </c>
      <c r="CB24" s="3">
        <f t="shared" si="14"/>
        <v>1.1688906930674542E-3</v>
      </c>
      <c r="CC24" s="3">
        <f t="shared" si="14"/>
        <v>7.7926046204496949E-4</v>
      </c>
      <c r="CD24" s="3">
        <f t="shared" si="14"/>
        <v>1.0390139493932928E-3</v>
      </c>
      <c r="CE24" s="3">
        <f t="shared" si="14"/>
        <v>7.7926046204496949E-4</v>
      </c>
      <c r="CF24" s="3">
        <f t="shared" si="14"/>
        <v>9.0913720571913115E-4</v>
      </c>
      <c r="CG24" s="3">
        <f t="shared" si="14"/>
        <v>9.0913720571913115E-4</v>
      </c>
      <c r="CH24" s="3">
        <f t="shared" si="14"/>
        <v>1.1688906930674542E-3</v>
      </c>
      <c r="CI24" s="3">
        <f t="shared" si="12"/>
        <v>1.1688906930674542E-3</v>
      </c>
      <c r="CJ24" s="3">
        <f t="shared" si="7"/>
        <v>1.1688906930674542E-3</v>
      </c>
      <c r="CK24" s="3">
        <f t="shared" si="7"/>
        <v>9.0913720571913115E-4</v>
      </c>
      <c r="CL24" s="3">
        <f t="shared" si="7"/>
        <v>9.0913720571913115E-4</v>
      </c>
      <c r="CM24" s="3">
        <f t="shared" si="7"/>
        <v>7.7926046204496949E-4</v>
      </c>
      <c r="CN24" s="3">
        <f t="shared" si="7"/>
        <v>7.7926046204496949E-4</v>
      </c>
      <c r="CO24" s="3">
        <f t="shared" si="7"/>
        <v>9.0913720571913115E-4</v>
      </c>
      <c r="CP24" s="3">
        <f t="shared" si="7"/>
        <v>9.0913720571913115E-4</v>
      </c>
      <c r="CQ24" s="3">
        <f t="shared" si="7"/>
        <v>7.7926046204496949E-4</v>
      </c>
      <c r="CR24" s="3">
        <f t="shared" si="7"/>
        <v>1.0390139493932928E-3</v>
      </c>
      <c r="CS24" s="3">
        <f t="shared" si="7"/>
        <v>1.0390139493932928E-3</v>
      </c>
      <c r="CT24" s="3">
        <f t="shared" si="7"/>
        <v>1.1688906930674542E-3</v>
      </c>
      <c r="CU24" s="3">
        <f t="shared" si="7"/>
        <v>1.0390139493932928E-3</v>
      </c>
      <c r="CV24" s="3">
        <f t="shared" si="7"/>
        <v>1.1688906930674542E-3</v>
      </c>
      <c r="CW24" s="3">
        <f t="shared" si="7"/>
        <v>1.0390139493932928E-3</v>
      </c>
      <c r="CX24" s="26">
        <f t="shared" si="10"/>
        <v>0.14923074805310235</v>
      </c>
    </row>
    <row r="25" spans="1:102" s="5" customFormat="1" ht="31.5" customHeight="1" thickBot="1" x14ac:dyDescent="0.25">
      <c r="A25" s="2"/>
      <c r="B25" s="37" t="s">
        <v>70</v>
      </c>
      <c r="C25" s="34" t="s">
        <v>40</v>
      </c>
      <c r="D25" s="163">
        <f t="shared" si="8"/>
        <v>2.9411764705882353E-2</v>
      </c>
      <c r="E25" s="49">
        <v>10</v>
      </c>
      <c r="F25" s="33">
        <v>9</v>
      </c>
      <c r="G25" s="33">
        <v>7</v>
      </c>
      <c r="H25" s="33">
        <v>7</v>
      </c>
      <c r="I25" s="33">
        <v>7</v>
      </c>
      <c r="J25" s="33">
        <v>8</v>
      </c>
      <c r="K25" s="33">
        <v>8</v>
      </c>
      <c r="L25" s="33">
        <v>9</v>
      </c>
      <c r="M25" s="33">
        <v>8</v>
      </c>
      <c r="N25" s="33">
        <v>8</v>
      </c>
      <c r="O25" s="33">
        <v>6</v>
      </c>
      <c r="P25" s="33">
        <v>9</v>
      </c>
      <c r="Q25" s="33">
        <v>8</v>
      </c>
      <c r="R25" s="33">
        <v>8</v>
      </c>
      <c r="S25" s="33">
        <v>7</v>
      </c>
      <c r="T25" s="33">
        <v>8</v>
      </c>
      <c r="U25" s="33">
        <v>6</v>
      </c>
      <c r="V25" s="33">
        <v>7</v>
      </c>
      <c r="W25" s="33">
        <v>9</v>
      </c>
      <c r="X25" s="33">
        <v>8</v>
      </c>
      <c r="Y25" s="33">
        <v>8</v>
      </c>
      <c r="Z25" s="33">
        <v>9</v>
      </c>
      <c r="AA25" s="33">
        <v>9</v>
      </c>
      <c r="AB25" s="33">
        <v>10</v>
      </c>
      <c r="AC25" s="33">
        <v>7</v>
      </c>
      <c r="AD25" s="33">
        <v>7</v>
      </c>
      <c r="AE25" s="33">
        <v>9</v>
      </c>
      <c r="AF25" s="33">
        <v>10</v>
      </c>
      <c r="AG25" s="33">
        <v>9</v>
      </c>
      <c r="AH25" s="32">
        <v>10</v>
      </c>
      <c r="AI25" s="47">
        <f t="shared" si="13"/>
        <v>4.0816326530612242E-2</v>
      </c>
      <c r="AJ25" s="47">
        <f t="shared" si="13"/>
        <v>3.6734693877551024E-2</v>
      </c>
      <c r="AK25" s="47">
        <f t="shared" si="13"/>
        <v>2.8571428571428571E-2</v>
      </c>
      <c r="AL25" s="47">
        <f t="shared" si="13"/>
        <v>2.8571428571428571E-2</v>
      </c>
      <c r="AM25" s="47">
        <f t="shared" si="13"/>
        <v>2.8571428571428571E-2</v>
      </c>
      <c r="AN25" s="47">
        <f t="shared" si="13"/>
        <v>3.2653061224489799E-2</v>
      </c>
      <c r="AO25" s="47">
        <f t="shared" si="13"/>
        <v>3.2653061224489799E-2</v>
      </c>
      <c r="AP25" s="47">
        <f t="shared" si="13"/>
        <v>3.6734693877551024E-2</v>
      </c>
      <c r="AQ25" s="47">
        <f t="shared" si="13"/>
        <v>3.2653061224489799E-2</v>
      </c>
      <c r="AR25" s="47">
        <f t="shared" si="13"/>
        <v>3.2653061224489799E-2</v>
      </c>
      <c r="AS25" s="47">
        <f t="shared" si="13"/>
        <v>2.4489795918367346E-2</v>
      </c>
      <c r="AT25" s="47">
        <f t="shared" si="13"/>
        <v>3.6734693877551024E-2</v>
      </c>
      <c r="AU25" s="47">
        <f t="shared" si="13"/>
        <v>3.2653061224489799E-2</v>
      </c>
      <c r="AV25" s="47">
        <f t="shared" si="13"/>
        <v>3.2653061224489799E-2</v>
      </c>
      <c r="AW25" s="47">
        <f t="shared" si="13"/>
        <v>2.8571428571428571E-2</v>
      </c>
      <c r="AX25" s="47">
        <f t="shared" si="11"/>
        <v>3.2653061224489799E-2</v>
      </c>
      <c r="AY25" s="47">
        <f t="shared" si="1"/>
        <v>2.4489795918367346E-2</v>
      </c>
      <c r="AZ25" s="47">
        <f t="shared" si="1"/>
        <v>2.8571428571428571E-2</v>
      </c>
      <c r="BA25" s="47">
        <f t="shared" si="1"/>
        <v>3.6734693877551024E-2</v>
      </c>
      <c r="BB25" s="47">
        <f t="shared" ref="BB25:BL40" si="15">X25/SUM($E25:$AH25)</f>
        <v>3.2653061224489799E-2</v>
      </c>
      <c r="BC25" s="47">
        <f t="shared" si="15"/>
        <v>3.2653061224489799E-2</v>
      </c>
      <c r="BD25" s="47">
        <f t="shared" si="15"/>
        <v>3.6734693877551024E-2</v>
      </c>
      <c r="BE25" s="47">
        <f t="shared" si="15"/>
        <v>3.6734693877551024E-2</v>
      </c>
      <c r="BF25" s="47">
        <f t="shared" si="15"/>
        <v>4.0816326530612242E-2</v>
      </c>
      <c r="BG25" s="47">
        <f t="shared" si="15"/>
        <v>2.8571428571428571E-2</v>
      </c>
      <c r="BH25" s="47">
        <f t="shared" si="15"/>
        <v>2.8571428571428571E-2</v>
      </c>
      <c r="BI25" s="47">
        <f t="shared" si="15"/>
        <v>3.6734693877551024E-2</v>
      </c>
      <c r="BJ25" s="47">
        <f t="shared" si="15"/>
        <v>4.0816326530612242E-2</v>
      </c>
      <c r="BK25" s="47">
        <f t="shared" si="15"/>
        <v>3.6734693877551024E-2</v>
      </c>
      <c r="BL25" s="47">
        <f t="shared" si="15"/>
        <v>4.0816326530612242E-2</v>
      </c>
      <c r="BM25" s="6" cm="1">
        <f t="array" ref="BM25">-1/LN(30)*SUMPRODUCT(AI25:BL25,LN(AI25:BL25))</f>
        <v>0.99716885761412899</v>
      </c>
      <c r="BN25" s="18">
        <f t="shared" si="2"/>
        <v>2.8311423858710105E-3</v>
      </c>
      <c r="BO25" s="18">
        <f t="shared" si="3"/>
        <v>2.4296328286482243E-2</v>
      </c>
      <c r="BP25" s="21">
        <f t="shared" si="4"/>
        <v>2.4296328286482247E-2</v>
      </c>
      <c r="BQ25" s="6" cm="1">
        <f t="array" ref="BQ25">-SUMPRODUCT(AI25:BL25,LOG(AI25:BL25,2))</f>
        <v>4.8929984896604584</v>
      </c>
      <c r="BR25" s="28">
        <f t="shared" si="9"/>
        <v>0.99716885761412877</v>
      </c>
      <c r="BS25" s="3">
        <f t="shared" si="5"/>
        <v>2.6627015491529848E-3</v>
      </c>
      <c r="BT25" s="3">
        <f t="shared" si="14"/>
        <v>9.9168686883600995E-4</v>
      </c>
      <c r="BU25" s="3">
        <f t="shared" si="14"/>
        <v>8.9251818195240911E-4</v>
      </c>
      <c r="BV25" s="3">
        <f t="shared" si="14"/>
        <v>6.9418080818520699E-4</v>
      </c>
      <c r="BW25" s="3">
        <f t="shared" si="14"/>
        <v>6.9418080818520699E-4</v>
      </c>
      <c r="BX25" s="3">
        <f t="shared" si="14"/>
        <v>6.9418080818520699E-4</v>
      </c>
      <c r="BY25" s="3">
        <f t="shared" si="14"/>
        <v>7.9334949506880816E-4</v>
      </c>
      <c r="BZ25" s="3">
        <f t="shared" si="14"/>
        <v>7.9334949506880816E-4</v>
      </c>
      <c r="CA25" s="3">
        <f t="shared" si="14"/>
        <v>8.9251818195240911E-4</v>
      </c>
      <c r="CB25" s="3">
        <f t="shared" si="14"/>
        <v>7.9334949506880816E-4</v>
      </c>
      <c r="CC25" s="3">
        <f t="shared" si="14"/>
        <v>7.9334949506880816E-4</v>
      </c>
      <c r="CD25" s="3">
        <f t="shared" si="14"/>
        <v>5.9501212130160604E-4</v>
      </c>
      <c r="CE25" s="3">
        <f t="shared" si="14"/>
        <v>8.9251818195240911E-4</v>
      </c>
      <c r="CF25" s="3">
        <f t="shared" si="14"/>
        <v>7.9334949506880816E-4</v>
      </c>
      <c r="CG25" s="3">
        <f t="shared" si="14"/>
        <v>7.9334949506880816E-4</v>
      </c>
      <c r="CH25" s="3">
        <f t="shared" si="14"/>
        <v>6.9418080818520699E-4</v>
      </c>
      <c r="CI25" s="3">
        <f t="shared" si="12"/>
        <v>7.9334949506880816E-4</v>
      </c>
      <c r="CJ25" s="3">
        <f t="shared" si="7"/>
        <v>5.9501212130160604E-4</v>
      </c>
      <c r="CK25" s="3">
        <f t="shared" si="7"/>
        <v>6.9418080818520699E-4</v>
      </c>
      <c r="CL25" s="3">
        <f t="shared" si="7"/>
        <v>8.9251818195240911E-4</v>
      </c>
      <c r="CM25" s="3">
        <f t="shared" ref="CM25:CW40" si="16">BB25*$BP25</f>
        <v>7.9334949506880816E-4</v>
      </c>
      <c r="CN25" s="3">
        <f t="shared" si="16"/>
        <v>7.9334949506880816E-4</v>
      </c>
      <c r="CO25" s="3">
        <f t="shared" si="16"/>
        <v>8.9251818195240911E-4</v>
      </c>
      <c r="CP25" s="3">
        <f t="shared" si="16"/>
        <v>8.9251818195240911E-4</v>
      </c>
      <c r="CQ25" s="3">
        <f t="shared" si="16"/>
        <v>9.9168686883600995E-4</v>
      </c>
      <c r="CR25" s="3">
        <f t="shared" si="16"/>
        <v>6.9418080818520699E-4</v>
      </c>
      <c r="CS25" s="3">
        <f t="shared" si="16"/>
        <v>6.9418080818520699E-4</v>
      </c>
      <c r="CT25" s="3">
        <f t="shared" si="16"/>
        <v>8.9251818195240911E-4</v>
      </c>
      <c r="CU25" s="3">
        <f t="shared" si="16"/>
        <v>9.9168686883600995E-4</v>
      </c>
      <c r="CV25" s="3">
        <f t="shared" si="16"/>
        <v>8.9251818195240911E-4</v>
      </c>
      <c r="CW25" s="3">
        <f t="shared" si="16"/>
        <v>9.9168686883600995E-4</v>
      </c>
      <c r="CX25" s="26">
        <f t="shared" si="10"/>
        <v>0.1188818976100523</v>
      </c>
    </row>
    <row r="26" spans="1:102" s="5" customFormat="1" ht="31.5" customHeight="1" thickBot="1" x14ac:dyDescent="0.25">
      <c r="A26" s="2"/>
      <c r="B26" s="37" t="s">
        <v>71</v>
      </c>
      <c r="C26" s="34" t="s">
        <v>41</v>
      </c>
      <c r="D26" s="163">
        <f t="shared" si="8"/>
        <v>2.9411764705882353E-2</v>
      </c>
      <c r="E26" s="49">
        <v>9</v>
      </c>
      <c r="F26" s="33">
        <v>8</v>
      </c>
      <c r="G26" s="33">
        <v>6</v>
      </c>
      <c r="H26" s="33">
        <v>7</v>
      </c>
      <c r="I26" s="33">
        <v>10</v>
      </c>
      <c r="J26" s="33">
        <v>10</v>
      </c>
      <c r="K26" s="33">
        <v>8</v>
      </c>
      <c r="L26" s="33">
        <v>8</v>
      </c>
      <c r="M26" s="33">
        <v>6</v>
      </c>
      <c r="N26" s="33">
        <v>7</v>
      </c>
      <c r="O26" s="33">
        <v>8</v>
      </c>
      <c r="P26" s="33">
        <v>7</v>
      </c>
      <c r="Q26" s="33">
        <v>9</v>
      </c>
      <c r="R26" s="33">
        <v>8</v>
      </c>
      <c r="S26" s="33">
        <v>8</v>
      </c>
      <c r="T26" s="33">
        <v>7</v>
      </c>
      <c r="U26" s="33">
        <v>9</v>
      </c>
      <c r="V26" s="33">
        <v>9</v>
      </c>
      <c r="W26" s="33">
        <v>9</v>
      </c>
      <c r="X26" s="33">
        <v>10</v>
      </c>
      <c r="Y26" s="33">
        <v>9</v>
      </c>
      <c r="Z26" s="33">
        <v>7</v>
      </c>
      <c r="AA26" s="33">
        <v>8</v>
      </c>
      <c r="AB26" s="33">
        <v>8</v>
      </c>
      <c r="AC26" s="33">
        <v>9</v>
      </c>
      <c r="AD26" s="33">
        <v>9</v>
      </c>
      <c r="AE26" s="33">
        <v>10</v>
      </c>
      <c r="AF26" s="33">
        <v>10</v>
      </c>
      <c r="AG26" s="33">
        <v>7</v>
      </c>
      <c r="AH26" s="32">
        <v>8</v>
      </c>
      <c r="AI26" s="47">
        <f t="shared" si="13"/>
        <v>3.6290322580645164E-2</v>
      </c>
      <c r="AJ26" s="47">
        <f t="shared" si="13"/>
        <v>3.2258064516129031E-2</v>
      </c>
      <c r="AK26" s="47">
        <f t="shared" si="13"/>
        <v>2.4193548387096774E-2</v>
      </c>
      <c r="AL26" s="47">
        <f t="shared" si="13"/>
        <v>2.8225806451612902E-2</v>
      </c>
      <c r="AM26" s="47">
        <f t="shared" si="13"/>
        <v>4.0322580645161289E-2</v>
      </c>
      <c r="AN26" s="47">
        <f t="shared" si="13"/>
        <v>4.0322580645161289E-2</v>
      </c>
      <c r="AO26" s="47">
        <f t="shared" si="13"/>
        <v>3.2258064516129031E-2</v>
      </c>
      <c r="AP26" s="47">
        <f t="shared" si="13"/>
        <v>3.2258064516129031E-2</v>
      </c>
      <c r="AQ26" s="47">
        <f t="shared" si="13"/>
        <v>2.4193548387096774E-2</v>
      </c>
      <c r="AR26" s="47">
        <f t="shared" si="13"/>
        <v>2.8225806451612902E-2</v>
      </c>
      <c r="AS26" s="47">
        <f t="shared" si="13"/>
        <v>3.2258064516129031E-2</v>
      </c>
      <c r="AT26" s="47">
        <f t="shared" si="13"/>
        <v>2.8225806451612902E-2</v>
      </c>
      <c r="AU26" s="47">
        <f t="shared" si="13"/>
        <v>3.6290322580645164E-2</v>
      </c>
      <c r="AV26" s="47">
        <f t="shared" si="13"/>
        <v>3.2258064516129031E-2</v>
      </c>
      <c r="AW26" s="47">
        <f t="shared" si="13"/>
        <v>3.2258064516129031E-2</v>
      </c>
      <c r="AX26" s="47">
        <f t="shared" si="11"/>
        <v>2.8225806451612902E-2</v>
      </c>
      <c r="AY26" s="47">
        <f t="shared" si="11"/>
        <v>3.6290322580645164E-2</v>
      </c>
      <c r="AZ26" s="47">
        <f t="shared" si="11"/>
        <v>3.6290322580645164E-2</v>
      </c>
      <c r="BA26" s="47">
        <f t="shared" si="11"/>
        <v>3.6290322580645164E-2</v>
      </c>
      <c r="BB26" s="47">
        <f t="shared" si="15"/>
        <v>4.0322580645161289E-2</v>
      </c>
      <c r="BC26" s="47">
        <f t="shared" si="15"/>
        <v>3.6290322580645164E-2</v>
      </c>
      <c r="BD26" s="47">
        <f t="shared" si="15"/>
        <v>2.8225806451612902E-2</v>
      </c>
      <c r="BE26" s="47">
        <f t="shared" si="15"/>
        <v>3.2258064516129031E-2</v>
      </c>
      <c r="BF26" s="47">
        <f t="shared" si="15"/>
        <v>3.2258064516129031E-2</v>
      </c>
      <c r="BG26" s="47">
        <f t="shared" si="15"/>
        <v>3.6290322580645164E-2</v>
      </c>
      <c r="BH26" s="47">
        <f t="shared" si="15"/>
        <v>3.6290322580645164E-2</v>
      </c>
      <c r="BI26" s="47">
        <f t="shared" si="15"/>
        <v>4.0322580645161289E-2</v>
      </c>
      <c r="BJ26" s="47">
        <f t="shared" si="15"/>
        <v>4.0322580645161289E-2</v>
      </c>
      <c r="BK26" s="47">
        <f t="shared" si="15"/>
        <v>2.8225806451612902E-2</v>
      </c>
      <c r="BL26" s="47">
        <f t="shared" si="15"/>
        <v>3.2258064516129031E-2</v>
      </c>
      <c r="BM26" s="6" cm="1">
        <f t="array" ref="BM26">-1/LN(30)*SUMPRODUCT(AI26:BL26,LN(AI26:BL26))</f>
        <v>0.9971011433872683</v>
      </c>
      <c r="BN26" s="18">
        <f t="shared" si="2"/>
        <v>2.8988566127317039E-3</v>
      </c>
      <c r="BO26" s="18">
        <f t="shared" si="3"/>
        <v>2.4877438969464226E-2</v>
      </c>
      <c r="BP26" s="21">
        <f t="shared" si="4"/>
        <v>2.4877438969464229E-2</v>
      </c>
      <c r="BQ26" s="6" cm="1">
        <f t="array" ref="BQ26">-SUMPRODUCT(AI26:BL26,LOG(AI26:BL26,2))</f>
        <v>4.89266622335749</v>
      </c>
      <c r="BR26" s="28">
        <f t="shared" si="9"/>
        <v>0.99710114338726874</v>
      </c>
      <c r="BS26" s="3">
        <f t="shared" si="5"/>
        <v>2.7304272142372778E-3</v>
      </c>
      <c r="BT26" s="3">
        <f t="shared" si="14"/>
        <v>9.0281028518216964E-4</v>
      </c>
      <c r="BU26" s="3">
        <f t="shared" si="14"/>
        <v>8.0249803127303962E-4</v>
      </c>
      <c r="BV26" s="3">
        <f t="shared" si="14"/>
        <v>6.0187352345477969E-4</v>
      </c>
      <c r="BW26" s="3">
        <f t="shared" si="14"/>
        <v>7.0218577736390971E-4</v>
      </c>
      <c r="BX26" s="3">
        <f t="shared" si="14"/>
        <v>1.0031225390912996E-3</v>
      </c>
      <c r="BY26" s="3">
        <f t="shared" si="14"/>
        <v>1.0031225390912996E-3</v>
      </c>
      <c r="BZ26" s="3">
        <f t="shared" si="14"/>
        <v>8.0249803127303962E-4</v>
      </c>
      <c r="CA26" s="3">
        <f t="shared" si="14"/>
        <v>8.0249803127303962E-4</v>
      </c>
      <c r="CB26" s="3">
        <f t="shared" si="14"/>
        <v>6.0187352345477969E-4</v>
      </c>
      <c r="CC26" s="3">
        <f t="shared" si="14"/>
        <v>7.0218577736390971E-4</v>
      </c>
      <c r="CD26" s="3">
        <f t="shared" si="14"/>
        <v>8.0249803127303962E-4</v>
      </c>
      <c r="CE26" s="3">
        <f t="shared" si="14"/>
        <v>7.0218577736390971E-4</v>
      </c>
      <c r="CF26" s="3">
        <f t="shared" si="14"/>
        <v>9.0281028518216964E-4</v>
      </c>
      <c r="CG26" s="3">
        <f t="shared" si="14"/>
        <v>8.0249803127303962E-4</v>
      </c>
      <c r="CH26" s="3">
        <f t="shared" si="14"/>
        <v>8.0249803127303962E-4</v>
      </c>
      <c r="CI26" s="3">
        <f t="shared" si="12"/>
        <v>7.0218577736390971E-4</v>
      </c>
      <c r="CJ26" s="3">
        <f t="shared" si="12"/>
        <v>9.0281028518216964E-4</v>
      </c>
      <c r="CK26" s="3">
        <f t="shared" si="12"/>
        <v>9.0281028518216964E-4</v>
      </c>
      <c r="CL26" s="3">
        <f t="shared" si="12"/>
        <v>9.0281028518216964E-4</v>
      </c>
      <c r="CM26" s="3">
        <f t="shared" si="16"/>
        <v>1.0031225390912996E-3</v>
      </c>
      <c r="CN26" s="3">
        <f t="shared" si="16"/>
        <v>9.0281028518216964E-4</v>
      </c>
      <c r="CO26" s="3">
        <f t="shared" si="16"/>
        <v>7.0218577736390971E-4</v>
      </c>
      <c r="CP26" s="3">
        <f t="shared" si="16"/>
        <v>8.0249803127303962E-4</v>
      </c>
      <c r="CQ26" s="3">
        <f t="shared" si="16"/>
        <v>8.0249803127303962E-4</v>
      </c>
      <c r="CR26" s="3">
        <f t="shared" si="16"/>
        <v>9.0281028518216964E-4</v>
      </c>
      <c r="CS26" s="3">
        <f t="shared" si="16"/>
        <v>9.0281028518216964E-4</v>
      </c>
      <c r="CT26" s="3">
        <f t="shared" si="16"/>
        <v>1.0031225390912996E-3</v>
      </c>
      <c r="CU26" s="3">
        <f t="shared" si="16"/>
        <v>1.0031225390912996E-3</v>
      </c>
      <c r="CV26" s="3">
        <f t="shared" si="16"/>
        <v>7.0218577736390971E-4</v>
      </c>
      <c r="CW26" s="3">
        <f t="shared" si="16"/>
        <v>8.0249803127303962E-4</v>
      </c>
      <c r="CX26" s="26">
        <f t="shared" si="10"/>
        <v>0.121717005369535</v>
      </c>
    </row>
    <row r="27" spans="1:102" s="5" customFormat="1" ht="31.5" customHeight="1" thickBot="1" x14ac:dyDescent="0.25">
      <c r="A27" s="2"/>
      <c r="B27" s="37" t="s">
        <v>72</v>
      </c>
      <c r="C27" s="34" t="s">
        <v>42</v>
      </c>
      <c r="D27" s="163">
        <f t="shared" si="8"/>
        <v>2.9411764705882353E-2</v>
      </c>
      <c r="E27" s="49">
        <v>6</v>
      </c>
      <c r="F27" s="33">
        <v>9</v>
      </c>
      <c r="G27" s="33">
        <v>8</v>
      </c>
      <c r="H27" s="33">
        <v>9</v>
      </c>
      <c r="I27" s="33">
        <v>10</v>
      </c>
      <c r="J27" s="33">
        <v>6</v>
      </c>
      <c r="K27" s="33">
        <v>8</v>
      </c>
      <c r="L27" s="33">
        <v>8</v>
      </c>
      <c r="M27" s="33">
        <v>7</v>
      </c>
      <c r="N27" s="33">
        <v>9</v>
      </c>
      <c r="O27" s="33">
        <v>8</v>
      </c>
      <c r="P27" s="33">
        <v>6</v>
      </c>
      <c r="Q27" s="33">
        <v>7</v>
      </c>
      <c r="R27" s="33">
        <v>9</v>
      </c>
      <c r="S27" s="33">
        <v>8</v>
      </c>
      <c r="T27" s="33">
        <v>8</v>
      </c>
      <c r="U27" s="33">
        <v>9</v>
      </c>
      <c r="V27" s="33">
        <v>6</v>
      </c>
      <c r="W27" s="33">
        <v>9</v>
      </c>
      <c r="X27" s="33">
        <v>6</v>
      </c>
      <c r="Y27" s="33">
        <v>7</v>
      </c>
      <c r="Z27" s="33">
        <v>6</v>
      </c>
      <c r="AA27" s="33">
        <v>9</v>
      </c>
      <c r="AB27" s="33">
        <v>8</v>
      </c>
      <c r="AC27" s="33">
        <v>8</v>
      </c>
      <c r="AD27" s="33">
        <v>9</v>
      </c>
      <c r="AE27" s="33">
        <v>7</v>
      </c>
      <c r="AF27" s="33">
        <v>8</v>
      </c>
      <c r="AG27" s="33">
        <v>7</v>
      </c>
      <c r="AH27" s="32">
        <v>7</v>
      </c>
      <c r="AI27" s="47">
        <f t="shared" si="13"/>
        <v>2.5862068965517241E-2</v>
      </c>
      <c r="AJ27" s="47">
        <f t="shared" si="13"/>
        <v>3.8793103448275863E-2</v>
      </c>
      <c r="AK27" s="47">
        <f t="shared" si="13"/>
        <v>3.4482758620689655E-2</v>
      </c>
      <c r="AL27" s="47">
        <f t="shared" si="13"/>
        <v>3.8793103448275863E-2</v>
      </c>
      <c r="AM27" s="47">
        <f t="shared" si="13"/>
        <v>4.3103448275862072E-2</v>
      </c>
      <c r="AN27" s="47">
        <f t="shared" si="13"/>
        <v>2.5862068965517241E-2</v>
      </c>
      <c r="AO27" s="47">
        <f t="shared" si="13"/>
        <v>3.4482758620689655E-2</v>
      </c>
      <c r="AP27" s="47">
        <f t="shared" si="13"/>
        <v>3.4482758620689655E-2</v>
      </c>
      <c r="AQ27" s="47">
        <f t="shared" si="13"/>
        <v>3.017241379310345E-2</v>
      </c>
      <c r="AR27" s="47">
        <f t="shared" si="13"/>
        <v>3.8793103448275863E-2</v>
      </c>
      <c r="AS27" s="47">
        <f t="shared" si="13"/>
        <v>3.4482758620689655E-2</v>
      </c>
      <c r="AT27" s="47">
        <f t="shared" si="13"/>
        <v>2.5862068965517241E-2</v>
      </c>
      <c r="AU27" s="47">
        <f t="shared" si="13"/>
        <v>3.017241379310345E-2</v>
      </c>
      <c r="AV27" s="47">
        <f t="shared" si="13"/>
        <v>3.8793103448275863E-2</v>
      </c>
      <c r="AW27" s="47">
        <f t="shared" si="13"/>
        <v>3.4482758620689655E-2</v>
      </c>
      <c r="AX27" s="47">
        <f t="shared" si="11"/>
        <v>3.4482758620689655E-2</v>
      </c>
      <c r="AY27" s="47">
        <f t="shared" si="11"/>
        <v>3.8793103448275863E-2</v>
      </c>
      <c r="AZ27" s="47">
        <f t="shared" si="11"/>
        <v>2.5862068965517241E-2</v>
      </c>
      <c r="BA27" s="47">
        <f t="shared" si="11"/>
        <v>3.8793103448275863E-2</v>
      </c>
      <c r="BB27" s="47">
        <f t="shared" si="15"/>
        <v>2.5862068965517241E-2</v>
      </c>
      <c r="BC27" s="47">
        <f t="shared" si="15"/>
        <v>3.017241379310345E-2</v>
      </c>
      <c r="BD27" s="47">
        <f t="shared" si="15"/>
        <v>2.5862068965517241E-2</v>
      </c>
      <c r="BE27" s="47">
        <f t="shared" si="15"/>
        <v>3.8793103448275863E-2</v>
      </c>
      <c r="BF27" s="47">
        <f t="shared" si="15"/>
        <v>3.4482758620689655E-2</v>
      </c>
      <c r="BG27" s="47">
        <f t="shared" si="15"/>
        <v>3.4482758620689655E-2</v>
      </c>
      <c r="BH27" s="47">
        <f t="shared" si="15"/>
        <v>3.8793103448275863E-2</v>
      </c>
      <c r="BI27" s="47">
        <f t="shared" si="15"/>
        <v>3.017241379310345E-2</v>
      </c>
      <c r="BJ27" s="47">
        <f t="shared" si="15"/>
        <v>3.4482758620689655E-2</v>
      </c>
      <c r="BK27" s="47">
        <f t="shared" si="15"/>
        <v>3.017241379310345E-2</v>
      </c>
      <c r="BL27" s="47">
        <f t="shared" si="15"/>
        <v>3.017241379310345E-2</v>
      </c>
      <c r="BM27" s="6" cm="1">
        <f t="array" ref="BM27">-1/LN(30)*SUMPRODUCT(AI27:BL27,LN(AI27:BL27))</f>
        <v>0.99668967876761672</v>
      </c>
      <c r="BN27" s="18">
        <f t="shared" si="2"/>
        <v>3.3103212323832842E-3</v>
      </c>
      <c r="BO27" s="18">
        <f t="shared" si="3"/>
        <v>2.840855048374849E-2</v>
      </c>
      <c r="BP27" s="21">
        <f t="shared" si="4"/>
        <v>2.8408550483748494E-2</v>
      </c>
      <c r="BQ27" s="6" cm="1">
        <f t="array" ref="BQ27">-SUMPRODUCT(AI27:BL27,LOG(AI27:BL27,2))</f>
        <v>4.8906472114848949</v>
      </c>
      <c r="BR27" s="28">
        <f t="shared" si="9"/>
        <v>0.99668967876761694</v>
      </c>
      <c r="BS27" s="3">
        <f t="shared" si="5"/>
        <v>3.1419613381102524E-3</v>
      </c>
      <c r="BT27" s="3">
        <f t="shared" si="14"/>
        <v>7.3470389182108168E-4</v>
      </c>
      <c r="BU27" s="3">
        <f t="shared" si="14"/>
        <v>1.1020558377316226E-3</v>
      </c>
      <c r="BV27" s="3">
        <f t="shared" si="14"/>
        <v>9.7960518909477557E-4</v>
      </c>
      <c r="BW27" s="3">
        <f t="shared" si="14"/>
        <v>1.1020558377316226E-3</v>
      </c>
      <c r="BX27" s="3">
        <f t="shared" si="14"/>
        <v>1.2245064863684696E-3</v>
      </c>
      <c r="BY27" s="3">
        <f t="shared" si="14"/>
        <v>7.3470389182108168E-4</v>
      </c>
      <c r="BZ27" s="3">
        <f t="shared" si="14"/>
        <v>9.7960518909477557E-4</v>
      </c>
      <c r="CA27" s="3">
        <f t="shared" si="14"/>
        <v>9.7960518909477557E-4</v>
      </c>
      <c r="CB27" s="3">
        <f t="shared" si="14"/>
        <v>8.5715454045792868E-4</v>
      </c>
      <c r="CC27" s="3">
        <f t="shared" si="14"/>
        <v>1.1020558377316226E-3</v>
      </c>
      <c r="CD27" s="3">
        <f t="shared" si="14"/>
        <v>9.7960518909477557E-4</v>
      </c>
      <c r="CE27" s="3">
        <f t="shared" si="14"/>
        <v>7.3470389182108168E-4</v>
      </c>
      <c r="CF27" s="3">
        <f t="shared" si="14"/>
        <v>8.5715454045792868E-4</v>
      </c>
      <c r="CG27" s="3">
        <f t="shared" si="14"/>
        <v>1.1020558377316226E-3</v>
      </c>
      <c r="CH27" s="3">
        <f t="shared" si="14"/>
        <v>9.7960518909477557E-4</v>
      </c>
      <c r="CI27" s="3">
        <f t="shared" si="12"/>
        <v>9.7960518909477557E-4</v>
      </c>
      <c r="CJ27" s="3">
        <f t="shared" si="12"/>
        <v>1.1020558377316226E-3</v>
      </c>
      <c r="CK27" s="3">
        <f t="shared" si="12"/>
        <v>7.3470389182108168E-4</v>
      </c>
      <c r="CL27" s="3">
        <f t="shared" si="12"/>
        <v>1.1020558377316226E-3</v>
      </c>
      <c r="CM27" s="3">
        <f t="shared" si="16"/>
        <v>7.3470389182108168E-4</v>
      </c>
      <c r="CN27" s="3">
        <f t="shared" si="16"/>
        <v>8.5715454045792868E-4</v>
      </c>
      <c r="CO27" s="3">
        <f t="shared" si="16"/>
        <v>7.3470389182108168E-4</v>
      </c>
      <c r="CP27" s="3">
        <f t="shared" si="16"/>
        <v>1.1020558377316226E-3</v>
      </c>
      <c r="CQ27" s="3">
        <f t="shared" si="16"/>
        <v>9.7960518909477557E-4</v>
      </c>
      <c r="CR27" s="3">
        <f t="shared" si="16"/>
        <v>9.7960518909477557E-4</v>
      </c>
      <c r="CS27" s="3">
        <f t="shared" si="16"/>
        <v>1.1020558377316226E-3</v>
      </c>
      <c r="CT27" s="3">
        <f t="shared" si="16"/>
        <v>8.5715454045792868E-4</v>
      </c>
      <c r="CU27" s="3">
        <f t="shared" si="16"/>
        <v>9.7960518909477557E-4</v>
      </c>
      <c r="CV27" s="3">
        <f t="shared" si="16"/>
        <v>8.5715454045792868E-4</v>
      </c>
      <c r="CW27" s="3">
        <f t="shared" si="16"/>
        <v>8.5715454045792868E-4</v>
      </c>
      <c r="CX27" s="26">
        <f t="shared" si="10"/>
        <v>0.13893619820567243</v>
      </c>
    </row>
    <row r="28" spans="1:102" s="5" customFormat="1" ht="31.5" customHeight="1" thickBot="1" x14ac:dyDescent="0.25">
      <c r="A28" s="2"/>
      <c r="B28" s="37" t="s">
        <v>73</v>
      </c>
      <c r="C28" s="34" t="s">
        <v>43</v>
      </c>
      <c r="D28" s="163">
        <f t="shared" si="8"/>
        <v>2.9411764705882353E-2</v>
      </c>
      <c r="E28" s="49">
        <v>10</v>
      </c>
      <c r="F28" s="33">
        <v>9</v>
      </c>
      <c r="G28" s="33">
        <v>8</v>
      </c>
      <c r="H28" s="33">
        <v>8</v>
      </c>
      <c r="I28" s="33">
        <v>6</v>
      </c>
      <c r="J28" s="33">
        <v>8</v>
      </c>
      <c r="K28" s="33">
        <v>8</v>
      </c>
      <c r="L28" s="33">
        <v>8</v>
      </c>
      <c r="M28" s="33">
        <v>6</v>
      </c>
      <c r="N28" s="33">
        <v>9</v>
      </c>
      <c r="O28" s="33">
        <v>9</v>
      </c>
      <c r="P28" s="33">
        <v>8</v>
      </c>
      <c r="Q28" s="33">
        <v>6</v>
      </c>
      <c r="R28" s="33">
        <v>10</v>
      </c>
      <c r="S28" s="33">
        <v>7</v>
      </c>
      <c r="T28" s="33">
        <v>7</v>
      </c>
      <c r="U28" s="33">
        <v>9</v>
      </c>
      <c r="V28" s="33">
        <v>7</v>
      </c>
      <c r="W28" s="33">
        <v>7</v>
      </c>
      <c r="X28" s="33">
        <v>9</v>
      </c>
      <c r="Y28" s="33">
        <v>8</v>
      </c>
      <c r="Z28" s="33">
        <v>6</v>
      </c>
      <c r="AA28" s="33">
        <v>9</v>
      </c>
      <c r="AB28" s="33">
        <v>9</v>
      </c>
      <c r="AC28" s="33">
        <v>9</v>
      </c>
      <c r="AD28" s="33">
        <v>7</v>
      </c>
      <c r="AE28" s="33">
        <v>6</v>
      </c>
      <c r="AF28" s="33">
        <v>7</v>
      </c>
      <c r="AG28" s="33">
        <v>6</v>
      </c>
      <c r="AH28" s="32">
        <v>7</v>
      </c>
      <c r="AI28" s="47">
        <f t="shared" si="13"/>
        <v>4.2918454935622317E-2</v>
      </c>
      <c r="AJ28" s="47">
        <f t="shared" si="13"/>
        <v>3.8626609442060089E-2</v>
      </c>
      <c r="AK28" s="47">
        <f t="shared" si="13"/>
        <v>3.4334763948497854E-2</v>
      </c>
      <c r="AL28" s="47">
        <f t="shared" si="13"/>
        <v>3.4334763948497854E-2</v>
      </c>
      <c r="AM28" s="47">
        <f t="shared" si="13"/>
        <v>2.575107296137339E-2</v>
      </c>
      <c r="AN28" s="47">
        <f t="shared" si="13"/>
        <v>3.4334763948497854E-2</v>
      </c>
      <c r="AO28" s="47">
        <f t="shared" si="13"/>
        <v>3.4334763948497854E-2</v>
      </c>
      <c r="AP28" s="47">
        <f t="shared" si="13"/>
        <v>3.4334763948497854E-2</v>
      </c>
      <c r="AQ28" s="47">
        <f t="shared" si="13"/>
        <v>2.575107296137339E-2</v>
      </c>
      <c r="AR28" s="47">
        <f t="shared" si="13"/>
        <v>3.8626609442060089E-2</v>
      </c>
      <c r="AS28" s="47">
        <f t="shared" si="13"/>
        <v>3.8626609442060089E-2</v>
      </c>
      <c r="AT28" s="47">
        <f t="shared" si="13"/>
        <v>3.4334763948497854E-2</v>
      </c>
      <c r="AU28" s="47">
        <f t="shared" si="13"/>
        <v>2.575107296137339E-2</v>
      </c>
      <c r="AV28" s="47">
        <f t="shared" si="13"/>
        <v>4.2918454935622317E-2</v>
      </c>
      <c r="AW28" s="47">
        <f t="shared" si="13"/>
        <v>3.0042918454935622E-2</v>
      </c>
      <c r="AX28" s="47">
        <f t="shared" si="11"/>
        <v>3.0042918454935622E-2</v>
      </c>
      <c r="AY28" s="47">
        <f t="shared" si="11"/>
        <v>3.8626609442060089E-2</v>
      </c>
      <c r="AZ28" s="47">
        <f t="shared" si="11"/>
        <v>3.0042918454935622E-2</v>
      </c>
      <c r="BA28" s="47">
        <f t="shared" si="11"/>
        <v>3.0042918454935622E-2</v>
      </c>
      <c r="BB28" s="47">
        <f t="shared" si="15"/>
        <v>3.8626609442060089E-2</v>
      </c>
      <c r="BC28" s="47">
        <f t="shared" si="15"/>
        <v>3.4334763948497854E-2</v>
      </c>
      <c r="BD28" s="47">
        <f t="shared" si="15"/>
        <v>2.575107296137339E-2</v>
      </c>
      <c r="BE28" s="47">
        <f t="shared" si="15"/>
        <v>3.8626609442060089E-2</v>
      </c>
      <c r="BF28" s="47">
        <f t="shared" si="15"/>
        <v>3.8626609442060089E-2</v>
      </c>
      <c r="BG28" s="47">
        <f t="shared" si="15"/>
        <v>3.8626609442060089E-2</v>
      </c>
      <c r="BH28" s="47">
        <f t="shared" si="15"/>
        <v>3.0042918454935622E-2</v>
      </c>
      <c r="BI28" s="47">
        <f t="shared" si="15"/>
        <v>2.575107296137339E-2</v>
      </c>
      <c r="BJ28" s="47">
        <f t="shared" si="15"/>
        <v>3.0042918454935622E-2</v>
      </c>
      <c r="BK28" s="47">
        <f t="shared" si="15"/>
        <v>2.575107296137339E-2</v>
      </c>
      <c r="BL28" s="47">
        <f t="shared" si="15"/>
        <v>3.0042918454935622E-2</v>
      </c>
      <c r="BM28" s="6" cm="1">
        <f t="array" ref="BM28">-1/LN(30)*SUMPRODUCT(AI28:BL28,LN(AI28:BL28))</f>
        <v>0.99628940799449661</v>
      </c>
      <c r="BN28" s="18">
        <f t="shared" si="2"/>
        <v>3.7105920055033881E-3</v>
      </c>
      <c r="BO28" s="18">
        <f t="shared" si="3"/>
        <v>3.1843598525042302E-2</v>
      </c>
      <c r="BP28" s="21">
        <f t="shared" si="4"/>
        <v>3.1843598525042302E-2</v>
      </c>
      <c r="BQ28" s="6" cm="1">
        <f t="array" ref="BQ28">-SUMPRODUCT(AI28:BL28,LOG(AI28:BL28,2))</f>
        <v>4.888683126592575</v>
      </c>
      <c r="BR28" s="28">
        <f t="shared" si="9"/>
        <v>0.99628940799449683</v>
      </c>
      <c r="BS28" s="3">
        <f t="shared" si="5"/>
        <v>3.5422997245973492E-3</v>
      </c>
      <c r="BT28" s="3">
        <f t="shared" si="14"/>
        <v>1.3666780482850774E-3</v>
      </c>
      <c r="BU28" s="3">
        <f t="shared" si="14"/>
        <v>1.2300102434565697E-3</v>
      </c>
      <c r="BV28" s="3">
        <f t="shared" si="14"/>
        <v>1.0933424386280618E-3</v>
      </c>
      <c r="BW28" s="3">
        <f t="shared" si="14"/>
        <v>1.0933424386280618E-3</v>
      </c>
      <c r="BX28" s="3">
        <f t="shared" si="14"/>
        <v>8.200068289710464E-4</v>
      </c>
      <c r="BY28" s="3">
        <f t="shared" si="14"/>
        <v>1.0933424386280618E-3</v>
      </c>
      <c r="BZ28" s="3">
        <f t="shared" si="14"/>
        <v>1.0933424386280618E-3</v>
      </c>
      <c r="CA28" s="3">
        <f t="shared" si="14"/>
        <v>1.0933424386280618E-3</v>
      </c>
      <c r="CB28" s="3">
        <f t="shared" si="14"/>
        <v>8.200068289710464E-4</v>
      </c>
      <c r="CC28" s="3">
        <f t="shared" si="14"/>
        <v>1.2300102434565697E-3</v>
      </c>
      <c r="CD28" s="3">
        <f t="shared" si="14"/>
        <v>1.2300102434565697E-3</v>
      </c>
      <c r="CE28" s="3">
        <f t="shared" si="14"/>
        <v>1.0933424386280618E-3</v>
      </c>
      <c r="CF28" s="3">
        <f t="shared" si="14"/>
        <v>8.200068289710464E-4</v>
      </c>
      <c r="CG28" s="3">
        <f t="shared" si="14"/>
        <v>1.3666780482850774E-3</v>
      </c>
      <c r="CH28" s="3">
        <f t="shared" si="14"/>
        <v>9.5667463379955409E-4</v>
      </c>
      <c r="CI28" s="3">
        <f t="shared" si="12"/>
        <v>9.5667463379955409E-4</v>
      </c>
      <c r="CJ28" s="3">
        <f t="shared" si="12"/>
        <v>1.2300102434565697E-3</v>
      </c>
      <c r="CK28" s="3">
        <f t="shared" si="12"/>
        <v>9.5667463379955409E-4</v>
      </c>
      <c r="CL28" s="3">
        <f t="shared" si="12"/>
        <v>9.5667463379955409E-4</v>
      </c>
      <c r="CM28" s="3">
        <f t="shared" si="16"/>
        <v>1.2300102434565697E-3</v>
      </c>
      <c r="CN28" s="3">
        <f t="shared" si="16"/>
        <v>1.0933424386280618E-3</v>
      </c>
      <c r="CO28" s="3">
        <f t="shared" si="16"/>
        <v>8.200068289710464E-4</v>
      </c>
      <c r="CP28" s="3">
        <f t="shared" si="16"/>
        <v>1.2300102434565697E-3</v>
      </c>
      <c r="CQ28" s="3">
        <f t="shared" si="16"/>
        <v>1.2300102434565697E-3</v>
      </c>
      <c r="CR28" s="3">
        <f t="shared" si="16"/>
        <v>1.2300102434565697E-3</v>
      </c>
      <c r="CS28" s="3">
        <f t="shared" si="16"/>
        <v>9.5667463379955409E-4</v>
      </c>
      <c r="CT28" s="3">
        <f t="shared" si="16"/>
        <v>8.200068289710464E-4</v>
      </c>
      <c r="CU28" s="3">
        <f t="shared" si="16"/>
        <v>9.5667463379955409E-4</v>
      </c>
      <c r="CV28" s="3">
        <f t="shared" si="16"/>
        <v>8.200068289710464E-4</v>
      </c>
      <c r="CW28" s="3">
        <f t="shared" si="16"/>
        <v>9.5667463379955409E-4</v>
      </c>
      <c r="CX28" s="26">
        <f t="shared" si="10"/>
        <v>0.1556732627993625</v>
      </c>
    </row>
    <row r="29" spans="1:102" s="5" customFormat="1" ht="31.5" customHeight="1" thickBot="1" x14ac:dyDescent="0.25">
      <c r="A29" s="2"/>
      <c r="B29" s="37" t="s">
        <v>74</v>
      </c>
      <c r="C29" s="34" t="s">
        <v>44</v>
      </c>
      <c r="D29" s="163">
        <f t="shared" si="8"/>
        <v>2.9411764705882353E-2</v>
      </c>
      <c r="E29" s="49">
        <v>8</v>
      </c>
      <c r="F29" s="33">
        <v>8</v>
      </c>
      <c r="G29" s="33">
        <v>10</v>
      </c>
      <c r="H29" s="33">
        <v>10</v>
      </c>
      <c r="I29" s="33">
        <v>8</v>
      </c>
      <c r="J29" s="33">
        <v>8</v>
      </c>
      <c r="K29" s="33">
        <v>6</v>
      </c>
      <c r="L29" s="33">
        <v>10</v>
      </c>
      <c r="M29" s="33">
        <v>10</v>
      </c>
      <c r="N29" s="33">
        <v>8</v>
      </c>
      <c r="O29" s="33">
        <v>8</v>
      </c>
      <c r="P29" s="33">
        <v>7</v>
      </c>
      <c r="Q29" s="33">
        <v>10</v>
      </c>
      <c r="R29" s="33">
        <v>9</v>
      </c>
      <c r="S29" s="33">
        <v>10</v>
      </c>
      <c r="T29" s="33">
        <v>9</v>
      </c>
      <c r="U29" s="33">
        <v>6</v>
      </c>
      <c r="V29" s="33">
        <v>9</v>
      </c>
      <c r="W29" s="33">
        <v>8</v>
      </c>
      <c r="X29" s="33">
        <v>7</v>
      </c>
      <c r="Y29" s="33">
        <v>6</v>
      </c>
      <c r="Z29" s="33">
        <v>9</v>
      </c>
      <c r="AA29" s="33">
        <v>9</v>
      </c>
      <c r="AB29" s="33">
        <v>9</v>
      </c>
      <c r="AC29" s="33">
        <v>7</v>
      </c>
      <c r="AD29" s="33">
        <v>7</v>
      </c>
      <c r="AE29" s="33">
        <v>7</v>
      </c>
      <c r="AF29" s="33">
        <v>8</v>
      </c>
      <c r="AG29" s="33">
        <v>6</v>
      </c>
      <c r="AH29" s="32">
        <v>6</v>
      </c>
      <c r="AI29" s="47">
        <f t="shared" si="13"/>
        <v>3.292181069958848E-2</v>
      </c>
      <c r="AJ29" s="47">
        <f t="shared" si="13"/>
        <v>3.292181069958848E-2</v>
      </c>
      <c r="AK29" s="47">
        <f t="shared" si="13"/>
        <v>4.1152263374485597E-2</v>
      </c>
      <c r="AL29" s="47">
        <f t="shared" si="13"/>
        <v>4.1152263374485597E-2</v>
      </c>
      <c r="AM29" s="47">
        <f t="shared" si="13"/>
        <v>3.292181069958848E-2</v>
      </c>
      <c r="AN29" s="47">
        <f t="shared" si="13"/>
        <v>3.292181069958848E-2</v>
      </c>
      <c r="AO29" s="47">
        <f t="shared" si="13"/>
        <v>2.4691358024691357E-2</v>
      </c>
      <c r="AP29" s="47">
        <f t="shared" si="13"/>
        <v>4.1152263374485597E-2</v>
      </c>
      <c r="AQ29" s="47">
        <f t="shared" si="13"/>
        <v>4.1152263374485597E-2</v>
      </c>
      <c r="AR29" s="47">
        <f t="shared" si="13"/>
        <v>3.292181069958848E-2</v>
      </c>
      <c r="AS29" s="47">
        <f t="shared" si="13"/>
        <v>3.292181069958848E-2</v>
      </c>
      <c r="AT29" s="47">
        <f t="shared" si="13"/>
        <v>2.8806584362139918E-2</v>
      </c>
      <c r="AU29" s="47">
        <f t="shared" si="13"/>
        <v>4.1152263374485597E-2</v>
      </c>
      <c r="AV29" s="47">
        <f t="shared" si="13"/>
        <v>3.7037037037037035E-2</v>
      </c>
      <c r="AW29" s="47">
        <f t="shared" si="13"/>
        <v>4.1152263374485597E-2</v>
      </c>
      <c r="AX29" s="47">
        <f t="shared" si="11"/>
        <v>3.7037037037037035E-2</v>
      </c>
      <c r="AY29" s="47">
        <f t="shared" si="11"/>
        <v>2.4691358024691357E-2</v>
      </c>
      <c r="AZ29" s="47">
        <f t="shared" si="11"/>
        <v>3.7037037037037035E-2</v>
      </c>
      <c r="BA29" s="47">
        <f t="shared" si="11"/>
        <v>3.292181069958848E-2</v>
      </c>
      <c r="BB29" s="47">
        <f t="shared" si="15"/>
        <v>2.8806584362139918E-2</v>
      </c>
      <c r="BC29" s="47">
        <f t="shared" si="15"/>
        <v>2.4691358024691357E-2</v>
      </c>
      <c r="BD29" s="47">
        <f t="shared" si="15"/>
        <v>3.7037037037037035E-2</v>
      </c>
      <c r="BE29" s="47">
        <f t="shared" si="15"/>
        <v>3.7037037037037035E-2</v>
      </c>
      <c r="BF29" s="47">
        <f t="shared" si="15"/>
        <v>3.7037037037037035E-2</v>
      </c>
      <c r="BG29" s="47">
        <f t="shared" si="15"/>
        <v>2.8806584362139918E-2</v>
      </c>
      <c r="BH29" s="47">
        <f t="shared" si="15"/>
        <v>2.8806584362139918E-2</v>
      </c>
      <c r="BI29" s="47">
        <f t="shared" si="15"/>
        <v>2.8806584362139918E-2</v>
      </c>
      <c r="BJ29" s="47">
        <f t="shared" si="15"/>
        <v>3.292181069958848E-2</v>
      </c>
      <c r="BK29" s="47">
        <f t="shared" si="15"/>
        <v>2.4691358024691357E-2</v>
      </c>
      <c r="BL29" s="47">
        <f t="shared" si="15"/>
        <v>2.4691358024691357E-2</v>
      </c>
      <c r="BM29" s="6" cm="1">
        <f t="array" ref="BM29">-1/LN(30)*SUMPRODUCT(AI29:BL29,LN(AI29:BL29))</f>
        <v>0.99585456601519751</v>
      </c>
      <c r="BN29" s="18">
        <f t="shared" si="2"/>
        <v>4.1454339848024935E-3</v>
      </c>
      <c r="BO29" s="18">
        <f t="shared" si="3"/>
        <v>3.5575330116685441E-2</v>
      </c>
      <c r="BP29" s="21">
        <f t="shared" si="4"/>
        <v>3.5575330116685448E-2</v>
      </c>
      <c r="BQ29" s="6" cm="1">
        <f t="array" ref="BQ29">-SUMPRODUCT(AI29:BL29,LOG(AI29:BL29,2))</f>
        <v>4.8865494045737758</v>
      </c>
      <c r="BR29" s="28">
        <f t="shared" si="9"/>
        <v>0.99585456601519762</v>
      </c>
      <c r="BS29" s="3">
        <f t="shared" si="5"/>
        <v>3.9772151569995957E-3</v>
      </c>
      <c r="BT29" s="3">
        <f t="shared" si="14"/>
        <v>1.1712042836768872E-3</v>
      </c>
      <c r="BU29" s="3">
        <f t="shared" si="14"/>
        <v>1.1712042836768872E-3</v>
      </c>
      <c r="BV29" s="3">
        <f t="shared" si="14"/>
        <v>1.464005354596109E-3</v>
      </c>
      <c r="BW29" s="3">
        <f t="shared" si="14"/>
        <v>1.464005354596109E-3</v>
      </c>
      <c r="BX29" s="3">
        <f t="shared" si="14"/>
        <v>1.1712042836768872E-3</v>
      </c>
      <c r="BY29" s="3">
        <f t="shared" si="14"/>
        <v>1.1712042836768872E-3</v>
      </c>
      <c r="BZ29" s="3">
        <f t="shared" si="14"/>
        <v>8.7840321275766537E-4</v>
      </c>
      <c r="CA29" s="3">
        <f t="shared" si="14"/>
        <v>1.464005354596109E-3</v>
      </c>
      <c r="CB29" s="3">
        <f t="shared" si="14"/>
        <v>1.464005354596109E-3</v>
      </c>
      <c r="CC29" s="3">
        <f t="shared" si="14"/>
        <v>1.1712042836768872E-3</v>
      </c>
      <c r="CD29" s="3">
        <f t="shared" si="14"/>
        <v>1.1712042836768872E-3</v>
      </c>
      <c r="CE29" s="3">
        <f t="shared" si="14"/>
        <v>1.0248037482172762E-3</v>
      </c>
      <c r="CF29" s="3">
        <f t="shared" si="14"/>
        <v>1.464005354596109E-3</v>
      </c>
      <c r="CG29" s="3">
        <f t="shared" si="14"/>
        <v>1.317604819136498E-3</v>
      </c>
      <c r="CH29" s="3">
        <f t="shared" si="14"/>
        <v>1.464005354596109E-3</v>
      </c>
      <c r="CI29" s="3">
        <f t="shared" si="12"/>
        <v>1.317604819136498E-3</v>
      </c>
      <c r="CJ29" s="3">
        <f t="shared" si="12"/>
        <v>8.7840321275766537E-4</v>
      </c>
      <c r="CK29" s="3">
        <f t="shared" si="12"/>
        <v>1.317604819136498E-3</v>
      </c>
      <c r="CL29" s="3">
        <f t="shared" si="12"/>
        <v>1.1712042836768872E-3</v>
      </c>
      <c r="CM29" s="3">
        <f t="shared" si="16"/>
        <v>1.0248037482172762E-3</v>
      </c>
      <c r="CN29" s="3">
        <f t="shared" si="16"/>
        <v>8.7840321275766537E-4</v>
      </c>
      <c r="CO29" s="3">
        <f t="shared" si="16"/>
        <v>1.317604819136498E-3</v>
      </c>
      <c r="CP29" s="3">
        <f t="shared" si="16"/>
        <v>1.317604819136498E-3</v>
      </c>
      <c r="CQ29" s="3">
        <f t="shared" si="16"/>
        <v>1.317604819136498E-3</v>
      </c>
      <c r="CR29" s="3">
        <f t="shared" si="16"/>
        <v>1.0248037482172762E-3</v>
      </c>
      <c r="CS29" s="3">
        <f t="shared" si="16"/>
        <v>1.0248037482172762E-3</v>
      </c>
      <c r="CT29" s="3">
        <f t="shared" si="16"/>
        <v>1.0248037482172762E-3</v>
      </c>
      <c r="CU29" s="3">
        <f t="shared" si="16"/>
        <v>1.1712042836768872E-3</v>
      </c>
      <c r="CV29" s="3">
        <f t="shared" si="16"/>
        <v>8.7840321275766537E-4</v>
      </c>
      <c r="CW29" s="3">
        <f t="shared" si="16"/>
        <v>8.7840321275766537E-4</v>
      </c>
      <c r="CX29" s="26">
        <f t="shared" si="10"/>
        <v>0.1738406081992048</v>
      </c>
    </row>
    <row r="30" spans="1:102" s="5" customFormat="1" ht="31.5" customHeight="1" thickBot="1" x14ac:dyDescent="0.25">
      <c r="A30" s="2"/>
      <c r="B30" s="37" t="s">
        <v>75</v>
      </c>
      <c r="C30" s="34" t="s">
        <v>45</v>
      </c>
      <c r="D30" s="163">
        <f t="shared" si="8"/>
        <v>2.9411764705882353E-2</v>
      </c>
      <c r="E30" s="49">
        <v>9</v>
      </c>
      <c r="F30" s="33">
        <v>8</v>
      </c>
      <c r="G30" s="33">
        <v>8</v>
      </c>
      <c r="H30" s="33">
        <v>8</v>
      </c>
      <c r="I30" s="33">
        <v>8</v>
      </c>
      <c r="J30" s="33">
        <v>7</v>
      </c>
      <c r="K30" s="33">
        <v>9</v>
      </c>
      <c r="L30" s="33">
        <v>10</v>
      </c>
      <c r="M30" s="33">
        <v>9</v>
      </c>
      <c r="N30" s="33">
        <v>8</v>
      </c>
      <c r="O30" s="33">
        <v>8</v>
      </c>
      <c r="P30" s="33">
        <v>10</v>
      </c>
      <c r="Q30" s="33">
        <v>6</v>
      </c>
      <c r="R30" s="33">
        <v>9</v>
      </c>
      <c r="S30" s="33">
        <v>8</v>
      </c>
      <c r="T30" s="33">
        <v>10</v>
      </c>
      <c r="U30" s="33">
        <v>9</v>
      </c>
      <c r="V30" s="33">
        <v>7</v>
      </c>
      <c r="W30" s="33">
        <v>8</v>
      </c>
      <c r="X30" s="33">
        <v>9</v>
      </c>
      <c r="Y30" s="33">
        <v>9</v>
      </c>
      <c r="Z30" s="33">
        <v>7</v>
      </c>
      <c r="AA30" s="33">
        <v>9</v>
      </c>
      <c r="AB30" s="33">
        <v>10</v>
      </c>
      <c r="AC30" s="33">
        <v>9</v>
      </c>
      <c r="AD30" s="33">
        <v>8</v>
      </c>
      <c r="AE30" s="33">
        <v>10</v>
      </c>
      <c r="AF30" s="33">
        <v>9</v>
      </c>
      <c r="AG30" s="33">
        <v>8</v>
      </c>
      <c r="AH30" s="32">
        <v>6</v>
      </c>
      <c r="AI30" s="47">
        <f t="shared" si="13"/>
        <v>3.5573122529644272E-2</v>
      </c>
      <c r="AJ30" s="47">
        <f t="shared" si="13"/>
        <v>3.1620553359683792E-2</v>
      </c>
      <c r="AK30" s="47">
        <f t="shared" si="13"/>
        <v>3.1620553359683792E-2</v>
      </c>
      <c r="AL30" s="47">
        <f t="shared" si="13"/>
        <v>3.1620553359683792E-2</v>
      </c>
      <c r="AM30" s="47">
        <f t="shared" si="13"/>
        <v>3.1620553359683792E-2</v>
      </c>
      <c r="AN30" s="47">
        <f t="shared" si="13"/>
        <v>2.766798418972332E-2</v>
      </c>
      <c r="AO30" s="47">
        <f t="shared" si="13"/>
        <v>3.5573122529644272E-2</v>
      </c>
      <c r="AP30" s="47">
        <f t="shared" si="13"/>
        <v>3.9525691699604744E-2</v>
      </c>
      <c r="AQ30" s="47">
        <f t="shared" si="13"/>
        <v>3.5573122529644272E-2</v>
      </c>
      <c r="AR30" s="47">
        <f t="shared" si="13"/>
        <v>3.1620553359683792E-2</v>
      </c>
      <c r="AS30" s="47">
        <f t="shared" si="13"/>
        <v>3.1620553359683792E-2</v>
      </c>
      <c r="AT30" s="47">
        <f t="shared" si="13"/>
        <v>3.9525691699604744E-2</v>
      </c>
      <c r="AU30" s="47">
        <f t="shared" si="13"/>
        <v>2.3715415019762844E-2</v>
      </c>
      <c r="AV30" s="47">
        <f t="shared" si="13"/>
        <v>3.5573122529644272E-2</v>
      </c>
      <c r="AW30" s="47">
        <f t="shared" si="13"/>
        <v>3.1620553359683792E-2</v>
      </c>
      <c r="AX30" s="47">
        <f t="shared" si="11"/>
        <v>3.9525691699604744E-2</v>
      </c>
      <c r="AY30" s="47">
        <f t="shared" si="11"/>
        <v>3.5573122529644272E-2</v>
      </c>
      <c r="AZ30" s="47">
        <f t="shared" si="11"/>
        <v>2.766798418972332E-2</v>
      </c>
      <c r="BA30" s="47">
        <f t="shared" si="11"/>
        <v>3.1620553359683792E-2</v>
      </c>
      <c r="BB30" s="47">
        <f t="shared" si="15"/>
        <v>3.5573122529644272E-2</v>
      </c>
      <c r="BC30" s="47">
        <f t="shared" si="15"/>
        <v>3.5573122529644272E-2</v>
      </c>
      <c r="BD30" s="47">
        <f t="shared" si="15"/>
        <v>2.766798418972332E-2</v>
      </c>
      <c r="BE30" s="47">
        <f t="shared" si="15"/>
        <v>3.5573122529644272E-2</v>
      </c>
      <c r="BF30" s="47">
        <f t="shared" si="15"/>
        <v>3.9525691699604744E-2</v>
      </c>
      <c r="BG30" s="47">
        <f t="shared" si="15"/>
        <v>3.5573122529644272E-2</v>
      </c>
      <c r="BH30" s="47">
        <f t="shared" si="15"/>
        <v>3.1620553359683792E-2</v>
      </c>
      <c r="BI30" s="47">
        <f t="shared" si="15"/>
        <v>3.9525691699604744E-2</v>
      </c>
      <c r="BJ30" s="47">
        <f t="shared" si="15"/>
        <v>3.5573122529644272E-2</v>
      </c>
      <c r="BK30" s="47">
        <f t="shared" si="15"/>
        <v>3.1620553359683792E-2</v>
      </c>
      <c r="BL30" s="47">
        <f t="shared" si="15"/>
        <v>2.3715415019762844E-2</v>
      </c>
      <c r="BM30" s="6" cm="1">
        <f t="array" ref="BM30">-1/LN(30)*SUMPRODUCT(AI30:BL30,LN(AI30:BL30))</f>
        <v>0.99749516994814635</v>
      </c>
      <c r="BN30" s="18">
        <f t="shared" si="2"/>
        <v>2.5048300518536459E-3</v>
      </c>
      <c r="BO30" s="18">
        <f t="shared" si="3"/>
        <v>2.1495977576189373E-2</v>
      </c>
      <c r="BP30" s="21">
        <f t="shared" si="4"/>
        <v>2.1495977576189377E-2</v>
      </c>
      <c r="BQ30" s="6" cm="1">
        <f t="array" ref="BQ30">-SUMPRODUCT(AI30:BL30,LOG(AI30:BL30,2))</f>
        <v>4.8945996685834805</v>
      </c>
      <c r="BR30" s="28">
        <f t="shared" si="9"/>
        <v>0.99749516994814635</v>
      </c>
      <c r="BS30" s="3">
        <f t="shared" si="5"/>
        <v>2.3363340947591548E-3</v>
      </c>
      <c r="BT30" s="3">
        <f t="shared" si="14"/>
        <v>7.6467904421227033E-4</v>
      </c>
      <c r="BU30" s="3">
        <f t="shared" si="14"/>
        <v>6.7971470596646247E-4</v>
      </c>
      <c r="BV30" s="3">
        <f t="shared" si="14"/>
        <v>6.7971470596646247E-4</v>
      </c>
      <c r="BW30" s="3">
        <f t="shared" si="14"/>
        <v>6.7971470596646247E-4</v>
      </c>
      <c r="BX30" s="3">
        <f t="shared" si="14"/>
        <v>6.7971470596646247E-4</v>
      </c>
      <c r="BY30" s="3">
        <f t="shared" si="14"/>
        <v>5.9475036772065472E-4</v>
      </c>
      <c r="BZ30" s="3">
        <f t="shared" si="14"/>
        <v>7.6467904421227033E-4</v>
      </c>
      <c r="CA30" s="3">
        <f t="shared" si="14"/>
        <v>8.496433824580782E-4</v>
      </c>
      <c r="CB30" s="3">
        <f t="shared" si="14"/>
        <v>7.6467904421227033E-4</v>
      </c>
      <c r="CC30" s="3">
        <f t="shared" si="14"/>
        <v>6.7971470596646247E-4</v>
      </c>
      <c r="CD30" s="3">
        <f t="shared" si="14"/>
        <v>6.7971470596646247E-4</v>
      </c>
      <c r="CE30" s="3">
        <f t="shared" si="14"/>
        <v>8.496433824580782E-4</v>
      </c>
      <c r="CF30" s="3">
        <f t="shared" si="14"/>
        <v>5.0978602947484685E-4</v>
      </c>
      <c r="CG30" s="3">
        <f t="shared" si="14"/>
        <v>7.6467904421227033E-4</v>
      </c>
      <c r="CH30" s="3">
        <f t="shared" si="14"/>
        <v>6.7971470596646247E-4</v>
      </c>
      <c r="CI30" s="3">
        <f t="shared" si="12"/>
        <v>8.496433824580782E-4</v>
      </c>
      <c r="CJ30" s="3">
        <f t="shared" si="12"/>
        <v>7.6467904421227033E-4</v>
      </c>
      <c r="CK30" s="3">
        <f t="shared" si="12"/>
        <v>5.9475036772065472E-4</v>
      </c>
      <c r="CL30" s="3">
        <f t="shared" si="12"/>
        <v>6.7971470596646247E-4</v>
      </c>
      <c r="CM30" s="3">
        <f t="shared" si="16"/>
        <v>7.6467904421227033E-4</v>
      </c>
      <c r="CN30" s="3">
        <f t="shared" si="16"/>
        <v>7.6467904421227033E-4</v>
      </c>
      <c r="CO30" s="3">
        <f t="shared" si="16"/>
        <v>5.9475036772065472E-4</v>
      </c>
      <c r="CP30" s="3">
        <f t="shared" si="16"/>
        <v>7.6467904421227033E-4</v>
      </c>
      <c r="CQ30" s="3">
        <f t="shared" si="16"/>
        <v>8.496433824580782E-4</v>
      </c>
      <c r="CR30" s="3">
        <f t="shared" si="16"/>
        <v>7.6467904421227033E-4</v>
      </c>
      <c r="CS30" s="3">
        <f t="shared" si="16"/>
        <v>6.7971470596646247E-4</v>
      </c>
      <c r="CT30" s="3">
        <f t="shared" si="16"/>
        <v>8.496433824580782E-4</v>
      </c>
      <c r="CU30" s="3">
        <f t="shared" si="16"/>
        <v>7.6467904421227033E-4</v>
      </c>
      <c r="CV30" s="3">
        <f t="shared" si="16"/>
        <v>6.7971470596646247E-4</v>
      </c>
      <c r="CW30" s="3">
        <f t="shared" si="16"/>
        <v>5.0978602947484685E-4</v>
      </c>
      <c r="CX30" s="26">
        <f t="shared" si="10"/>
        <v>0.10521420472029445</v>
      </c>
    </row>
    <row r="31" spans="1:102" s="5" customFormat="1" ht="31.5" customHeight="1" thickBot="1" x14ac:dyDescent="0.25">
      <c r="A31" s="2"/>
      <c r="B31" s="37" t="s">
        <v>76</v>
      </c>
      <c r="C31" s="34" t="s">
        <v>46</v>
      </c>
      <c r="D31" s="163">
        <f t="shared" si="8"/>
        <v>2.9411764705882353E-2</v>
      </c>
      <c r="E31" s="49">
        <v>8</v>
      </c>
      <c r="F31" s="33">
        <v>8</v>
      </c>
      <c r="G31" s="33">
        <v>9</v>
      </c>
      <c r="H31" s="33">
        <v>10</v>
      </c>
      <c r="I31" s="33">
        <v>6</v>
      </c>
      <c r="J31" s="33">
        <v>9</v>
      </c>
      <c r="K31" s="33">
        <v>8</v>
      </c>
      <c r="L31" s="33">
        <v>10</v>
      </c>
      <c r="M31" s="33">
        <v>7</v>
      </c>
      <c r="N31" s="33">
        <v>9</v>
      </c>
      <c r="O31" s="33">
        <v>8</v>
      </c>
      <c r="P31" s="33">
        <v>9</v>
      </c>
      <c r="Q31" s="33">
        <v>7</v>
      </c>
      <c r="R31" s="33">
        <v>9</v>
      </c>
      <c r="S31" s="33">
        <v>6</v>
      </c>
      <c r="T31" s="33">
        <v>8</v>
      </c>
      <c r="U31" s="33">
        <v>10</v>
      </c>
      <c r="V31" s="33">
        <v>10</v>
      </c>
      <c r="W31" s="33">
        <v>7</v>
      </c>
      <c r="X31" s="33">
        <v>10</v>
      </c>
      <c r="Y31" s="33">
        <v>7</v>
      </c>
      <c r="Z31" s="33">
        <v>9</v>
      </c>
      <c r="AA31" s="33">
        <v>7</v>
      </c>
      <c r="AB31" s="33">
        <v>9</v>
      </c>
      <c r="AC31" s="33">
        <v>10</v>
      </c>
      <c r="AD31" s="33">
        <v>8</v>
      </c>
      <c r="AE31" s="33">
        <v>6</v>
      </c>
      <c r="AF31" s="33">
        <v>9</v>
      </c>
      <c r="AG31" s="33">
        <v>7</v>
      </c>
      <c r="AH31" s="32">
        <v>7</v>
      </c>
      <c r="AI31" s="47">
        <f t="shared" si="13"/>
        <v>3.2388663967611336E-2</v>
      </c>
      <c r="AJ31" s="47">
        <f t="shared" si="13"/>
        <v>3.2388663967611336E-2</v>
      </c>
      <c r="AK31" s="47">
        <f t="shared" si="13"/>
        <v>3.643724696356275E-2</v>
      </c>
      <c r="AL31" s="47">
        <f t="shared" si="13"/>
        <v>4.048582995951417E-2</v>
      </c>
      <c r="AM31" s="47">
        <f t="shared" si="13"/>
        <v>2.4291497975708502E-2</v>
      </c>
      <c r="AN31" s="47">
        <f t="shared" si="13"/>
        <v>3.643724696356275E-2</v>
      </c>
      <c r="AO31" s="47">
        <f t="shared" si="13"/>
        <v>3.2388663967611336E-2</v>
      </c>
      <c r="AP31" s="47">
        <f t="shared" si="13"/>
        <v>4.048582995951417E-2</v>
      </c>
      <c r="AQ31" s="47">
        <f t="shared" si="13"/>
        <v>2.8340080971659919E-2</v>
      </c>
      <c r="AR31" s="47">
        <f t="shared" si="13"/>
        <v>3.643724696356275E-2</v>
      </c>
      <c r="AS31" s="47">
        <f t="shared" si="13"/>
        <v>3.2388663967611336E-2</v>
      </c>
      <c r="AT31" s="47">
        <f t="shared" si="13"/>
        <v>3.643724696356275E-2</v>
      </c>
      <c r="AU31" s="47">
        <f t="shared" si="13"/>
        <v>2.8340080971659919E-2</v>
      </c>
      <c r="AV31" s="47">
        <f t="shared" si="13"/>
        <v>3.643724696356275E-2</v>
      </c>
      <c r="AW31" s="47">
        <f t="shared" si="13"/>
        <v>2.4291497975708502E-2</v>
      </c>
      <c r="AX31" s="47">
        <f t="shared" si="11"/>
        <v>3.2388663967611336E-2</v>
      </c>
      <c r="AY31" s="47">
        <f t="shared" si="11"/>
        <v>4.048582995951417E-2</v>
      </c>
      <c r="AZ31" s="47">
        <f t="shared" si="11"/>
        <v>4.048582995951417E-2</v>
      </c>
      <c r="BA31" s="47">
        <f t="shared" si="11"/>
        <v>2.8340080971659919E-2</v>
      </c>
      <c r="BB31" s="47">
        <f t="shared" si="15"/>
        <v>4.048582995951417E-2</v>
      </c>
      <c r="BC31" s="47">
        <f t="shared" si="15"/>
        <v>2.8340080971659919E-2</v>
      </c>
      <c r="BD31" s="47">
        <f t="shared" si="15"/>
        <v>3.643724696356275E-2</v>
      </c>
      <c r="BE31" s="47">
        <f t="shared" si="15"/>
        <v>2.8340080971659919E-2</v>
      </c>
      <c r="BF31" s="47">
        <f t="shared" si="15"/>
        <v>3.643724696356275E-2</v>
      </c>
      <c r="BG31" s="47">
        <f t="shared" si="15"/>
        <v>4.048582995951417E-2</v>
      </c>
      <c r="BH31" s="47">
        <f t="shared" si="15"/>
        <v>3.2388663967611336E-2</v>
      </c>
      <c r="BI31" s="47">
        <f t="shared" si="15"/>
        <v>2.4291497975708502E-2</v>
      </c>
      <c r="BJ31" s="47">
        <f t="shared" si="15"/>
        <v>3.643724696356275E-2</v>
      </c>
      <c r="BK31" s="47">
        <f t="shared" si="15"/>
        <v>2.8340080971659919E-2</v>
      </c>
      <c r="BL31" s="47">
        <f t="shared" si="15"/>
        <v>2.8340080971659919E-2</v>
      </c>
      <c r="BM31" s="6" cm="1">
        <f t="array" ref="BM31">-1/LN(30)*SUMPRODUCT(AI31:BL31,LN(AI31:BL31))</f>
        <v>0.99637354312305548</v>
      </c>
      <c r="BN31" s="18">
        <f t="shared" si="2"/>
        <v>3.6264568769445171E-3</v>
      </c>
      <c r="BO31" s="18">
        <f t="shared" si="3"/>
        <v>3.1121566770619315E-2</v>
      </c>
      <c r="BP31" s="21">
        <f t="shared" si="4"/>
        <v>3.1121566770619318E-2</v>
      </c>
      <c r="BQ31" s="6" cm="1">
        <f t="array" ref="BQ31">-SUMPRODUCT(AI31:BL31,LOG(AI31:BL31,2))</f>
        <v>4.8890959684636597</v>
      </c>
      <c r="BR31" s="28">
        <f t="shared" si="9"/>
        <v>0.99637354312305548</v>
      </c>
      <c r="BS31" s="3">
        <f t="shared" si="5"/>
        <v>3.4581503840109841E-3</v>
      </c>
      <c r="BT31" s="3">
        <f t="shared" si="14"/>
        <v>1.0079859682791683E-3</v>
      </c>
      <c r="BU31" s="3">
        <f t="shared" si="14"/>
        <v>1.0079859682791683E-3</v>
      </c>
      <c r="BV31" s="3">
        <f t="shared" si="14"/>
        <v>1.1339842143140641E-3</v>
      </c>
      <c r="BW31" s="3">
        <f t="shared" si="14"/>
        <v>1.2599824603489603E-3</v>
      </c>
      <c r="BX31" s="3">
        <f t="shared" si="14"/>
        <v>7.5598947620937617E-4</v>
      </c>
      <c r="BY31" s="3">
        <f t="shared" si="14"/>
        <v>1.1339842143140641E-3</v>
      </c>
      <c r="BZ31" s="3">
        <f t="shared" si="14"/>
        <v>1.0079859682791683E-3</v>
      </c>
      <c r="CA31" s="3">
        <f t="shared" si="14"/>
        <v>1.2599824603489603E-3</v>
      </c>
      <c r="CB31" s="3">
        <f t="shared" si="14"/>
        <v>8.8198772224427218E-4</v>
      </c>
      <c r="CC31" s="3">
        <f t="shared" si="14"/>
        <v>1.1339842143140641E-3</v>
      </c>
      <c r="CD31" s="3">
        <f t="shared" si="14"/>
        <v>1.0079859682791683E-3</v>
      </c>
      <c r="CE31" s="3">
        <f t="shared" si="14"/>
        <v>1.1339842143140641E-3</v>
      </c>
      <c r="CF31" s="3">
        <f t="shared" si="14"/>
        <v>8.8198772224427218E-4</v>
      </c>
      <c r="CG31" s="3">
        <f t="shared" si="14"/>
        <v>1.1339842143140641E-3</v>
      </c>
      <c r="CH31" s="3">
        <f t="shared" si="14"/>
        <v>7.5598947620937617E-4</v>
      </c>
      <c r="CI31" s="3">
        <f t="shared" si="12"/>
        <v>1.0079859682791683E-3</v>
      </c>
      <c r="CJ31" s="3">
        <f t="shared" si="12"/>
        <v>1.2599824603489603E-3</v>
      </c>
      <c r="CK31" s="3">
        <f t="shared" si="12"/>
        <v>1.2599824603489603E-3</v>
      </c>
      <c r="CL31" s="3">
        <f t="shared" si="12"/>
        <v>8.8198772224427218E-4</v>
      </c>
      <c r="CM31" s="3">
        <f t="shared" si="16"/>
        <v>1.2599824603489603E-3</v>
      </c>
      <c r="CN31" s="3">
        <f t="shared" si="16"/>
        <v>8.8198772224427218E-4</v>
      </c>
      <c r="CO31" s="3">
        <f t="shared" si="16"/>
        <v>1.1339842143140641E-3</v>
      </c>
      <c r="CP31" s="3">
        <f t="shared" si="16"/>
        <v>8.8198772224427218E-4</v>
      </c>
      <c r="CQ31" s="3">
        <f t="shared" si="16"/>
        <v>1.1339842143140641E-3</v>
      </c>
      <c r="CR31" s="3">
        <f t="shared" si="16"/>
        <v>1.2599824603489603E-3</v>
      </c>
      <c r="CS31" s="3">
        <f t="shared" si="16"/>
        <v>1.0079859682791683E-3</v>
      </c>
      <c r="CT31" s="3">
        <f t="shared" si="16"/>
        <v>7.5598947620937617E-4</v>
      </c>
      <c r="CU31" s="3">
        <f t="shared" si="16"/>
        <v>1.1339842143140641E-3</v>
      </c>
      <c r="CV31" s="3">
        <f t="shared" si="16"/>
        <v>8.8198772224427218E-4</v>
      </c>
      <c r="CW31" s="3">
        <f t="shared" si="16"/>
        <v>8.8198772224427218E-4</v>
      </c>
      <c r="CX31" s="26">
        <f t="shared" si="10"/>
        <v>0.15215632663050752</v>
      </c>
    </row>
    <row r="32" spans="1:102" s="5" customFormat="1" ht="31.5" customHeight="1" thickBot="1" x14ac:dyDescent="0.25">
      <c r="A32" s="2"/>
      <c r="B32" s="37" t="s">
        <v>77</v>
      </c>
      <c r="C32" s="34" t="s">
        <v>47</v>
      </c>
      <c r="D32" s="163">
        <f t="shared" si="8"/>
        <v>2.9411764705882353E-2</v>
      </c>
      <c r="E32" s="49">
        <v>8</v>
      </c>
      <c r="F32" s="33">
        <v>7</v>
      </c>
      <c r="G32" s="33">
        <v>10</v>
      </c>
      <c r="H32" s="33">
        <v>6</v>
      </c>
      <c r="I32" s="33">
        <v>6</v>
      </c>
      <c r="J32" s="33">
        <v>8</v>
      </c>
      <c r="K32" s="33">
        <v>8</v>
      </c>
      <c r="L32" s="33">
        <v>8</v>
      </c>
      <c r="M32" s="33">
        <v>9</v>
      </c>
      <c r="N32" s="33">
        <v>10</v>
      </c>
      <c r="O32" s="33">
        <v>9</v>
      </c>
      <c r="P32" s="33">
        <v>10</v>
      </c>
      <c r="Q32" s="33">
        <v>7</v>
      </c>
      <c r="R32" s="33">
        <v>7</v>
      </c>
      <c r="S32" s="33">
        <v>6</v>
      </c>
      <c r="T32" s="33">
        <v>9</v>
      </c>
      <c r="U32" s="33">
        <v>9</v>
      </c>
      <c r="V32" s="33">
        <v>10</v>
      </c>
      <c r="W32" s="33">
        <v>7</v>
      </c>
      <c r="X32" s="33">
        <v>10</v>
      </c>
      <c r="Y32" s="33">
        <v>6</v>
      </c>
      <c r="Z32" s="33">
        <v>8</v>
      </c>
      <c r="AA32" s="33">
        <v>7</v>
      </c>
      <c r="AB32" s="33">
        <v>8</v>
      </c>
      <c r="AC32" s="33">
        <v>9</v>
      </c>
      <c r="AD32" s="33">
        <v>8</v>
      </c>
      <c r="AE32" s="33">
        <v>9</v>
      </c>
      <c r="AF32" s="33">
        <v>7</v>
      </c>
      <c r="AG32" s="33">
        <v>7</v>
      </c>
      <c r="AH32" s="32">
        <v>9</v>
      </c>
      <c r="AI32" s="47">
        <f t="shared" si="13"/>
        <v>3.3057851239669422E-2</v>
      </c>
      <c r="AJ32" s="47">
        <f t="shared" si="13"/>
        <v>2.8925619834710745E-2</v>
      </c>
      <c r="AK32" s="47">
        <f t="shared" si="13"/>
        <v>4.1322314049586778E-2</v>
      </c>
      <c r="AL32" s="47">
        <f t="shared" si="13"/>
        <v>2.4793388429752067E-2</v>
      </c>
      <c r="AM32" s="47">
        <f t="shared" si="13"/>
        <v>2.4793388429752067E-2</v>
      </c>
      <c r="AN32" s="47">
        <f t="shared" si="13"/>
        <v>3.3057851239669422E-2</v>
      </c>
      <c r="AO32" s="47">
        <f t="shared" si="13"/>
        <v>3.3057851239669422E-2</v>
      </c>
      <c r="AP32" s="47">
        <f t="shared" si="13"/>
        <v>3.3057851239669422E-2</v>
      </c>
      <c r="AQ32" s="47">
        <f t="shared" si="13"/>
        <v>3.71900826446281E-2</v>
      </c>
      <c r="AR32" s="47">
        <f t="shared" si="13"/>
        <v>4.1322314049586778E-2</v>
      </c>
      <c r="AS32" s="47">
        <f t="shared" si="13"/>
        <v>3.71900826446281E-2</v>
      </c>
      <c r="AT32" s="47">
        <f t="shared" si="13"/>
        <v>4.1322314049586778E-2</v>
      </c>
      <c r="AU32" s="47">
        <f t="shared" si="13"/>
        <v>2.8925619834710745E-2</v>
      </c>
      <c r="AV32" s="47">
        <f t="shared" si="13"/>
        <v>2.8925619834710745E-2</v>
      </c>
      <c r="AW32" s="47">
        <f t="shared" si="13"/>
        <v>2.4793388429752067E-2</v>
      </c>
      <c r="AX32" s="47">
        <f t="shared" si="11"/>
        <v>3.71900826446281E-2</v>
      </c>
      <c r="AY32" s="47">
        <f t="shared" si="11"/>
        <v>3.71900826446281E-2</v>
      </c>
      <c r="AZ32" s="47">
        <f t="shared" si="11"/>
        <v>4.1322314049586778E-2</v>
      </c>
      <c r="BA32" s="47">
        <f t="shared" si="11"/>
        <v>2.8925619834710745E-2</v>
      </c>
      <c r="BB32" s="47">
        <f t="shared" si="15"/>
        <v>4.1322314049586778E-2</v>
      </c>
      <c r="BC32" s="47">
        <f t="shared" si="15"/>
        <v>2.4793388429752067E-2</v>
      </c>
      <c r="BD32" s="47">
        <f t="shared" si="15"/>
        <v>3.3057851239669422E-2</v>
      </c>
      <c r="BE32" s="47">
        <f t="shared" si="15"/>
        <v>2.8925619834710745E-2</v>
      </c>
      <c r="BF32" s="47">
        <f t="shared" si="15"/>
        <v>3.3057851239669422E-2</v>
      </c>
      <c r="BG32" s="47">
        <f t="shared" si="15"/>
        <v>3.71900826446281E-2</v>
      </c>
      <c r="BH32" s="47">
        <f t="shared" si="15"/>
        <v>3.3057851239669422E-2</v>
      </c>
      <c r="BI32" s="47">
        <f t="shared" si="15"/>
        <v>3.71900826446281E-2</v>
      </c>
      <c r="BJ32" s="47">
        <f t="shared" si="15"/>
        <v>2.8925619834710745E-2</v>
      </c>
      <c r="BK32" s="47">
        <f t="shared" si="15"/>
        <v>2.8925619834710745E-2</v>
      </c>
      <c r="BL32" s="47">
        <f t="shared" si="15"/>
        <v>3.71900826446281E-2</v>
      </c>
      <c r="BM32" s="6" cm="1">
        <f t="array" ref="BM32">-1/LN(30)*SUMPRODUCT(AI32:BL32,LN(AI32:BL32))</f>
        <v>0.99620722953796459</v>
      </c>
      <c r="BN32" s="18">
        <f t="shared" si="2"/>
        <v>3.7927704620354108E-3</v>
      </c>
      <c r="BO32" s="18">
        <f t="shared" si="3"/>
        <v>3.2548838490344914E-2</v>
      </c>
      <c r="BP32" s="21">
        <f t="shared" si="4"/>
        <v>3.2548838490344914E-2</v>
      </c>
      <c r="BQ32" s="6" cm="1">
        <f t="array" ref="BQ32">-SUMPRODUCT(AI32:BL32,LOG(AI32:BL32,2))</f>
        <v>4.888279885897056</v>
      </c>
      <c r="BR32" s="28">
        <f t="shared" si="9"/>
        <v>0.9962072295379647</v>
      </c>
      <c r="BS32" s="3">
        <f t="shared" si="5"/>
        <v>3.6244920626379586E-3</v>
      </c>
      <c r="BT32" s="3">
        <f t="shared" si="14"/>
        <v>1.0759946608378485E-3</v>
      </c>
      <c r="BU32" s="3">
        <f t="shared" si="14"/>
        <v>9.4149532823311743E-4</v>
      </c>
      <c r="BV32" s="3">
        <f t="shared" si="14"/>
        <v>1.3449933260473105E-3</v>
      </c>
      <c r="BW32" s="3">
        <f t="shared" si="14"/>
        <v>8.0699599562838629E-4</v>
      </c>
      <c r="BX32" s="3">
        <f t="shared" si="14"/>
        <v>8.0699599562838629E-4</v>
      </c>
      <c r="BY32" s="3">
        <f t="shared" si="14"/>
        <v>1.0759946608378485E-3</v>
      </c>
      <c r="BZ32" s="3">
        <f t="shared" si="14"/>
        <v>1.0759946608378485E-3</v>
      </c>
      <c r="CA32" s="3">
        <f t="shared" si="14"/>
        <v>1.0759946608378485E-3</v>
      </c>
      <c r="CB32" s="3">
        <f t="shared" si="14"/>
        <v>1.2104939934425795E-3</v>
      </c>
      <c r="CC32" s="3">
        <f t="shared" si="14"/>
        <v>1.3449933260473105E-3</v>
      </c>
      <c r="CD32" s="3">
        <f t="shared" si="14"/>
        <v>1.2104939934425795E-3</v>
      </c>
      <c r="CE32" s="3">
        <f t="shared" si="14"/>
        <v>1.3449933260473105E-3</v>
      </c>
      <c r="CF32" s="3">
        <f t="shared" si="14"/>
        <v>9.4149532823311743E-4</v>
      </c>
      <c r="CG32" s="3">
        <f t="shared" si="14"/>
        <v>9.4149532823311743E-4</v>
      </c>
      <c r="CH32" s="3">
        <f t="shared" si="14"/>
        <v>8.0699599562838629E-4</v>
      </c>
      <c r="CI32" s="3">
        <f t="shared" si="12"/>
        <v>1.2104939934425795E-3</v>
      </c>
      <c r="CJ32" s="3">
        <f t="shared" si="12"/>
        <v>1.2104939934425795E-3</v>
      </c>
      <c r="CK32" s="3">
        <f t="shared" si="12"/>
        <v>1.3449933260473105E-3</v>
      </c>
      <c r="CL32" s="3">
        <f t="shared" si="12"/>
        <v>9.4149532823311743E-4</v>
      </c>
      <c r="CM32" s="3">
        <f t="shared" si="16"/>
        <v>1.3449933260473105E-3</v>
      </c>
      <c r="CN32" s="3">
        <f t="shared" si="16"/>
        <v>8.0699599562838629E-4</v>
      </c>
      <c r="CO32" s="3">
        <f t="shared" si="16"/>
        <v>1.0759946608378485E-3</v>
      </c>
      <c r="CP32" s="3">
        <f t="shared" si="16"/>
        <v>9.4149532823311743E-4</v>
      </c>
      <c r="CQ32" s="3">
        <f t="shared" si="16"/>
        <v>1.0759946608378485E-3</v>
      </c>
      <c r="CR32" s="3">
        <f t="shared" si="16"/>
        <v>1.2104939934425795E-3</v>
      </c>
      <c r="CS32" s="3">
        <f t="shared" si="16"/>
        <v>1.0759946608378485E-3</v>
      </c>
      <c r="CT32" s="3">
        <f t="shared" si="16"/>
        <v>1.2104939934425795E-3</v>
      </c>
      <c r="CU32" s="3">
        <f t="shared" si="16"/>
        <v>9.4149532823311743E-4</v>
      </c>
      <c r="CV32" s="3">
        <f t="shared" si="16"/>
        <v>9.4149532823311743E-4</v>
      </c>
      <c r="CW32" s="3">
        <f t="shared" si="16"/>
        <v>1.2104939934425795E-3</v>
      </c>
      <c r="CX32" s="26">
        <f t="shared" si="10"/>
        <v>0.15910783250166494</v>
      </c>
    </row>
    <row r="33" spans="1:102" s="5" customFormat="1" ht="31.5" customHeight="1" thickBot="1" x14ac:dyDescent="0.25">
      <c r="A33" s="2"/>
      <c r="B33" s="37" t="s">
        <v>78</v>
      </c>
      <c r="C33" s="34" t="s">
        <v>48</v>
      </c>
      <c r="D33" s="163">
        <f t="shared" si="8"/>
        <v>2.9411764705882353E-2</v>
      </c>
      <c r="E33" s="49">
        <v>7</v>
      </c>
      <c r="F33" s="33">
        <v>9</v>
      </c>
      <c r="G33" s="33">
        <v>9</v>
      </c>
      <c r="H33" s="33">
        <v>8</v>
      </c>
      <c r="I33" s="33">
        <v>7</v>
      </c>
      <c r="J33" s="33">
        <v>8</v>
      </c>
      <c r="K33" s="33">
        <v>8</v>
      </c>
      <c r="L33" s="33">
        <v>6</v>
      </c>
      <c r="M33" s="33">
        <v>7</v>
      </c>
      <c r="N33" s="33">
        <v>7</v>
      </c>
      <c r="O33" s="33">
        <v>10</v>
      </c>
      <c r="P33" s="33">
        <v>6</v>
      </c>
      <c r="Q33" s="33">
        <v>8</v>
      </c>
      <c r="R33" s="33">
        <v>8</v>
      </c>
      <c r="S33" s="33">
        <v>9</v>
      </c>
      <c r="T33" s="33">
        <v>7</v>
      </c>
      <c r="U33" s="33">
        <v>9</v>
      </c>
      <c r="V33" s="33">
        <v>7</v>
      </c>
      <c r="W33" s="33">
        <v>10</v>
      </c>
      <c r="X33" s="33">
        <v>10</v>
      </c>
      <c r="Y33" s="33">
        <v>8</v>
      </c>
      <c r="Z33" s="33">
        <v>8</v>
      </c>
      <c r="AA33" s="33">
        <v>9</v>
      </c>
      <c r="AB33" s="33">
        <v>8</v>
      </c>
      <c r="AC33" s="33">
        <v>8</v>
      </c>
      <c r="AD33" s="33">
        <v>6</v>
      </c>
      <c r="AE33" s="33">
        <v>8</v>
      </c>
      <c r="AF33" s="33">
        <v>10</v>
      </c>
      <c r="AG33" s="33">
        <v>9</v>
      </c>
      <c r="AH33" s="32">
        <v>9</v>
      </c>
      <c r="AI33" s="47">
        <f t="shared" si="13"/>
        <v>2.8806584362139918E-2</v>
      </c>
      <c r="AJ33" s="47">
        <f t="shared" si="13"/>
        <v>3.7037037037037035E-2</v>
      </c>
      <c r="AK33" s="47">
        <f t="shared" si="13"/>
        <v>3.7037037037037035E-2</v>
      </c>
      <c r="AL33" s="47">
        <f t="shared" si="13"/>
        <v>3.292181069958848E-2</v>
      </c>
      <c r="AM33" s="47">
        <f t="shared" si="13"/>
        <v>2.8806584362139918E-2</v>
      </c>
      <c r="AN33" s="47">
        <f t="shared" si="13"/>
        <v>3.292181069958848E-2</v>
      </c>
      <c r="AO33" s="47">
        <f t="shared" si="13"/>
        <v>3.292181069958848E-2</v>
      </c>
      <c r="AP33" s="47">
        <f t="shared" si="13"/>
        <v>2.4691358024691357E-2</v>
      </c>
      <c r="AQ33" s="47">
        <f t="shared" si="13"/>
        <v>2.8806584362139918E-2</v>
      </c>
      <c r="AR33" s="47">
        <f t="shared" si="13"/>
        <v>2.8806584362139918E-2</v>
      </c>
      <c r="AS33" s="47">
        <f t="shared" si="13"/>
        <v>4.1152263374485597E-2</v>
      </c>
      <c r="AT33" s="47">
        <f t="shared" si="13"/>
        <v>2.4691358024691357E-2</v>
      </c>
      <c r="AU33" s="47">
        <f t="shared" si="13"/>
        <v>3.292181069958848E-2</v>
      </c>
      <c r="AV33" s="47">
        <f t="shared" si="13"/>
        <v>3.292181069958848E-2</v>
      </c>
      <c r="AW33" s="47">
        <f t="shared" si="13"/>
        <v>3.7037037037037035E-2</v>
      </c>
      <c r="AX33" s="47">
        <f t="shared" si="11"/>
        <v>2.8806584362139918E-2</v>
      </c>
      <c r="AY33" s="47">
        <f t="shared" si="11"/>
        <v>3.7037037037037035E-2</v>
      </c>
      <c r="AZ33" s="47">
        <f t="shared" si="11"/>
        <v>2.8806584362139918E-2</v>
      </c>
      <c r="BA33" s="47">
        <f t="shared" si="11"/>
        <v>4.1152263374485597E-2</v>
      </c>
      <c r="BB33" s="47">
        <f t="shared" si="15"/>
        <v>4.1152263374485597E-2</v>
      </c>
      <c r="BC33" s="47">
        <f t="shared" si="15"/>
        <v>3.292181069958848E-2</v>
      </c>
      <c r="BD33" s="47">
        <f t="shared" si="15"/>
        <v>3.292181069958848E-2</v>
      </c>
      <c r="BE33" s="47">
        <f t="shared" si="15"/>
        <v>3.7037037037037035E-2</v>
      </c>
      <c r="BF33" s="47">
        <f t="shared" si="15"/>
        <v>3.292181069958848E-2</v>
      </c>
      <c r="BG33" s="47">
        <f t="shared" si="15"/>
        <v>3.292181069958848E-2</v>
      </c>
      <c r="BH33" s="47">
        <f t="shared" si="15"/>
        <v>2.4691358024691357E-2</v>
      </c>
      <c r="BI33" s="47">
        <f t="shared" si="15"/>
        <v>3.292181069958848E-2</v>
      </c>
      <c r="BJ33" s="47">
        <f t="shared" si="15"/>
        <v>4.1152263374485597E-2</v>
      </c>
      <c r="BK33" s="47">
        <f t="shared" si="15"/>
        <v>3.7037037037037035E-2</v>
      </c>
      <c r="BL33" s="47">
        <f t="shared" si="15"/>
        <v>3.7037037037037035E-2</v>
      </c>
      <c r="BM33" s="6" cm="1">
        <f t="array" ref="BM33">-1/LN(30)*SUMPRODUCT(AI33:BL33,LN(AI33:BL33))</f>
        <v>0.99692579198519071</v>
      </c>
      <c r="BN33" s="18">
        <f t="shared" si="2"/>
        <v>3.0742080148092876E-3</v>
      </c>
      <c r="BO33" s="18">
        <f t="shared" si="3"/>
        <v>2.6382271524560599E-2</v>
      </c>
      <c r="BP33" s="21">
        <f t="shared" si="4"/>
        <v>2.6382271524560599E-2</v>
      </c>
      <c r="BQ33" s="6" cm="1">
        <f t="array" ref="BQ33">-SUMPRODUCT(AI33:BL33,LOG(AI33:BL33,2))</f>
        <v>4.8918057932117058</v>
      </c>
      <c r="BR33" s="28">
        <f t="shared" si="9"/>
        <v>0.99692579198519049</v>
      </c>
      <c r="BS33" s="3">
        <f t="shared" si="5"/>
        <v>2.905808236511335E-3</v>
      </c>
      <c r="BT33" s="3">
        <f t="shared" si="14"/>
        <v>7.5998313033713658E-4</v>
      </c>
      <c r="BU33" s="3">
        <f t="shared" si="14"/>
        <v>9.7712116757631834E-4</v>
      </c>
      <c r="BV33" s="3">
        <f t="shared" si="14"/>
        <v>9.7712116757631834E-4</v>
      </c>
      <c r="BW33" s="3">
        <f t="shared" si="14"/>
        <v>8.6855214895672757E-4</v>
      </c>
      <c r="BX33" s="3">
        <f t="shared" si="14"/>
        <v>7.5998313033713658E-4</v>
      </c>
      <c r="BY33" s="3">
        <f t="shared" si="14"/>
        <v>8.6855214895672757E-4</v>
      </c>
      <c r="BZ33" s="3">
        <f t="shared" si="14"/>
        <v>8.6855214895672757E-4</v>
      </c>
      <c r="CA33" s="3">
        <f t="shared" si="14"/>
        <v>6.514141117175456E-4</v>
      </c>
      <c r="CB33" s="3">
        <f t="shared" si="14"/>
        <v>7.5998313033713658E-4</v>
      </c>
      <c r="CC33" s="3">
        <f t="shared" si="14"/>
        <v>7.5998313033713658E-4</v>
      </c>
      <c r="CD33" s="3">
        <f t="shared" si="14"/>
        <v>1.0856901861959094E-3</v>
      </c>
      <c r="CE33" s="3">
        <f t="shared" si="14"/>
        <v>6.514141117175456E-4</v>
      </c>
      <c r="CF33" s="3">
        <f t="shared" si="14"/>
        <v>8.6855214895672757E-4</v>
      </c>
      <c r="CG33" s="3">
        <f t="shared" si="14"/>
        <v>8.6855214895672757E-4</v>
      </c>
      <c r="CH33" s="3">
        <f t="shared" si="14"/>
        <v>9.7712116757631834E-4</v>
      </c>
      <c r="CI33" s="3">
        <f t="shared" si="12"/>
        <v>7.5998313033713658E-4</v>
      </c>
      <c r="CJ33" s="3">
        <f t="shared" si="12"/>
        <v>9.7712116757631834E-4</v>
      </c>
      <c r="CK33" s="3">
        <f t="shared" si="12"/>
        <v>7.5998313033713658E-4</v>
      </c>
      <c r="CL33" s="3">
        <f t="shared" si="12"/>
        <v>1.0856901861959094E-3</v>
      </c>
      <c r="CM33" s="3">
        <f t="shared" si="16"/>
        <v>1.0856901861959094E-3</v>
      </c>
      <c r="CN33" s="3">
        <f t="shared" si="16"/>
        <v>8.6855214895672757E-4</v>
      </c>
      <c r="CO33" s="3">
        <f t="shared" si="16"/>
        <v>8.6855214895672757E-4</v>
      </c>
      <c r="CP33" s="3">
        <f t="shared" si="16"/>
        <v>9.7712116757631834E-4</v>
      </c>
      <c r="CQ33" s="3">
        <f t="shared" si="16"/>
        <v>8.6855214895672757E-4</v>
      </c>
      <c r="CR33" s="3">
        <f t="shared" si="16"/>
        <v>8.6855214895672757E-4</v>
      </c>
      <c r="CS33" s="3">
        <f t="shared" si="16"/>
        <v>6.514141117175456E-4</v>
      </c>
      <c r="CT33" s="3">
        <f t="shared" si="16"/>
        <v>8.6855214895672757E-4</v>
      </c>
      <c r="CU33" s="3">
        <f t="shared" si="16"/>
        <v>1.0856901861959094E-3</v>
      </c>
      <c r="CV33" s="3">
        <f t="shared" si="16"/>
        <v>9.7712116757631834E-4</v>
      </c>
      <c r="CW33" s="3">
        <f t="shared" si="16"/>
        <v>9.7712116757631834E-4</v>
      </c>
      <c r="CX33" s="26">
        <f t="shared" si="10"/>
        <v>0.12905694868192977</v>
      </c>
    </row>
    <row r="34" spans="1:102" s="5" customFormat="1" ht="31.5" customHeight="1" thickBot="1" x14ac:dyDescent="0.25">
      <c r="A34" s="2"/>
      <c r="B34" s="37" t="s">
        <v>79</v>
      </c>
      <c r="C34" s="34" t="s">
        <v>49</v>
      </c>
      <c r="D34" s="163">
        <f t="shared" si="8"/>
        <v>2.9411764705882353E-2</v>
      </c>
      <c r="E34" s="49">
        <v>6</v>
      </c>
      <c r="F34" s="33">
        <v>9</v>
      </c>
      <c r="G34" s="33">
        <v>10</v>
      </c>
      <c r="H34" s="33">
        <v>10</v>
      </c>
      <c r="I34" s="33">
        <v>8</v>
      </c>
      <c r="J34" s="33">
        <v>8</v>
      </c>
      <c r="K34" s="33">
        <v>9</v>
      </c>
      <c r="L34" s="33">
        <v>8</v>
      </c>
      <c r="M34" s="33">
        <v>7</v>
      </c>
      <c r="N34" s="33">
        <v>8</v>
      </c>
      <c r="O34" s="33">
        <v>10</v>
      </c>
      <c r="P34" s="33">
        <v>9</v>
      </c>
      <c r="Q34" s="33">
        <v>6</v>
      </c>
      <c r="R34" s="33">
        <v>9</v>
      </c>
      <c r="S34" s="33">
        <v>6</v>
      </c>
      <c r="T34" s="33">
        <v>9</v>
      </c>
      <c r="U34" s="33">
        <v>8</v>
      </c>
      <c r="V34" s="33">
        <v>6</v>
      </c>
      <c r="W34" s="33">
        <v>10</v>
      </c>
      <c r="X34" s="33">
        <v>6</v>
      </c>
      <c r="Y34" s="33">
        <v>6</v>
      </c>
      <c r="Z34" s="33">
        <v>6</v>
      </c>
      <c r="AA34" s="33">
        <v>6</v>
      </c>
      <c r="AB34" s="33">
        <v>7</v>
      </c>
      <c r="AC34" s="33">
        <v>9</v>
      </c>
      <c r="AD34" s="33">
        <v>7</v>
      </c>
      <c r="AE34" s="33">
        <v>9</v>
      </c>
      <c r="AF34" s="33">
        <v>6</v>
      </c>
      <c r="AG34" s="33">
        <v>7</v>
      </c>
      <c r="AH34" s="32">
        <v>7</v>
      </c>
      <c r="AI34" s="47">
        <f t="shared" si="13"/>
        <v>2.5862068965517241E-2</v>
      </c>
      <c r="AJ34" s="47">
        <f t="shared" si="13"/>
        <v>3.8793103448275863E-2</v>
      </c>
      <c r="AK34" s="47">
        <f t="shared" si="13"/>
        <v>4.3103448275862072E-2</v>
      </c>
      <c r="AL34" s="47">
        <f t="shared" si="13"/>
        <v>4.3103448275862072E-2</v>
      </c>
      <c r="AM34" s="47">
        <f t="shared" si="13"/>
        <v>3.4482758620689655E-2</v>
      </c>
      <c r="AN34" s="47">
        <f t="shared" si="13"/>
        <v>3.4482758620689655E-2</v>
      </c>
      <c r="AO34" s="47">
        <f t="shared" si="13"/>
        <v>3.8793103448275863E-2</v>
      </c>
      <c r="AP34" s="47">
        <f t="shared" si="13"/>
        <v>3.4482758620689655E-2</v>
      </c>
      <c r="AQ34" s="47">
        <f t="shared" si="13"/>
        <v>3.017241379310345E-2</v>
      </c>
      <c r="AR34" s="47">
        <f t="shared" si="13"/>
        <v>3.4482758620689655E-2</v>
      </c>
      <c r="AS34" s="47">
        <f t="shared" si="13"/>
        <v>4.3103448275862072E-2</v>
      </c>
      <c r="AT34" s="47">
        <f t="shared" si="13"/>
        <v>3.8793103448275863E-2</v>
      </c>
      <c r="AU34" s="47">
        <f t="shared" si="13"/>
        <v>2.5862068965517241E-2</v>
      </c>
      <c r="AV34" s="47">
        <f t="shared" si="13"/>
        <v>3.8793103448275863E-2</v>
      </c>
      <c r="AW34" s="47">
        <f t="shared" si="13"/>
        <v>2.5862068965517241E-2</v>
      </c>
      <c r="AX34" s="47">
        <f t="shared" si="11"/>
        <v>3.8793103448275863E-2</v>
      </c>
      <c r="AY34" s="47">
        <f t="shared" si="11"/>
        <v>3.4482758620689655E-2</v>
      </c>
      <c r="AZ34" s="47">
        <f t="shared" si="11"/>
        <v>2.5862068965517241E-2</v>
      </c>
      <c r="BA34" s="47">
        <f t="shared" si="11"/>
        <v>4.3103448275862072E-2</v>
      </c>
      <c r="BB34" s="47">
        <f t="shared" si="15"/>
        <v>2.5862068965517241E-2</v>
      </c>
      <c r="BC34" s="47">
        <f t="shared" si="15"/>
        <v>2.5862068965517241E-2</v>
      </c>
      <c r="BD34" s="47">
        <f t="shared" si="15"/>
        <v>2.5862068965517241E-2</v>
      </c>
      <c r="BE34" s="47">
        <f t="shared" si="15"/>
        <v>2.5862068965517241E-2</v>
      </c>
      <c r="BF34" s="47">
        <f t="shared" si="15"/>
        <v>3.017241379310345E-2</v>
      </c>
      <c r="BG34" s="47">
        <f t="shared" si="15"/>
        <v>3.8793103448275863E-2</v>
      </c>
      <c r="BH34" s="47">
        <f t="shared" si="15"/>
        <v>3.017241379310345E-2</v>
      </c>
      <c r="BI34" s="47">
        <f t="shared" si="15"/>
        <v>3.8793103448275863E-2</v>
      </c>
      <c r="BJ34" s="47">
        <f t="shared" si="15"/>
        <v>2.5862068965517241E-2</v>
      </c>
      <c r="BK34" s="47">
        <f t="shared" si="15"/>
        <v>3.017241379310345E-2</v>
      </c>
      <c r="BL34" s="47">
        <f t="shared" si="15"/>
        <v>3.017241379310345E-2</v>
      </c>
      <c r="BM34" s="6" cm="1">
        <f t="array" ref="BM34">-1/LN(30)*SUMPRODUCT(AI34:BL34,LN(AI34:BL34))</f>
        <v>0.99492723953045137</v>
      </c>
      <c r="BN34" s="18">
        <f t="shared" si="2"/>
        <v>5.0727604695486317E-3</v>
      </c>
      <c r="BO34" s="18">
        <f t="shared" si="3"/>
        <v>4.3533470553062718E-2</v>
      </c>
      <c r="BP34" s="21">
        <f t="shared" si="4"/>
        <v>4.3533470553062725E-2</v>
      </c>
      <c r="BQ34" s="6" cm="1">
        <f t="array" ref="BQ34">-SUMPRODUCT(AI34:BL34,LOG(AI34:BL34,2))</f>
        <v>4.8819991149667157</v>
      </c>
      <c r="BR34" s="28">
        <f t="shared" si="9"/>
        <v>0.99492723953045137</v>
      </c>
      <c r="BS34" s="3">
        <f t="shared" si="5"/>
        <v>4.9046982848738631E-3</v>
      </c>
      <c r="BT34" s="3">
        <f t="shared" si="14"/>
        <v>1.1258656177516222E-3</v>
      </c>
      <c r="BU34" s="3">
        <f t="shared" si="14"/>
        <v>1.6887984266274333E-3</v>
      </c>
      <c r="BV34" s="3">
        <f t="shared" si="14"/>
        <v>1.8764426962527038E-3</v>
      </c>
      <c r="BW34" s="3">
        <f t="shared" si="14"/>
        <v>1.8764426962527038E-3</v>
      </c>
      <c r="BX34" s="3">
        <f t="shared" si="14"/>
        <v>1.501154157002163E-3</v>
      </c>
      <c r="BY34" s="3">
        <f t="shared" si="14"/>
        <v>1.501154157002163E-3</v>
      </c>
      <c r="BZ34" s="3">
        <f t="shared" si="14"/>
        <v>1.6887984266274333E-3</v>
      </c>
      <c r="CA34" s="3">
        <f t="shared" si="14"/>
        <v>1.501154157002163E-3</v>
      </c>
      <c r="CB34" s="3">
        <f t="shared" si="14"/>
        <v>1.3135098873768927E-3</v>
      </c>
      <c r="CC34" s="3">
        <f t="shared" si="14"/>
        <v>1.501154157002163E-3</v>
      </c>
      <c r="CD34" s="3">
        <f t="shared" si="14"/>
        <v>1.8764426962527038E-3</v>
      </c>
      <c r="CE34" s="3">
        <f t="shared" si="14"/>
        <v>1.6887984266274333E-3</v>
      </c>
      <c r="CF34" s="3">
        <f t="shared" si="14"/>
        <v>1.1258656177516222E-3</v>
      </c>
      <c r="CG34" s="3">
        <f t="shared" si="14"/>
        <v>1.6887984266274333E-3</v>
      </c>
      <c r="CH34" s="3">
        <f t="shared" si="14"/>
        <v>1.1258656177516222E-3</v>
      </c>
      <c r="CI34" s="3">
        <f t="shared" si="12"/>
        <v>1.6887984266274333E-3</v>
      </c>
      <c r="CJ34" s="3">
        <f t="shared" si="12"/>
        <v>1.501154157002163E-3</v>
      </c>
      <c r="CK34" s="3">
        <f t="shared" si="12"/>
        <v>1.1258656177516222E-3</v>
      </c>
      <c r="CL34" s="3">
        <f t="shared" si="12"/>
        <v>1.8764426962527038E-3</v>
      </c>
      <c r="CM34" s="3">
        <f t="shared" si="16"/>
        <v>1.1258656177516222E-3</v>
      </c>
      <c r="CN34" s="3">
        <f t="shared" si="16"/>
        <v>1.1258656177516222E-3</v>
      </c>
      <c r="CO34" s="3">
        <f t="shared" si="16"/>
        <v>1.1258656177516222E-3</v>
      </c>
      <c r="CP34" s="3">
        <f t="shared" si="16"/>
        <v>1.1258656177516222E-3</v>
      </c>
      <c r="CQ34" s="3">
        <f t="shared" si="16"/>
        <v>1.3135098873768927E-3</v>
      </c>
      <c r="CR34" s="3">
        <f t="shared" si="16"/>
        <v>1.6887984266274333E-3</v>
      </c>
      <c r="CS34" s="3">
        <f t="shared" si="16"/>
        <v>1.3135098873768927E-3</v>
      </c>
      <c r="CT34" s="3">
        <f t="shared" si="16"/>
        <v>1.6887984266274333E-3</v>
      </c>
      <c r="CU34" s="3">
        <f t="shared" si="16"/>
        <v>1.1258656177516222E-3</v>
      </c>
      <c r="CV34" s="3">
        <f t="shared" si="16"/>
        <v>1.3135098873768927E-3</v>
      </c>
      <c r="CW34" s="3">
        <f t="shared" si="16"/>
        <v>1.3135098873768927E-3</v>
      </c>
      <c r="CX34" s="26">
        <f t="shared" si="10"/>
        <v>0.21253036471148182</v>
      </c>
    </row>
    <row r="35" spans="1:102" s="5" customFormat="1" ht="31.5" customHeight="1" thickBot="1" x14ac:dyDescent="0.25">
      <c r="A35" s="2"/>
      <c r="B35" s="37" t="s">
        <v>80</v>
      </c>
      <c r="C35" s="34" t="s">
        <v>50</v>
      </c>
      <c r="D35" s="163">
        <f t="shared" si="8"/>
        <v>2.9411764705882353E-2</v>
      </c>
      <c r="E35" s="49">
        <v>8</v>
      </c>
      <c r="F35" s="33">
        <v>10</v>
      </c>
      <c r="G35" s="33">
        <v>8</v>
      </c>
      <c r="H35" s="33">
        <v>9</v>
      </c>
      <c r="I35" s="33">
        <v>6</v>
      </c>
      <c r="J35" s="33">
        <v>10</v>
      </c>
      <c r="K35" s="33">
        <v>9</v>
      </c>
      <c r="L35" s="33">
        <v>9</v>
      </c>
      <c r="M35" s="33">
        <v>9</v>
      </c>
      <c r="N35" s="33">
        <v>9</v>
      </c>
      <c r="O35" s="33">
        <v>8</v>
      </c>
      <c r="P35" s="33">
        <v>6</v>
      </c>
      <c r="Q35" s="33">
        <v>8</v>
      </c>
      <c r="R35" s="33">
        <v>6</v>
      </c>
      <c r="S35" s="33">
        <v>9</v>
      </c>
      <c r="T35" s="33">
        <v>6</v>
      </c>
      <c r="U35" s="33">
        <v>9</v>
      </c>
      <c r="V35" s="33">
        <v>7</v>
      </c>
      <c r="W35" s="33">
        <v>8</v>
      </c>
      <c r="X35" s="33">
        <v>8</v>
      </c>
      <c r="Y35" s="33">
        <v>8</v>
      </c>
      <c r="Z35" s="33">
        <v>8</v>
      </c>
      <c r="AA35" s="33">
        <v>8</v>
      </c>
      <c r="AB35" s="33">
        <v>10</v>
      </c>
      <c r="AC35" s="33">
        <v>8</v>
      </c>
      <c r="AD35" s="33">
        <v>10</v>
      </c>
      <c r="AE35" s="33">
        <v>10</v>
      </c>
      <c r="AF35" s="33">
        <v>9</v>
      </c>
      <c r="AG35" s="33">
        <v>7</v>
      </c>
      <c r="AH35" s="32">
        <v>8</v>
      </c>
      <c r="AI35" s="47">
        <f t="shared" si="13"/>
        <v>3.2258064516129031E-2</v>
      </c>
      <c r="AJ35" s="47">
        <f t="shared" si="13"/>
        <v>4.0322580645161289E-2</v>
      </c>
      <c r="AK35" s="47">
        <f t="shared" si="13"/>
        <v>3.2258064516129031E-2</v>
      </c>
      <c r="AL35" s="47">
        <f t="shared" si="13"/>
        <v>3.6290322580645164E-2</v>
      </c>
      <c r="AM35" s="47">
        <f t="shared" si="13"/>
        <v>2.4193548387096774E-2</v>
      </c>
      <c r="AN35" s="47">
        <f t="shared" si="13"/>
        <v>4.0322580645161289E-2</v>
      </c>
      <c r="AO35" s="47">
        <f t="shared" si="13"/>
        <v>3.6290322580645164E-2</v>
      </c>
      <c r="AP35" s="47">
        <f t="shared" si="13"/>
        <v>3.6290322580645164E-2</v>
      </c>
      <c r="AQ35" s="47">
        <f t="shared" si="13"/>
        <v>3.6290322580645164E-2</v>
      </c>
      <c r="AR35" s="47">
        <f t="shared" si="13"/>
        <v>3.6290322580645164E-2</v>
      </c>
      <c r="AS35" s="47">
        <f t="shared" si="13"/>
        <v>3.2258064516129031E-2</v>
      </c>
      <c r="AT35" s="47">
        <f t="shared" si="13"/>
        <v>2.4193548387096774E-2</v>
      </c>
      <c r="AU35" s="47">
        <f t="shared" si="13"/>
        <v>3.2258064516129031E-2</v>
      </c>
      <c r="AV35" s="47">
        <f t="shared" si="13"/>
        <v>2.4193548387096774E-2</v>
      </c>
      <c r="AW35" s="47">
        <f t="shared" si="13"/>
        <v>3.6290322580645164E-2</v>
      </c>
      <c r="AX35" s="47">
        <f t="shared" si="11"/>
        <v>2.4193548387096774E-2</v>
      </c>
      <c r="AY35" s="47">
        <f t="shared" si="11"/>
        <v>3.6290322580645164E-2</v>
      </c>
      <c r="AZ35" s="47">
        <f t="shared" si="11"/>
        <v>2.8225806451612902E-2</v>
      </c>
      <c r="BA35" s="47">
        <f t="shared" si="11"/>
        <v>3.2258064516129031E-2</v>
      </c>
      <c r="BB35" s="47">
        <f t="shared" si="15"/>
        <v>3.2258064516129031E-2</v>
      </c>
      <c r="BC35" s="47">
        <f t="shared" si="15"/>
        <v>3.2258064516129031E-2</v>
      </c>
      <c r="BD35" s="47">
        <f t="shared" si="15"/>
        <v>3.2258064516129031E-2</v>
      </c>
      <c r="BE35" s="47">
        <f t="shared" si="15"/>
        <v>3.2258064516129031E-2</v>
      </c>
      <c r="BF35" s="47">
        <f t="shared" si="15"/>
        <v>4.0322580645161289E-2</v>
      </c>
      <c r="BG35" s="47">
        <f t="shared" si="15"/>
        <v>3.2258064516129031E-2</v>
      </c>
      <c r="BH35" s="47">
        <f t="shared" si="15"/>
        <v>4.0322580645161289E-2</v>
      </c>
      <c r="BI35" s="47">
        <f t="shared" si="15"/>
        <v>4.0322580645161289E-2</v>
      </c>
      <c r="BJ35" s="47">
        <f t="shared" si="15"/>
        <v>3.6290322580645164E-2</v>
      </c>
      <c r="BK35" s="47">
        <f t="shared" si="15"/>
        <v>2.8225806451612902E-2</v>
      </c>
      <c r="BL35" s="47">
        <f t="shared" si="15"/>
        <v>3.2258064516129031E-2</v>
      </c>
      <c r="BM35" s="6" cm="1">
        <f t="array" ref="BM35">-1/LN(30)*SUMPRODUCT(AI35:BL35,LN(AI35:BL35))</f>
        <v>0.99676125582295239</v>
      </c>
      <c r="BN35" s="18">
        <f t="shared" si="2"/>
        <v>3.2387441770476144E-3</v>
      </c>
      <c r="BO35" s="18">
        <f t="shared" si="3"/>
        <v>2.7794289737664499E-2</v>
      </c>
      <c r="BP35" s="21">
        <f t="shared" si="4"/>
        <v>2.7794289737664502E-2</v>
      </c>
      <c r="BQ35" s="6" cm="1">
        <f t="array" ref="BQ35">-SUMPRODUCT(AI35:BL35,LOG(AI35:BL35,2))</f>
        <v>4.890998432264583</v>
      </c>
      <c r="BR35" s="28">
        <f t="shared" si="9"/>
        <v>0.99676125582295261</v>
      </c>
      <c r="BS35" s="3">
        <f t="shared" si="5"/>
        <v>3.0703721920448887E-3</v>
      </c>
      <c r="BT35" s="3">
        <f t="shared" si="14"/>
        <v>8.9658999153756456E-4</v>
      </c>
      <c r="BU35" s="3">
        <f t="shared" si="14"/>
        <v>1.1207374894219558E-3</v>
      </c>
      <c r="BV35" s="3">
        <f t="shared" si="14"/>
        <v>8.9658999153756456E-4</v>
      </c>
      <c r="BW35" s="3">
        <f t="shared" si="14"/>
        <v>1.0086637404797603E-3</v>
      </c>
      <c r="BX35" s="3">
        <f t="shared" si="14"/>
        <v>6.7244249365317344E-4</v>
      </c>
      <c r="BY35" s="3">
        <f t="shared" si="14"/>
        <v>1.1207374894219558E-3</v>
      </c>
      <c r="BZ35" s="3">
        <f t="shared" si="14"/>
        <v>1.0086637404797603E-3</v>
      </c>
      <c r="CA35" s="3">
        <f t="shared" si="14"/>
        <v>1.0086637404797603E-3</v>
      </c>
      <c r="CB35" s="3">
        <f t="shared" si="14"/>
        <v>1.0086637404797603E-3</v>
      </c>
      <c r="CC35" s="3">
        <f t="shared" si="14"/>
        <v>1.0086637404797603E-3</v>
      </c>
      <c r="CD35" s="3">
        <f t="shared" si="14"/>
        <v>8.9658999153756456E-4</v>
      </c>
      <c r="CE35" s="3">
        <f t="shared" si="14"/>
        <v>6.7244249365317344E-4</v>
      </c>
      <c r="CF35" s="3">
        <f t="shared" si="14"/>
        <v>8.9658999153756456E-4</v>
      </c>
      <c r="CG35" s="3">
        <f t="shared" si="14"/>
        <v>6.7244249365317344E-4</v>
      </c>
      <c r="CH35" s="3">
        <f t="shared" si="14"/>
        <v>1.0086637404797603E-3</v>
      </c>
      <c r="CI35" s="3">
        <f t="shared" si="12"/>
        <v>6.7244249365317344E-4</v>
      </c>
      <c r="CJ35" s="3">
        <f t="shared" si="12"/>
        <v>1.0086637404797603E-3</v>
      </c>
      <c r="CK35" s="3">
        <f t="shared" si="12"/>
        <v>7.84516242595369E-4</v>
      </c>
      <c r="CL35" s="3">
        <f t="shared" si="12"/>
        <v>8.9658999153756456E-4</v>
      </c>
      <c r="CM35" s="3">
        <f t="shared" si="16"/>
        <v>8.9658999153756456E-4</v>
      </c>
      <c r="CN35" s="3">
        <f t="shared" si="16"/>
        <v>8.9658999153756456E-4</v>
      </c>
      <c r="CO35" s="3">
        <f t="shared" si="16"/>
        <v>8.9658999153756456E-4</v>
      </c>
      <c r="CP35" s="3">
        <f t="shared" si="16"/>
        <v>8.9658999153756456E-4</v>
      </c>
      <c r="CQ35" s="3">
        <f t="shared" si="16"/>
        <v>1.1207374894219558E-3</v>
      </c>
      <c r="CR35" s="3">
        <f t="shared" si="16"/>
        <v>8.9658999153756456E-4</v>
      </c>
      <c r="CS35" s="3">
        <f t="shared" si="16"/>
        <v>1.1207374894219558E-3</v>
      </c>
      <c r="CT35" s="3">
        <f t="shared" si="16"/>
        <v>1.1207374894219558E-3</v>
      </c>
      <c r="CU35" s="3">
        <f t="shared" si="16"/>
        <v>1.0086637404797603E-3</v>
      </c>
      <c r="CV35" s="3">
        <f t="shared" si="16"/>
        <v>7.84516242595369E-4</v>
      </c>
      <c r="CW35" s="3">
        <f t="shared" si="16"/>
        <v>8.9658999153756456E-4</v>
      </c>
      <c r="CX35" s="26">
        <f t="shared" si="10"/>
        <v>0.13594182753282466</v>
      </c>
    </row>
    <row r="36" spans="1:102" s="5" customFormat="1" ht="31.5" customHeight="1" thickBot="1" x14ac:dyDescent="0.25">
      <c r="A36" s="2"/>
      <c r="B36" s="37" t="s">
        <v>81</v>
      </c>
      <c r="C36" s="34" t="s">
        <v>51</v>
      </c>
      <c r="D36" s="163">
        <f t="shared" si="8"/>
        <v>2.9411764705882353E-2</v>
      </c>
      <c r="E36" s="49">
        <v>8</v>
      </c>
      <c r="F36" s="33">
        <v>9</v>
      </c>
      <c r="G36" s="33">
        <v>9</v>
      </c>
      <c r="H36" s="33">
        <v>9</v>
      </c>
      <c r="I36" s="33">
        <v>7</v>
      </c>
      <c r="J36" s="33">
        <v>6</v>
      </c>
      <c r="K36" s="33">
        <v>7</v>
      </c>
      <c r="L36" s="33">
        <v>6</v>
      </c>
      <c r="M36" s="33">
        <v>10</v>
      </c>
      <c r="N36" s="33">
        <v>6</v>
      </c>
      <c r="O36" s="33">
        <v>10</v>
      </c>
      <c r="P36" s="33">
        <v>7</v>
      </c>
      <c r="Q36" s="33">
        <v>9</v>
      </c>
      <c r="R36" s="33">
        <v>7</v>
      </c>
      <c r="S36" s="33">
        <v>8</v>
      </c>
      <c r="T36" s="33">
        <v>8</v>
      </c>
      <c r="U36" s="33">
        <v>9</v>
      </c>
      <c r="V36" s="33">
        <v>8</v>
      </c>
      <c r="W36" s="33">
        <v>7</v>
      </c>
      <c r="X36" s="33">
        <v>9</v>
      </c>
      <c r="Y36" s="33">
        <v>8</v>
      </c>
      <c r="Z36" s="33">
        <v>9</v>
      </c>
      <c r="AA36" s="33">
        <v>9</v>
      </c>
      <c r="AB36" s="33">
        <v>9</v>
      </c>
      <c r="AC36" s="33">
        <v>10</v>
      </c>
      <c r="AD36" s="33">
        <v>9</v>
      </c>
      <c r="AE36" s="33">
        <v>7</v>
      </c>
      <c r="AF36" s="33">
        <v>8</v>
      </c>
      <c r="AG36" s="33">
        <v>6</v>
      </c>
      <c r="AH36" s="32">
        <v>9</v>
      </c>
      <c r="AI36" s="47">
        <f t="shared" si="13"/>
        <v>3.292181069958848E-2</v>
      </c>
      <c r="AJ36" s="47">
        <f t="shared" si="13"/>
        <v>3.7037037037037035E-2</v>
      </c>
      <c r="AK36" s="47">
        <f t="shared" si="13"/>
        <v>3.7037037037037035E-2</v>
      </c>
      <c r="AL36" s="47">
        <f t="shared" si="13"/>
        <v>3.7037037037037035E-2</v>
      </c>
      <c r="AM36" s="47">
        <f t="shared" si="13"/>
        <v>2.8806584362139918E-2</v>
      </c>
      <c r="AN36" s="47">
        <f t="shared" si="13"/>
        <v>2.4691358024691357E-2</v>
      </c>
      <c r="AO36" s="47">
        <f t="shared" si="13"/>
        <v>2.8806584362139918E-2</v>
      </c>
      <c r="AP36" s="47">
        <f t="shared" si="13"/>
        <v>2.4691358024691357E-2</v>
      </c>
      <c r="AQ36" s="47">
        <f t="shared" si="13"/>
        <v>4.1152263374485597E-2</v>
      </c>
      <c r="AR36" s="47">
        <f t="shared" si="13"/>
        <v>2.4691358024691357E-2</v>
      </c>
      <c r="AS36" s="47">
        <f t="shared" ref="AS36:BB39" si="17">O36/SUM($E36:$AH36)</f>
        <v>4.1152263374485597E-2</v>
      </c>
      <c r="AT36" s="47">
        <f t="shared" si="17"/>
        <v>2.8806584362139918E-2</v>
      </c>
      <c r="AU36" s="47">
        <f t="shared" si="17"/>
        <v>3.7037037037037035E-2</v>
      </c>
      <c r="AV36" s="47">
        <f t="shared" si="17"/>
        <v>2.8806584362139918E-2</v>
      </c>
      <c r="AW36" s="47">
        <f t="shared" si="17"/>
        <v>3.292181069958848E-2</v>
      </c>
      <c r="AX36" s="47">
        <f t="shared" si="17"/>
        <v>3.292181069958848E-2</v>
      </c>
      <c r="AY36" s="47">
        <f t="shared" si="17"/>
        <v>3.7037037037037035E-2</v>
      </c>
      <c r="AZ36" s="47">
        <f t="shared" si="17"/>
        <v>3.292181069958848E-2</v>
      </c>
      <c r="BA36" s="47">
        <f t="shared" si="17"/>
        <v>2.8806584362139918E-2</v>
      </c>
      <c r="BB36" s="47">
        <f t="shared" si="17"/>
        <v>3.7037037037037035E-2</v>
      </c>
      <c r="BC36" s="47">
        <f t="shared" si="15"/>
        <v>3.292181069958848E-2</v>
      </c>
      <c r="BD36" s="47">
        <f t="shared" si="15"/>
        <v>3.7037037037037035E-2</v>
      </c>
      <c r="BE36" s="47">
        <f t="shared" si="15"/>
        <v>3.7037037037037035E-2</v>
      </c>
      <c r="BF36" s="47">
        <f t="shared" si="15"/>
        <v>3.7037037037037035E-2</v>
      </c>
      <c r="BG36" s="47">
        <f t="shared" si="15"/>
        <v>4.1152263374485597E-2</v>
      </c>
      <c r="BH36" s="47">
        <f t="shared" si="15"/>
        <v>3.7037037037037035E-2</v>
      </c>
      <c r="BI36" s="47">
        <f t="shared" si="15"/>
        <v>2.8806584362139918E-2</v>
      </c>
      <c r="BJ36" s="47">
        <f t="shared" si="15"/>
        <v>3.292181069958848E-2</v>
      </c>
      <c r="BK36" s="47">
        <f t="shared" si="15"/>
        <v>2.4691358024691357E-2</v>
      </c>
      <c r="BL36" s="47">
        <f t="shared" si="15"/>
        <v>3.7037037037037035E-2</v>
      </c>
      <c r="BM36" s="6" cm="1">
        <f t="array" ref="BM36">-1/LN(30)*SUMPRODUCT(AI36:BL36,LN(AI36:BL36))</f>
        <v>0.99658379025961019</v>
      </c>
      <c r="BN36" s="18">
        <f>1-BM36</f>
        <v>3.4162097403898084E-3</v>
      </c>
      <c r="BO36" s="18">
        <f t="shared" si="3"/>
        <v>2.9317265624721808E-2</v>
      </c>
      <c r="BP36" s="21">
        <f t="shared" si="4"/>
        <v>2.9317265624721811E-2</v>
      </c>
      <c r="BQ36" s="6" cm="1">
        <f t="array" ref="BQ36">-SUMPRODUCT(AI36:BL36,LOG(AI36:BL36,2))</f>
        <v>4.8901276281607746</v>
      </c>
      <c r="BR36" s="28">
        <f>BQ36/LOG(30,2)</f>
        <v>0.99658379025961041</v>
      </c>
      <c r="BS36" s="3">
        <f t="shared" si="5"/>
        <v>3.247867732705152E-3</v>
      </c>
      <c r="BT36" s="3">
        <f t="shared" si="14"/>
        <v>9.6517746912664411E-4</v>
      </c>
      <c r="BU36" s="3">
        <f t="shared" si="14"/>
        <v>1.0858246527674744E-3</v>
      </c>
      <c r="BV36" s="3">
        <f t="shared" si="14"/>
        <v>1.0858246527674744E-3</v>
      </c>
      <c r="BW36" s="3">
        <f t="shared" si="14"/>
        <v>1.0858246527674744E-3</v>
      </c>
      <c r="BX36" s="3">
        <f t="shared" si="14"/>
        <v>8.445302854858135E-4</v>
      </c>
      <c r="BY36" s="3">
        <f t="shared" si="14"/>
        <v>7.23883101844983E-4</v>
      </c>
      <c r="BZ36" s="3">
        <f t="shared" si="14"/>
        <v>8.445302854858135E-4</v>
      </c>
      <c r="CA36" s="3">
        <f t="shared" si="14"/>
        <v>7.23883101844983E-4</v>
      </c>
      <c r="CB36" s="3">
        <f t="shared" si="14"/>
        <v>1.206471836408305E-3</v>
      </c>
      <c r="CC36" s="3">
        <f t="shared" si="14"/>
        <v>7.23883101844983E-4</v>
      </c>
      <c r="CD36" s="3">
        <f t="shared" si="14"/>
        <v>1.206471836408305E-3</v>
      </c>
      <c r="CE36" s="3">
        <f t="shared" si="14"/>
        <v>8.445302854858135E-4</v>
      </c>
      <c r="CF36" s="3">
        <f t="shared" si="14"/>
        <v>1.0858246527674744E-3</v>
      </c>
      <c r="CG36" s="3">
        <f t="shared" si="14"/>
        <v>8.445302854858135E-4</v>
      </c>
      <c r="CH36" s="3">
        <f t="shared" si="14"/>
        <v>9.6517746912664411E-4</v>
      </c>
      <c r="CI36" s="3">
        <f t="shared" si="12"/>
        <v>9.6517746912664411E-4</v>
      </c>
      <c r="CJ36" s="3">
        <f t="shared" si="12"/>
        <v>1.0858246527674744E-3</v>
      </c>
      <c r="CK36" s="3">
        <f t="shared" si="12"/>
        <v>9.6517746912664411E-4</v>
      </c>
      <c r="CL36" s="3">
        <f t="shared" si="12"/>
        <v>8.445302854858135E-4</v>
      </c>
      <c r="CM36" s="3">
        <f t="shared" si="16"/>
        <v>1.0858246527674744E-3</v>
      </c>
      <c r="CN36" s="3">
        <f t="shared" si="16"/>
        <v>9.6517746912664411E-4</v>
      </c>
      <c r="CO36" s="3">
        <f t="shared" si="16"/>
        <v>1.0858246527674744E-3</v>
      </c>
      <c r="CP36" s="3">
        <f t="shared" si="16"/>
        <v>1.0858246527674744E-3</v>
      </c>
      <c r="CQ36" s="3">
        <f t="shared" si="16"/>
        <v>1.0858246527674744E-3</v>
      </c>
      <c r="CR36" s="3">
        <f t="shared" si="16"/>
        <v>1.206471836408305E-3</v>
      </c>
      <c r="CS36" s="3">
        <f t="shared" si="16"/>
        <v>1.0858246527674744E-3</v>
      </c>
      <c r="CT36" s="3">
        <f t="shared" si="16"/>
        <v>8.445302854858135E-4</v>
      </c>
      <c r="CU36" s="3">
        <f t="shared" si="16"/>
        <v>9.6517746912664411E-4</v>
      </c>
      <c r="CV36" s="3">
        <f t="shared" si="16"/>
        <v>7.23883101844983E-4</v>
      </c>
      <c r="CW36" s="3">
        <f t="shared" si="16"/>
        <v>1.0858246527674744E-3</v>
      </c>
      <c r="CX36" s="26">
        <f>BQ36*BP36</f>
        <v>0.14336517061358028</v>
      </c>
    </row>
    <row r="37" spans="1:102" s="5" customFormat="1" ht="31.5" customHeight="1" thickBot="1" x14ac:dyDescent="0.25">
      <c r="A37" s="2"/>
      <c r="B37" s="37" t="s">
        <v>82</v>
      </c>
      <c r="C37" s="34" t="s">
        <v>52</v>
      </c>
      <c r="D37" s="163">
        <f t="shared" si="8"/>
        <v>2.9411764705882353E-2</v>
      </c>
      <c r="E37" s="49">
        <v>8</v>
      </c>
      <c r="F37" s="33">
        <v>7</v>
      </c>
      <c r="G37" s="33">
        <v>10</v>
      </c>
      <c r="H37" s="33">
        <v>9</v>
      </c>
      <c r="I37" s="33">
        <v>7</v>
      </c>
      <c r="J37" s="33">
        <v>8</v>
      </c>
      <c r="K37" s="33">
        <v>7</v>
      </c>
      <c r="L37" s="33">
        <v>9</v>
      </c>
      <c r="M37" s="33">
        <v>9</v>
      </c>
      <c r="N37" s="33">
        <v>8</v>
      </c>
      <c r="O37" s="33">
        <v>10</v>
      </c>
      <c r="P37" s="33">
        <v>7</v>
      </c>
      <c r="Q37" s="33">
        <v>6</v>
      </c>
      <c r="R37" s="33">
        <v>9</v>
      </c>
      <c r="S37" s="33">
        <v>9</v>
      </c>
      <c r="T37" s="33">
        <v>7</v>
      </c>
      <c r="U37" s="33">
        <v>9</v>
      </c>
      <c r="V37" s="33">
        <v>8</v>
      </c>
      <c r="W37" s="33">
        <v>6</v>
      </c>
      <c r="X37" s="33">
        <v>9</v>
      </c>
      <c r="Y37" s="33">
        <v>6</v>
      </c>
      <c r="Z37" s="33">
        <v>7</v>
      </c>
      <c r="AA37" s="33">
        <v>6</v>
      </c>
      <c r="AB37" s="33">
        <v>10</v>
      </c>
      <c r="AC37" s="33">
        <v>7</v>
      </c>
      <c r="AD37" s="33">
        <v>8</v>
      </c>
      <c r="AE37" s="33">
        <v>8</v>
      </c>
      <c r="AF37" s="33">
        <v>9</v>
      </c>
      <c r="AG37" s="33">
        <v>10</v>
      </c>
      <c r="AH37" s="32">
        <v>9</v>
      </c>
      <c r="AI37" s="47">
        <f t="shared" si="13"/>
        <v>3.3057851239669422E-2</v>
      </c>
      <c r="AJ37" s="47">
        <f t="shared" si="13"/>
        <v>2.8925619834710745E-2</v>
      </c>
      <c r="AK37" s="47">
        <f t="shared" si="13"/>
        <v>4.1322314049586778E-2</v>
      </c>
      <c r="AL37" s="47">
        <f t="shared" si="13"/>
        <v>3.71900826446281E-2</v>
      </c>
      <c r="AM37" s="47">
        <f t="shared" si="13"/>
        <v>2.8925619834710745E-2</v>
      </c>
      <c r="AN37" s="47">
        <f t="shared" si="13"/>
        <v>3.3057851239669422E-2</v>
      </c>
      <c r="AO37" s="47">
        <f t="shared" si="13"/>
        <v>2.8925619834710745E-2</v>
      </c>
      <c r="AP37" s="47">
        <f t="shared" si="13"/>
        <v>3.71900826446281E-2</v>
      </c>
      <c r="AQ37" s="47">
        <f t="shared" si="13"/>
        <v>3.71900826446281E-2</v>
      </c>
      <c r="AR37" s="47">
        <f t="shared" si="13"/>
        <v>3.3057851239669422E-2</v>
      </c>
      <c r="AS37" s="47">
        <f t="shared" si="17"/>
        <v>4.1322314049586778E-2</v>
      </c>
      <c r="AT37" s="47">
        <f t="shared" si="17"/>
        <v>2.8925619834710745E-2</v>
      </c>
      <c r="AU37" s="47">
        <f t="shared" si="17"/>
        <v>2.4793388429752067E-2</v>
      </c>
      <c r="AV37" s="47">
        <f t="shared" si="17"/>
        <v>3.71900826446281E-2</v>
      </c>
      <c r="AW37" s="47">
        <f t="shared" si="17"/>
        <v>3.71900826446281E-2</v>
      </c>
      <c r="AX37" s="47">
        <f t="shared" si="17"/>
        <v>2.8925619834710745E-2</v>
      </c>
      <c r="AY37" s="47">
        <f t="shared" si="17"/>
        <v>3.71900826446281E-2</v>
      </c>
      <c r="AZ37" s="47">
        <f t="shared" si="17"/>
        <v>3.3057851239669422E-2</v>
      </c>
      <c r="BA37" s="47">
        <f t="shared" si="17"/>
        <v>2.4793388429752067E-2</v>
      </c>
      <c r="BB37" s="47">
        <f t="shared" si="17"/>
        <v>3.71900826446281E-2</v>
      </c>
      <c r="BC37" s="47">
        <f t="shared" si="15"/>
        <v>2.4793388429752067E-2</v>
      </c>
      <c r="BD37" s="47">
        <f t="shared" si="15"/>
        <v>2.8925619834710745E-2</v>
      </c>
      <c r="BE37" s="47">
        <f t="shared" si="15"/>
        <v>2.4793388429752067E-2</v>
      </c>
      <c r="BF37" s="47">
        <f t="shared" si="15"/>
        <v>4.1322314049586778E-2</v>
      </c>
      <c r="BG37" s="47">
        <f t="shared" si="15"/>
        <v>2.8925619834710745E-2</v>
      </c>
      <c r="BH37" s="47">
        <f t="shared" si="15"/>
        <v>3.3057851239669422E-2</v>
      </c>
      <c r="BI37" s="47">
        <f t="shared" si="15"/>
        <v>3.3057851239669422E-2</v>
      </c>
      <c r="BJ37" s="47">
        <f t="shared" si="15"/>
        <v>3.71900826446281E-2</v>
      </c>
      <c r="BK37" s="47">
        <f t="shared" si="15"/>
        <v>4.1322314049586778E-2</v>
      </c>
      <c r="BL37" s="47">
        <f t="shared" si="15"/>
        <v>3.71900826446281E-2</v>
      </c>
      <c r="BM37" s="6" cm="1">
        <f t="array" ref="BM37">-1/LN(30)*SUMPRODUCT(AI37:BL37,LN(AI37:BL37))</f>
        <v>0.99634250138300207</v>
      </c>
      <c r="BN37" s="18">
        <f>1-BM37</f>
        <v>3.657498616997934E-3</v>
      </c>
      <c r="BO37" s="18">
        <f>BN37/SUM($BN$7:$BN$40)</f>
        <v>3.1387961110474968E-2</v>
      </c>
      <c r="BP37" s="21">
        <f>D37*BO37/SUMPRODUCT($D$7:$D$40,$BO$7:$BO$40)</f>
        <v>3.1387961110474975E-2</v>
      </c>
      <c r="BQ37" s="6" cm="1">
        <f t="array" ref="BQ37">-SUMPRODUCT(AI37:BL37,LOG(AI37:BL37,2))</f>
        <v>4.8889436500413215</v>
      </c>
      <c r="BR37" s="28">
        <f>BQ37/LOG(30,2)</f>
        <v>0.99634250138300229</v>
      </c>
      <c r="BS37" s="3">
        <f t="shared" si="5"/>
        <v>3.4891973676060314E-3</v>
      </c>
      <c r="BT37" s="3">
        <f t="shared" si="14"/>
        <v>1.0376185491066108E-3</v>
      </c>
      <c r="BU37" s="3">
        <f t="shared" si="14"/>
        <v>9.0791623046828447E-4</v>
      </c>
      <c r="BV37" s="3">
        <f t="shared" si="14"/>
        <v>1.2970231863832634E-3</v>
      </c>
      <c r="BW37" s="3">
        <f t="shared" si="14"/>
        <v>1.1673208677449372E-3</v>
      </c>
      <c r="BX37" s="3">
        <f t="shared" si="14"/>
        <v>9.0791623046828447E-4</v>
      </c>
      <c r="BY37" s="3">
        <f t="shared" si="14"/>
        <v>1.0376185491066108E-3</v>
      </c>
      <c r="BZ37" s="3">
        <f t="shared" si="14"/>
        <v>9.0791623046828447E-4</v>
      </c>
      <c r="CA37" s="3">
        <f t="shared" si="14"/>
        <v>1.1673208677449372E-3</v>
      </c>
      <c r="CB37" s="3">
        <f t="shared" si="14"/>
        <v>1.1673208677449372E-3</v>
      </c>
      <c r="CC37" s="3">
        <f t="shared" si="14"/>
        <v>1.0376185491066108E-3</v>
      </c>
      <c r="CD37" s="3">
        <f t="shared" si="14"/>
        <v>1.2970231863832634E-3</v>
      </c>
      <c r="CE37" s="3">
        <f t="shared" si="14"/>
        <v>9.0791623046828447E-4</v>
      </c>
      <c r="CF37" s="3">
        <f t="shared" si="14"/>
        <v>7.7821391182995804E-4</v>
      </c>
      <c r="CG37" s="3">
        <f t="shared" si="14"/>
        <v>1.1673208677449372E-3</v>
      </c>
      <c r="CH37" s="3">
        <f t="shared" si="14"/>
        <v>1.1673208677449372E-3</v>
      </c>
      <c r="CI37" s="3">
        <f t="shared" si="12"/>
        <v>9.0791623046828447E-4</v>
      </c>
      <c r="CJ37" s="3">
        <f t="shared" si="12"/>
        <v>1.1673208677449372E-3</v>
      </c>
      <c r="CK37" s="3">
        <f t="shared" si="12"/>
        <v>1.0376185491066108E-3</v>
      </c>
      <c r="CL37" s="3">
        <f t="shared" si="12"/>
        <v>7.7821391182995804E-4</v>
      </c>
      <c r="CM37" s="3">
        <f t="shared" si="16"/>
        <v>1.1673208677449372E-3</v>
      </c>
      <c r="CN37" s="3">
        <f t="shared" si="16"/>
        <v>7.7821391182995804E-4</v>
      </c>
      <c r="CO37" s="3">
        <f t="shared" si="16"/>
        <v>9.0791623046828447E-4</v>
      </c>
      <c r="CP37" s="3">
        <f t="shared" si="16"/>
        <v>7.7821391182995804E-4</v>
      </c>
      <c r="CQ37" s="3">
        <f t="shared" si="16"/>
        <v>1.2970231863832634E-3</v>
      </c>
      <c r="CR37" s="3">
        <f t="shared" si="16"/>
        <v>9.0791623046828447E-4</v>
      </c>
      <c r="CS37" s="3">
        <f t="shared" si="16"/>
        <v>1.0376185491066108E-3</v>
      </c>
      <c r="CT37" s="3">
        <f t="shared" si="16"/>
        <v>1.0376185491066108E-3</v>
      </c>
      <c r="CU37" s="3">
        <f t="shared" si="16"/>
        <v>1.1673208677449372E-3</v>
      </c>
      <c r="CV37" s="3">
        <f t="shared" si="16"/>
        <v>1.2970231863832634E-3</v>
      </c>
      <c r="CW37" s="3">
        <f t="shared" si="16"/>
        <v>1.1673208677449372E-3</v>
      </c>
      <c r="CX37" s="26">
        <f>BQ37*BP37</f>
        <v>0.15345397315880058</v>
      </c>
    </row>
    <row r="38" spans="1:102" s="5" customFormat="1" ht="31.5" customHeight="1" thickBot="1" x14ac:dyDescent="0.25">
      <c r="A38" s="2"/>
      <c r="B38" s="37" t="s">
        <v>83</v>
      </c>
      <c r="C38" s="34" t="s">
        <v>53</v>
      </c>
      <c r="D38" s="163">
        <f t="shared" si="8"/>
        <v>2.9411764705882353E-2</v>
      </c>
      <c r="E38" s="49">
        <v>7</v>
      </c>
      <c r="F38" s="33">
        <v>9</v>
      </c>
      <c r="G38" s="33">
        <v>8</v>
      </c>
      <c r="H38" s="33">
        <v>10</v>
      </c>
      <c r="I38" s="33">
        <v>9</v>
      </c>
      <c r="J38" s="33">
        <v>9</v>
      </c>
      <c r="K38" s="33">
        <v>9</v>
      </c>
      <c r="L38" s="33">
        <v>10</v>
      </c>
      <c r="M38" s="33">
        <v>7</v>
      </c>
      <c r="N38" s="33">
        <v>7</v>
      </c>
      <c r="O38" s="33">
        <v>9</v>
      </c>
      <c r="P38" s="33">
        <v>7</v>
      </c>
      <c r="Q38" s="33">
        <v>10</v>
      </c>
      <c r="R38" s="33">
        <v>8</v>
      </c>
      <c r="S38" s="33">
        <v>6</v>
      </c>
      <c r="T38" s="33">
        <v>9</v>
      </c>
      <c r="U38" s="33">
        <v>6</v>
      </c>
      <c r="V38" s="33">
        <v>9</v>
      </c>
      <c r="W38" s="33">
        <v>8</v>
      </c>
      <c r="X38" s="33">
        <v>7</v>
      </c>
      <c r="Y38" s="33">
        <v>7</v>
      </c>
      <c r="Z38" s="33">
        <v>9</v>
      </c>
      <c r="AA38" s="33">
        <v>7</v>
      </c>
      <c r="AB38" s="33">
        <v>9</v>
      </c>
      <c r="AC38" s="33">
        <v>10</v>
      </c>
      <c r="AD38" s="33">
        <v>7</v>
      </c>
      <c r="AE38" s="33">
        <v>9</v>
      </c>
      <c r="AF38" s="33">
        <v>7</v>
      </c>
      <c r="AG38" s="33">
        <v>8</v>
      </c>
      <c r="AH38" s="32">
        <v>8</v>
      </c>
      <c r="AI38" s="47">
        <f t="shared" si="13"/>
        <v>2.8571428571428571E-2</v>
      </c>
      <c r="AJ38" s="47">
        <f t="shared" si="13"/>
        <v>3.6734693877551024E-2</v>
      </c>
      <c r="AK38" s="47">
        <f t="shared" si="13"/>
        <v>3.2653061224489799E-2</v>
      </c>
      <c r="AL38" s="47">
        <f t="shared" si="13"/>
        <v>4.0816326530612242E-2</v>
      </c>
      <c r="AM38" s="47">
        <f t="shared" si="13"/>
        <v>3.6734693877551024E-2</v>
      </c>
      <c r="AN38" s="47">
        <f t="shared" si="13"/>
        <v>3.6734693877551024E-2</v>
      </c>
      <c r="AO38" s="47">
        <f t="shared" si="13"/>
        <v>3.6734693877551024E-2</v>
      </c>
      <c r="AP38" s="47">
        <f t="shared" si="13"/>
        <v>4.0816326530612242E-2</v>
      </c>
      <c r="AQ38" s="47">
        <f t="shared" si="13"/>
        <v>2.8571428571428571E-2</v>
      </c>
      <c r="AR38" s="47">
        <f t="shared" si="13"/>
        <v>2.8571428571428571E-2</v>
      </c>
      <c r="AS38" s="47">
        <f t="shared" si="17"/>
        <v>3.6734693877551024E-2</v>
      </c>
      <c r="AT38" s="47">
        <f t="shared" si="17"/>
        <v>2.8571428571428571E-2</v>
      </c>
      <c r="AU38" s="47">
        <f t="shared" si="17"/>
        <v>4.0816326530612242E-2</v>
      </c>
      <c r="AV38" s="47">
        <f t="shared" si="17"/>
        <v>3.2653061224489799E-2</v>
      </c>
      <c r="AW38" s="47">
        <f t="shared" si="17"/>
        <v>2.4489795918367346E-2</v>
      </c>
      <c r="AX38" s="47">
        <f t="shared" si="17"/>
        <v>3.6734693877551024E-2</v>
      </c>
      <c r="AY38" s="47">
        <f t="shared" si="17"/>
        <v>2.4489795918367346E-2</v>
      </c>
      <c r="AZ38" s="47">
        <f t="shared" si="17"/>
        <v>3.6734693877551024E-2</v>
      </c>
      <c r="BA38" s="47">
        <f t="shared" si="17"/>
        <v>3.2653061224489799E-2</v>
      </c>
      <c r="BB38" s="47">
        <f t="shared" si="17"/>
        <v>2.8571428571428571E-2</v>
      </c>
      <c r="BC38" s="47">
        <f t="shared" si="15"/>
        <v>2.8571428571428571E-2</v>
      </c>
      <c r="BD38" s="47">
        <f t="shared" si="15"/>
        <v>3.6734693877551024E-2</v>
      </c>
      <c r="BE38" s="47">
        <f t="shared" si="15"/>
        <v>2.8571428571428571E-2</v>
      </c>
      <c r="BF38" s="47">
        <f t="shared" si="15"/>
        <v>3.6734693877551024E-2</v>
      </c>
      <c r="BG38" s="47">
        <f t="shared" si="15"/>
        <v>4.0816326530612242E-2</v>
      </c>
      <c r="BH38" s="47">
        <f t="shared" si="15"/>
        <v>2.8571428571428571E-2</v>
      </c>
      <c r="BI38" s="47">
        <f t="shared" si="15"/>
        <v>3.6734693877551024E-2</v>
      </c>
      <c r="BJ38" s="47">
        <f t="shared" si="15"/>
        <v>2.8571428571428571E-2</v>
      </c>
      <c r="BK38" s="47">
        <f t="shared" si="15"/>
        <v>3.2653061224489799E-2</v>
      </c>
      <c r="BL38" s="47">
        <f t="shared" si="15"/>
        <v>3.2653061224489799E-2</v>
      </c>
      <c r="BM38" s="6" cm="1">
        <f t="array" ref="BM38">-1/LN(30)*SUMPRODUCT(AI38:BL38,LN(AI38:BL38))</f>
        <v>0.99686805701070069</v>
      </c>
      <c r="BN38" s="18">
        <f>1-BM38</f>
        <v>3.1319429892993078E-3</v>
      </c>
      <c r="BO38" s="18">
        <f>BN38/SUM($BN$7:$BN$40)</f>
        <v>2.6877742151831665E-2</v>
      </c>
      <c r="BP38" s="21">
        <f>D38*BO38/SUMPRODUCT($D$7:$D$40,$BO$7:$BO$40)</f>
        <v>2.6877742151831665E-2</v>
      </c>
      <c r="BQ38" s="6" cm="1">
        <f t="array" ref="BQ38">-SUMPRODUCT(AI38:BL38,LOG(AI38:BL38,2))</f>
        <v>4.8915224940083455</v>
      </c>
      <c r="BR38" s="28">
        <f>BQ38/LOG(30,2)</f>
        <v>0.99686805701070103</v>
      </c>
      <c r="BS38" s="3">
        <f t="shared" si="5"/>
        <v>2.9635529635390944E-3</v>
      </c>
      <c r="BT38" s="3">
        <f t="shared" si="14"/>
        <v>7.6793549005233321E-4</v>
      </c>
      <c r="BU38" s="3">
        <f t="shared" si="14"/>
        <v>9.8734563006728582E-4</v>
      </c>
      <c r="BV38" s="3">
        <f t="shared" si="14"/>
        <v>8.7764056005980957E-4</v>
      </c>
      <c r="BW38" s="3">
        <f t="shared" si="14"/>
        <v>1.0970507000747616E-3</v>
      </c>
      <c r="BX38" s="3">
        <f t="shared" si="14"/>
        <v>9.8734563006728582E-4</v>
      </c>
      <c r="BY38" s="3">
        <f t="shared" si="14"/>
        <v>9.8734563006728582E-4</v>
      </c>
      <c r="BZ38" s="3">
        <f t="shared" si="14"/>
        <v>9.8734563006728582E-4</v>
      </c>
      <c r="CA38" s="3">
        <f t="shared" si="14"/>
        <v>1.0970507000747616E-3</v>
      </c>
      <c r="CB38" s="3">
        <f t="shared" si="14"/>
        <v>7.6793549005233321E-4</v>
      </c>
      <c r="CC38" s="3">
        <f t="shared" si="14"/>
        <v>7.6793549005233321E-4</v>
      </c>
      <c r="CD38" s="3">
        <f t="shared" si="14"/>
        <v>9.8734563006728582E-4</v>
      </c>
      <c r="CE38" s="3">
        <f t="shared" si="14"/>
        <v>7.6793549005233321E-4</v>
      </c>
      <c r="CF38" s="3">
        <f t="shared" si="14"/>
        <v>1.0970507000747616E-3</v>
      </c>
      <c r="CG38" s="3">
        <f t="shared" si="14"/>
        <v>8.7764056005980957E-4</v>
      </c>
      <c r="CH38" s="3">
        <f t="shared" si="14"/>
        <v>6.5823042004485707E-4</v>
      </c>
      <c r="CI38" s="3">
        <f t="shared" si="12"/>
        <v>9.8734563006728582E-4</v>
      </c>
      <c r="CJ38" s="3">
        <f t="shared" si="12"/>
        <v>6.5823042004485707E-4</v>
      </c>
      <c r="CK38" s="3">
        <f t="shared" si="12"/>
        <v>9.8734563006728582E-4</v>
      </c>
      <c r="CL38" s="3">
        <f t="shared" si="12"/>
        <v>8.7764056005980957E-4</v>
      </c>
      <c r="CM38" s="3">
        <f t="shared" si="16"/>
        <v>7.6793549005233321E-4</v>
      </c>
      <c r="CN38" s="3">
        <f t="shared" si="16"/>
        <v>7.6793549005233321E-4</v>
      </c>
      <c r="CO38" s="3">
        <f t="shared" si="16"/>
        <v>9.8734563006728582E-4</v>
      </c>
      <c r="CP38" s="3">
        <f t="shared" si="16"/>
        <v>7.6793549005233321E-4</v>
      </c>
      <c r="CQ38" s="3">
        <f t="shared" si="16"/>
        <v>9.8734563006728582E-4</v>
      </c>
      <c r="CR38" s="3">
        <f t="shared" si="16"/>
        <v>1.0970507000747616E-3</v>
      </c>
      <c r="CS38" s="3">
        <f t="shared" si="16"/>
        <v>7.6793549005233321E-4</v>
      </c>
      <c r="CT38" s="3">
        <f t="shared" si="16"/>
        <v>9.8734563006728582E-4</v>
      </c>
      <c r="CU38" s="3">
        <f t="shared" si="16"/>
        <v>7.6793549005233321E-4</v>
      </c>
      <c r="CV38" s="3">
        <f t="shared" si="16"/>
        <v>8.7764056005980957E-4</v>
      </c>
      <c r="CW38" s="3">
        <f t="shared" si="16"/>
        <v>8.7764056005980957E-4</v>
      </c>
      <c r="CX38" s="26">
        <f>BQ38*BP38</f>
        <v>0.13147308032384086</v>
      </c>
    </row>
    <row r="39" spans="1:102" s="5" customFormat="1" ht="31.5" customHeight="1" thickBot="1" x14ac:dyDescent="0.25">
      <c r="A39" s="2"/>
      <c r="B39" s="37" t="s">
        <v>84</v>
      </c>
      <c r="C39" s="34" t="s">
        <v>54</v>
      </c>
      <c r="D39" s="163">
        <f t="shared" si="8"/>
        <v>2.9411764705882353E-2</v>
      </c>
      <c r="E39" s="49">
        <v>9</v>
      </c>
      <c r="F39" s="33">
        <v>10</v>
      </c>
      <c r="G39" s="33">
        <v>9</v>
      </c>
      <c r="H39" s="33">
        <v>10</v>
      </c>
      <c r="I39" s="33">
        <v>6</v>
      </c>
      <c r="J39" s="33">
        <v>10</v>
      </c>
      <c r="K39" s="33">
        <v>10</v>
      </c>
      <c r="L39" s="33">
        <v>8</v>
      </c>
      <c r="M39" s="33">
        <v>8</v>
      </c>
      <c r="N39" s="33">
        <v>7</v>
      </c>
      <c r="O39" s="33">
        <v>7</v>
      </c>
      <c r="P39" s="33">
        <v>6</v>
      </c>
      <c r="Q39" s="33">
        <v>7</v>
      </c>
      <c r="R39" s="33">
        <v>10</v>
      </c>
      <c r="S39" s="33">
        <v>6</v>
      </c>
      <c r="T39" s="33">
        <v>7</v>
      </c>
      <c r="U39" s="33">
        <v>9</v>
      </c>
      <c r="V39" s="33">
        <v>6</v>
      </c>
      <c r="W39" s="33">
        <v>9</v>
      </c>
      <c r="X39" s="33">
        <v>7</v>
      </c>
      <c r="Y39" s="33">
        <v>8</v>
      </c>
      <c r="Z39" s="33">
        <v>7</v>
      </c>
      <c r="AA39" s="33">
        <v>7</v>
      </c>
      <c r="AB39" s="33">
        <v>7</v>
      </c>
      <c r="AC39" s="33">
        <v>7</v>
      </c>
      <c r="AD39" s="33">
        <v>9</v>
      </c>
      <c r="AE39" s="33">
        <v>8</v>
      </c>
      <c r="AF39" s="33">
        <v>8</v>
      </c>
      <c r="AG39" s="33">
        <v>7</v>
      </c>
      <c r="AH39" s="32">
        <v>7</v>
      </c>
      <c r="AI39" s="47">
        <f t="shared" ref="AI39:AR39" si="18">E39/SUM($E39:$AH39)</f>
        <v>3.8135593220338986E-2</v>
      </c>
      <c r="AJ39" s="47">
        <f t="shared" si="18"/>
        <v>4.2372881355932202E-2</v>
      </c>
      <c r="AK39" s="47">
        <f t="shared" si="18"/>
        <v>3.8135593220338986E-2</v>
      </c>
      <c r="AL39" s="47">
        <f t="shared" si="18"/>
        <v>4.2372881355932202E-2</v>
      </c>
      <c r="AM39" s="47">
        <f t="shared" si="18"/>
        <v>2.5423728813559324E-2</v>
      </c>
      <c r="AN39" s="47">
        <f t="shared" si="18"/>
        <v>4.2372881355932202E-2</v>
      </c>
      <c r="AO39" s="47">
        <f t="shared" si="18"/>
        <v>4.2372881355932202E-2</v>
      </c>
      <c r="AP39" s="47">
        <f t="shared" si="18"/>
        <v>3.3898305084745763E-2</v>
      </c>
      <c r="AQ39" s="47">
        <f t="shared" si="18"/>
        <v>3.3898305084745763E-2</v>
      </c>
      <c r="AR39" s="47">
        <f t="shared" si="18"/>
        <v>2.9661016949152543E-2</v>
      </c>
      <c r="AS39" s="47">
        <f t="shared" si="17"/>
        <v>2.9661016949152543E-2</v>
      </c>
      <c r="AT39" s="47">
        <f t="shared" si="17"/>
        <v>2.5423728813559324E-2</v>
      </c>
      <c r="AU39" s="47">
        <f t="shared" si="17"/>
        <v>2.9661016949152543E-2</v>
      </c>
      <c r="AV39" s="47">
        <f t="shared" si="17"/>
        <v>4.2372881355932202E-2</v>
      </c>
      <c r="AW39" s="47">
        <f t="shared" si="17"/>
        <v>2.5423728813559324E-2</v>
      </c>
      <c r="AX39" s="47">
        <f t="shared" si="17"/>
        <v>2.9661016949152543E-2</v>
      </c>
      <c r="AY39" s="47">
        <f t="shared" si="17"/>
        <v>3.8135593220338986E-2</v>
      </c>
      <c r="AZ39" s="47">
        <f t="shared" si="17"/>
        <v>2.5423728813559324E-2</v>
      </c>
      <c r="BA39" s="47">
        <f t="shared" si="17"/>
        <v>3.8135593220338986E-2</v>
      </c>
      <c r="BB39" s="47">
        <f t="shared" si="17"/>
        <v>2.9661016949152543E-2</v>
      </c>
      <c r="BC39" s="47">
        <f t="shared" si="15"/>
        <v>3.3898305084745763E-2</v>
      </c>
      <c r="BD39" s="47">
        <f t="shared" si="15"/>
        <v>2.9661016949152543E-2</v>
      </c>
      <c r="BE39" s="47">
        <f t="shared" si="15"/>
        <v>2.9661016949152543E-2</v>
      </c>
      <c r="BF39" s="47">
        <f t="shared" si="15"/>
        <v>2.9661016949152543E-2</v>
      </c>
      <c r="BG39" s="47">
        <f t="shared" si="15"/>
        <v>2.9661016949152543E-2</v>
      </c>
      <c r="BH39" s="47">
        <f t="shared" si="15"/>
        <v>3.8135593220338986E-2</v>
      </c>
      <c r="BI39" s="47">
        <f t="shared" si="15"/>
        <v>3.3898305084745763E-2</v>
      </c>
      <c r="BJ39" s="47">
        <f t="shared" si="15"/>
        <v>3.3898305084745763E-2</v>
      </c>
      <c r="BK39" s="47">
        <f t="shared" si="15"/>
        <v>2.9661016949152543E-2</v>
      </c>
      <c r="BL39" s="47">
        <f t="shared" si="15"/>
        <v>2.9661016949152543E-2</v>
      </c>
      <c r="BM39" s="6" cm="1">
        <f t="array" ref="BM39">-1/LN(30)*SUMPRODUCT(AI39:BL39,LN(AI39:BL39))</f>
        <v>0.99596651628639554</v>
      </c>
      <c r="BN39" s="18">
        <f>1-BM39</f>
        <v>4.0334837136044577E-3</v>
      </c>
      <c r="BO39" s="18">
        <f>BN39/SUM($BN$7:$BN$40)</f>
        <v>3.4614594070924397E-2</v>
      </c>
      <c r="BP39" s="21">
        <f>D39*BO39/SUMPRODUCT($D$7:$D$40,$BO$7:$BO$40)</f>
        <v>3.4614594070924404E-2</v>
      </c>
      <c r="BQ39" s="6" cm="1">
        <f t="array" ref="BQ39">-SUMPRODUCT(AI39:BL39,LOG(AI39:BL39,2))</f>
        <v>4.8870987323066908</v>
      </c>
      <c r="BR39" s="28">
        <f>BQ39/LOG(30,2)</f>
        <v>0.9959665162863951</v>
      </c>
      <c r="BS39" s="3">
        <f t="shared" si="5"/>
        <v>3.8652459752663037E-3</v>
      </c>
      <c r="BT39" s="3">
        <f t="shared" si="14"/>
        <v>1.3200480789759307E-3</v>
      </c>
      <c r="BU39" s="3">
        <f t="shared" si="14"/>
        <v>1.466720087751034E-3</v>
      </c>
      <c r="BV39" s="3">
        <f t="shared" si="14"/>
        <v>1.3200480789759307E-3</v>
      </c>
      <c r="BW39" s="3">
        <f t="shared" si="14"/>
        <v>1.466720087751034E-3</v>
      </c>
      <c r="BX39" s="3">
        <f t="shared" si="14"/>
        <v>8.8003205265062051E-4</v>
      </c>
      <c r="BY39" s="3">
        <f t="shared" si="14"/>
        <v>1.466720087751034E-3</v>
      </c>
      <c r="BZ39" s="3">
        <f t="shared" si="14"/>
        <v>1.466720087751034E-3</v>
      </c>
      <c r="CA39" s="3">
        <f t="shared" si="14"/>
        <v>1.1733760702008272E-3</v>
      </c>
      <c r="CB39" s="3">
        <f t="shared" si="14"/>
        <v>1.1733760702008272E-3</v>
      </c>
      <c r="CC39" s="3">
        <f t="shared" si="14"/>
        <v>1.0267040614257239E-3</v>
      </c>
      <c r="CD39" s="3">
        <f t="shared" si="14"/>
        <v>1.0267040614257239E-3</v>
      </c>
      <c r="CE39" s="3">
        <f t="shared" si="14"/>
        <v>8.8003205265062051E-4</v>
      </c>
      <c r="CF39" s="3">
        <f t="shared" si="14"/>
        <v>1.0267040614257239E-3</v>
      </c>
      <c r="CG39" s="3">
        <f t="shared" si="14"/>
        <v>1.466720087751034E-3</v>
      </c>
      <c r="CH39" s="3">
        <f t="shared" si="14"/>
        <v>8.8003205265062051E-4</v>
      </c>
      <c r="CI39" s="3">
        <f t="shared" si="12"/>
        <v>1.0267040614257239E-3</v>
      </c>
      <c r="CJ39" s="3">
        <f t="shared" si="12"/>
        <v>1.3200480789759307E-3</v>
      </c>
      <c r="CK39" s="3">
        <f t="shared" si="12"/>
        <v>8.8003205265062051E-4</v>
      </c>
      <c r="CL39" s="3">
        <f t="shared" si="12"/>
        <v>1.3200480789759307E-3</v>
      </c>
      <c r="CM39" s="3">
        <f t="shared" si="16"/>
        <v>1.0267040614257239E-3</v>
      </c>
      <c r="CN39" s="3">
        <f t="shared" si="16"/>
        <v>1.1733760702008272E-3</v>
      </c>
      <c r="CO39" s="3">
        <f t="shared" si="16"/>
        <v>1.0267040614257239E-3</v>
      </c>
      <c r="CP39" s="3">
        <f t="shared" si="16"/>
        <v>1.0267040614257239E-3</v>
      </c>
      <c r="CQ39" s="3">
        <f t="shared" si="16"/>
        <v>1.0267040614257239E-3</v>
      </c>
      <c r="CR39" s="3">
        <f t="shared" si="16"/>
        <v>1.0267040614257239E-3</v>
      </c>
      <c r="CS39" s="3">
        <f t="shared" si="16"/>
        <v>1.3200480789759307E-3</v>
      </c>
      <c r="CT39" s="3">
        <f t="shared" si="16"/>
        <v>1.1733760702008272E-3</v>
      </c>
      <c r="CU39" s="3">
        <f t="shared" si="16"/>
        <v>1.1733760702008272E-3</v>
      </c>
      <c r="CV39" s="3">
        <f t="shared" si="16"/>
        <v>1.0267040614257239E-3</v>
      </c>
      <c r="CW39" s="3">
        <f t="shared" si="16"/>
        <v>1.0267040614257239E-3</v>
      </c>
      <c r="CX39" s="26">
        <f>BQ39*BP39</f>
        <v>0.16916493880332534</v>
      </c>
    </row>
    <row r="40" spans="1:102" s="5" customFormat="1" ht="31.5" customHeight="1" thickBot="1" x14ac:dyDescent="0.25">
      <c r="A40" s="2"/>
      <c r="B40" s="38" t="s">
        <v>85</v>
      </c>
      <c r="C40" s="4" t="s">
        <v>55</v>
      </c>
      <c r="D40" s="163">
        <f t="shared" si="8"/>
        <v>2.9411764705882353E-2</v>
      </c>
      <c r="E40" s="50">
        <v>7</v>
      </c>
      <c r="F40" s="51">
        <v>6</v>
      </c>
      <c r="G40" s="51">
        <v>9</v>
      </c>
      <c r="H40" s="51">
        <v>7</v>
      </c>
      <c r="I40" s="51">
        <v>9</v>
      </c>
      <c r="J40" s="51">
        <v>7</v>
      </c>
      <c r="K40" s="51">
        <v>9</v>
      </c>
      <c r="L40" s="51">
        <v>9</v>
      </c>
      <c r="M40" s="51">
        <v>7</v>
      </c>
      <c r="N40" s="51">
        <v>8</v>
      </c>
      <c r="O40" s="51">
        <v>6</v>
      </c>
      <c r="P40" s="51">
        <v>8</v>
      </c>
      <c r="Q40" s="51">
        <v>10</v>
      </c>
      <c r="R40" s="51">
        <v>8</v>
      </c>
      <c r="S40" s="51">
        <v>8</v>
      </c>
      <c r="T40" s="51">
        <v>10</v>
      </c>
      <c r="U40" s="51">
        <v>8</v>
      </c>
      <c r="V40" s="51">
        <v>7</v>
      </c>
      <c r="W40" s="51">
        <v>8</v>
      </c>
      <c r="X40" s="51">
        <v>9</v>
      </c>
      <c r="Y40" s="51">
        <v>7</v>
      </c>
      <c r="Z40" s="51">
        <v>9</v>
      </c>
      <c r="AA40" s="51">
        <v>7</v>
      </c>
      <c r="AB40" s="51">
        <v>9</v>
      </c>
      <c r="AC40" s="51">
        <v>6</v>
      </c>
      <c r="AD40" s="51">
        <v>8</v>
      </c>
      <c r="AE40" s="51">
        <v>6</v>
      </c>
      <c r="AF40" s="51">
        <v>9</v>
      </c>
      <c r="AG40" s="51">
        <v>8</v>
      </c>
      <c r="AH40" s="52">
        <v>8</v>
      </c>
      <c r="AI40" s="47">
        <f t="shared" ref="AI40:BH40" si="19">E40/SUM($E40:$AH40)</f>
        <v>2.9535864978902954E-2</v>
      </c>
      <c r="AJ40" s="47">
        <f t="shared" si="19"/>
        <v>2.5316455696202531E-2</v>
      </c>
      <c r="AK40" s="47">
        <f t="shared" si="19"/>
        <v>3.7974683544303799E-2</v>
      </c>
      <c r="AL40" s="47">
        <f t="shared" si="19"/>
        <v>2.9535864978902954E-2</v>
      </c>
      <c r="AM40" s="47">
        <f t="shared" si="19"/>
        <v>3.7974683544303799E-2</v>
      </c>
      <c r="AN40" s="47">
        <f t="shared" si="19"/>
        <v>2.9535864978902954E-2</v>
      </c>
      <c r="AO40" s="47">
        <f t="shared" si="19"/>
        <v>3.7974683544303799E-2</v>
      </c>
      <c r="AP40" s="47">
        <f t="shared" si="19"/>
        <v>3.7974683544303799E-2</v>
      </c>
      <c r="AQ40" s="47">
        <f t="shared" si="19"/>
        <v>2.9535864978902954E-2</v>
      </c>
      <c r="AR40" s="47">
        <f t="shared" si="19"/>
        <v>3.3755274261603373E-2</v>
      </c>
      <c r="AS40" s="47">
        <f t="shared" si="19"/>
        <v>2.5316455696202531E-2</v>
      </c>
      <c r="AT40" s="47">
        <f t="shared" si="19"/>
        <v>3.3755274261603373E-2</v>
      </c>
      <c r="AU40" s="47">
        <f t="shared" si="19"/>
        <v>4.2194092827004218E-2</v>
      </c>
      <c r="AV40" s="47">
        <f t="shared" si="19"/>
        <v>3.3755274261603373E-2</v>
      </c>
      <c r="AW40" s="47">
        <f t="shared" si="19"/>
        <v>3.3755274261603373E-2</v>
      </c>
      <c r="AX40" s="47">
        <f t="shared" si="19"/>
        <v>4.2194092827004218E-2</v>
      </c>
      <c r="AY40" s="47">
        <f t="shared" si="19"/>
        <v>3.3755274261603373E-2</v>
      </c>
      <c r="AZ40" s="47">
        <f t="shared" si="19"/>
        <v>2.9535864978902954E-2</v>
      </c>
      <c r="BA40" s="47">
        <f t="shared" si="19"/>
        <v>3.3755274261603373E-2</v>
      </c>
      <c r="BB40" s="47">
        <f t="shared" si="19"/>
        <v>3.7974683544303799E-2</v>
      </c>
      <c r="BC40" s="47">
        <f t="shared" si="19"/>
        <v>2.9535864978902954E-2</v>
      </c>
      <c r="BD40" s="47">
        <f t="shared" si="19"/>
        <v>3.7974683544303799E-2</v>
      </c>
      <c r="BE40" s="47">
        <f t="shared" si="19"/>
        <v>2.9535864978902954E-2</v>
      </c>
      <c r="BF40" s="47">
        <f t="shared" si="19"/>
        <v>3.7974683544303799E-2</v>
      </c>
      <c r="BG40" s="47">
        <f t="shared" si="19"/>
        <v>2.5316455696202531E-2</v>
      </c>
      <c r="BH40" s="47">
        <f t="shared" si="19"/>
        <v>3.3755274261603373E-2</v>
      </c>
      <c r="BI40" s="47">
        <f t="shared" si="15"/>
        <v>2.5316455696202531E-2</v>
      </c>
      <c r="BJ40" s="47">
        <f t="shared" si="15"/>
        <v>3.7974683544303799E-2</v>
      </c>
      <c r="BK40" s="47">
        <f t="shared" si="15"/>
        <v>3.3755274261603373E-2</v>
      </c>
      <c r="BL40" s="47">
        <f t="shared" si="15"/>
        <v>3.3755274261603373E-2</v>
      </c>
      <c r="BM40" s="6" cm="1">
        <f t="array" ref="BM40">-1/LN(30)*SUMPRODUCT(AI40:BL40,LN(AI40:BL40))</f>
        <v>0.99692710229102532</v>
      </c>
      <c r="BN40" s="18">
        <f t="shared" ref="BN40" si="20">1-BM40</f>
        <v>3.0728977089746756E-3</v>
      </c>
      <c r="BO40" s="18">
        <f>BN40/SUM($BN$7:$BN$40)</f>
        <v>2.6371026727805655E-2</v>
      </c>
      <c r="BP40" s="21">
        <f>D40*BO40/SUMPRODUCT($D$7:$D$40,$BO$7:$BO$40)</f>
        <v>2.6371026727805658E-2</v>
      </c>
      <c r="BQ40" s="6" cm="1">
        <f t="array" ref="BQ40">-SUMPRODUCT(AI40:BL40,LOG(AI40:BL40,2))</f>
        <v>4.8918122227390874</v>
      </c>
      <c r="BR40" s="28">
        <f t="shared" ref="BR40" si="21">BQ40/LOG(30,2)</f>
        <v>0.9969271022910261</v>
      </c>
      <c r="BS40" s="3">
        <f t="shared" si="5"/>
        <v>2.9044977093401854E-3</v>
      </c>
      <c r="BT40" s="3">
        <f t="shared" ref="BT40:CH40" si="22">AI40*$BP40</f>
        <v>7.7889108478750892E-4</v>
      </c>
      <c r="BU40" s="3">
        <f t="shared" si="22"/>
        <v>6.676209298178648E-4</v>
      </c>
      <c r="BV40" s="3">
        <f t="shared" si="22"/>
        <v>1.0014313947267971E-3</v>
      </c>
      <c r="BW40" s="3">
        <f t="shared" si="22"/>
        <v>7.7889108478750892E-4</v>
      </c>
      <c r="BX40" s="3">
        <f t="shared" si="22"/>
        <v>1.0014313947267971E-3</v>
      </c>
      <c r="BY40" s="3">
        <f t="shared" si="22"/>
        <v>7.7889108478750892E-4</v>
      </c>
      <c r="BZ40" s="3">
        <f t="shared" si="22"/>
        <v>1.0014313947267971E-3</v>
      </c>
      <c r="CA40" s="3">
        <f t="shared" si="22"/>
        <v>1.0014313947267971E-3</v>
      </c>
      <c r="CB40" s="3">
        <f t="shared" si="22"/>
        <v>7.7889108478750892E-4</v>
      </c>
      <c r="CC40" s="3">
        <f t="shared" si="22"/>
        <v>8.9016123975715292E-4</v>
      </c>
      <c r="CD40" s="3">
        <f t="shared" si="22"/>
        <v>6.676209298178648E-4</v>
      </c>
      <c r="CE40" s="3">
        <f t="shared" si="22"/>
        <v>8.9016123975715292E-4</v>
      </c>
      <c r="CF40" s="3">
        <f t="shared" si="22"/>
        <v>1.1127015496964412E-3</v>
      </c>
      <c r="CG40" s="3">
        <f t="shared" si="22"/>
        <v>8.9016123975715292E-4</v>
      </c>
      <c r="CH40" s="3">
        <f t="shared" si="22"/>
        <v>8.9016123975715292E-4</v>
      </c>
      <c r="CI40" s="3">
        <f t="shared" si="12"/>
        <v>1.1127015496964412E-3</v>
      </c>
      <c r="CJ40" s="3">
        <f t="shared" si="12"/>
        <v>8.9016123975715292E-4</v>
      </c>
      <c r="CK40" s="3">
        <f t="shared" si="12"/>
        <v>7.7889108478750892E-4</v>
      </c>
      <c r="CL40" s="3">
        <f t="shared" si="12"/>
        <v>8.9016123975715292E-4</v>
      </c>
      <c r="CM40" s="3">
        <f t="shared" si="16"/>
        <v>1.0014313947267971E-3</v>
      </c>
      <c r="CN40" s="3">
        <f t="shared" si="16"/>
        <v>7.7889108478750892E-4</v>
      </c>
      <c r="CO40" s="3">
        <f t="shared" si="16"/>
        <v>1.0014313947267971E-3</v>
      </c>
      <c r="CP40" s="3">
        <f t="shared" si="16"/>
        <v>7.7889108478750892E-4</v>
      </c>
      <c r="CQ40" s="3">
        <f t="shared" si="16"/>
        <v>1.0014313947267971E-3</v>
      </c>
      <c r="CR40" s="3">
        <f t="shared" si="16"/>
        <v>6.676209298178648E-4</v>
      </c>
      <c r="CS40" s="3">
        <f t="shared" si="16"/>
        <v>8.9016123975715292E-4</v>
      </c>
      <c r="CT40" s="3">
        <f t="shared" si="16"/>
        <v>6.676209298178648E-4</v>
      </c>
      <c r="CU40" s="3">
        <f t="shared" si="16"/>
        <v>1.0014313947267971E-3</v>
      </c>
      <c r="CV40" s="3">
        <f t="shared" si="16"/>
        <v>8.9016123975715292E-4</v>
      </c>
      <c r="CW40" s="3">
        <f t="shared" si="16"/>
        <v>8.9016123975715292E-4</v>
      </c>
      <c r="CX40" s="26">
        <f t="shared" ref="CX40" si="23">BQ40*BP40</f>
        <v>0.12900211087325889</v>
      </c>
    </row>
    <row r="41" spans="1:102" ht="28.5" customHeight="1" thickBot="1" x14ac:dyDescent="0.3">
      <c r="A41" s="1"/>
      <c r="B41" s="139"/>
      <c r="C41" s="139"/>
      <c r="D41" s="15">
        <f>SUM(D7:D10)</f>
        <v>0.11764705882352941</v>
      </c>
      <c r="E41" s="20">
        <f t="shared" ref="E41:AH41" si="24">SUMPRODUCT($D$7:$D$40,E7:E40)</f>
        <v>7.8529411764705888</v>
      </c>
      <c r="F41" s="20">
        <f t="shared" si="24"/>
        <v>8.5588235294117645</v>
      </c>
      <c r="G41" s="20">
        <f t="shared" si="24"/>
        <v>8.4411764705882355</v>
      </c>
      <c r="H41" s="20">
        <f t="shared" si="24"/>
        <v>8.2941176470588225</v>
      </c>
      <c r="I41" s="20">
        <f t="shared" si="24"/>
        <v>7.7058823529411775</v>
      </c>
      <c r="J41" s="20">
        <f t="shared" si="24"/>
        <v>8.2352941176470598</v>
      </c>
      <c r="K41" s="20">
        <f t="shared" si="24"/>
        <v>8.0588235294117663</v>
      </c>
      <c r="L41" s="20">
        <f t="shared" si="24"/>
        <v>8.5588235294117645</v>
      </c>
      <c r="M41" s="20">
        <f t="shared" si="24"/>
        <v>8.2647058823529402</v>
      </c>
      <c r="N41" s="20">
        <f t="shared" si="24"/>
        <v>7.8235294117647056</v>
      </c>
      <c r="O41" s="20">
        <f t="shared" si="24"/>
        <v>8.2647058823529402</v>
      </c>
      <c r="P41" s="20">
        <f t="shared" si="24"/>
        <v>7.764705882352942</v>
      </c>
      <c r="Q41" s="20">
        <f t="shared" si="24"/>
        <v>7.6764705882352944</v>
      </c>
      <c r="R41" s="20">
        <f t="shared" si="24"/>
        <v>8.1470588235294112</v>
      </c>
      <c r="S41" s="20">
        <f t="shared" si="24"/>
        <v>7.9117647058823541</v>
      </c>
      <c r="T41" s="20">
        <f t="shared" si="24"/>
        <v>7.7352941176470598</v>
      </c>
      <c r="U41" s="20">
        <f t="shared" si="24"/>
        <v>8.117647058823529</v>
      </c>
      <c r="V41" s="20">
        <f t="shared" si="24"/>
        <v>7.8529411764705896</v>
      </c>
      <c r="W41" s="20">
        <f t="shared" si="24"/>
        <v>8.147058823529413</v>
      </c>
      <c r="X41" s="20">
        <f t="shared" si="24"/>
        <v>8.0588235294117663</v>
      </c>
      <c r="Y41" s="20">
        <f t="shared" si="24"/>
        <v>7.8823529411764728</v>
      </c>
      <c r="Z41" s="20">
        <f t="shared" si="24"/>
        <v>7.8823529411764719</v>
      </c>
      <c r="AA41" s="20">
        <f t="shared" si="24"/>
        <v>8.0882352941176485</v>
      </c>
      <c r="AB41" s="20">
        <f t="shared" si="24"/>
        <v>8.5588235294117645</v>
      </c>
      <c r="AC41" s="20">
        <f t="shared" si="24"/>
        <v>8.3235294117647047</v>
      </c>
      <c r="AD41" s="20">
        <f t="shared" si="24"/>
        <v>8.0588235294117645</v>
      </c>
      <c r="AE41" s="20">
        <f t="shared" si="24"/>
        <v>7.882352941176471</v>
      </c>
      <c r="AF41" s="20">
        <f t="shared" si="24"/>
        <v>8.3235294117647065</v>
      </c>
      <c r="AG41" s="20">
        <f t="shared" si="24"/>
        <v>7.8235294117647074</v>
      </c>
      <c r="AH41" s="20">
        <f t="shared" si="24"/>
        <v>7.9117647058823533</v>
      </c>
      <c r="AI41" s="103">
        <f>SUM(AI7:BL40)</f>
        <v>33.999999999999957</v>
      </c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6">
        <f>SUM(BM7:BM10)</f>
        <v>3.9884949566994745</v>
      </c>
      <c r="BN41" s="19">
        <f>SUM(BN7:BN40)</f>
        <v>0.11652552404167893</v>
      </c>
      <c r="BO41" s="15">
        <f>SUM(BO7:BO40)</f>
        <v>0.99999999999999989</v>
      </c>
      <c r="BP41" s="17">
        <f>SUM(BP7:BP40)</f>
        <v>1</v>
      </c>
      <c r="BQ41" s="101" t="s">
        <v>3</v>
      </c>
      <c r="BR41" s="102"/>
      <c r="BS41" s="29">
        <f t="shared" ref="BS41:CW41" si="25">SUM(BS7:BS40)</f>
        <v>0.1108019590225007</v>
      </c>
      <c r="BT41" s="55">
        <f t="shared" si="25"/>
        <v>3.2254240099640466E-2</v>
      </c>
      <c r="BU41" s="55">
        <f t="shared" si="25"/>
        <v>3.5341831352976832E-2</v>
      </c>
      <c r="BV41" s="55">
        <f t="shared" si="25"/>
        <v>3.5203263538951722E-2</v>
      </c>
      <c r="BW41" s="55">
        <f t="shared" si="25"/>
        <v>3.4516001592849128E-2</v>
      </c>
      <c r="BX41" s="55">
        <f t="shared" si="25"/>
        <v>3.1946067021803422E-2</v>
      </c>
      <c r="BY41" s="55">
        <f t="shared" si="25"/>
        <v>3.4038313949842768E-2</v>
      </c>
      <c r="BZ41" s="55">
        <f t="shared" si="25"/>
        <v>3.3062160643948166E-2</v>
      </c>
      <c r="CA41" s="55">
        <f t="shared" si="25"/>
        <v>3.5317214823813066E-2</v>
      </c>
      <c r="CB41" s="55">
        <f t="shared" si="25"/>
        <v>3.4259565878533106E-2</v>
      </c>
      <c r="CC41" s="55">
        <f t="shared" si="25"/>
        <v>3.2366170265920265E-2</v>
      </c>
      <c r="CD41" s="55">
        <f t="shared" si="25"/>
        <v>3.42809642115917E-2</v>
      </c>
      <c r="CE41" s="55">
        <f t="shared" si="25"/>
        <v>3.1946066610273945E-2</v>
      </c>
      <c r="CF41" s="55">
        <f t="shared" si="25"/>
        <v>3.1671873083462518E-2</v>
      </c>
      <c r="CG41" s="55">
        <f t="shared" si="25"/>
        <v>3.3799446961793066E-2</v>
      </c>
      <c r="CH41" s="55">
        <f t="shared" si="25"/>
        <v>3.2622715053786777E-2</v>
      </c>
      <c r="CI41" s="55">
        <f t="shared" si="25"/>
        <v>3.1910643700597652E-2</v>
      </c>
      <c r="CJ41" s="55">
        <f t="shared" si="25"/>
        <v>3.3606350991620633E-2</v>
      </c>
      <c r="CK41" s="55">
        <f t="shared" si="25"/>
        <v>3.2350926363005537E-2</v>
      </c>
      <c r="CL41" s="55">
        <f t="shared" si="25"/>
        <v>3.370522782755523E-2</v>
      </c>
      <c r="CM41" s="55">
        <f t="shared" si="25"/>
        <v>3.3077802399162914E-2</v>
      </c>
      <c r="CN41" s="55">
        <f t="shared" si="25"/>
        <v>3.2402377578341864E-2</v>
      </c>
      <c r="CO41" s="55">
        <f t="shared" si="25"/>
        <v>3.2511324417773491E-2</v>
      </c>
      <c r="CP41" s="55">
        <f t="shared" si="25"/>
        <v>3.3494320136169098E-2</v>
      </c>
      <c r="CQ41" s="55">
        <f t="shared" si="25"/>
        <v>3.5498089615383997E-2</v>
      </c>
      <c r="CR41" s="55">
        <f t="shared" si="25"/>
        <v>3.4284904630658121E-2</v>
      </c>
      <c r="CS41" s="55">
        <f t="shared" si="25"/>
        <v>3.3148336514114501E-2</v>
      </c>
      <c r="CT41" s="55">
        <f t="shared" si="25"/>
        <v>3.2442768415834176E-2</v>
      </c>
      <c r="CU41" s="55">
        <f t="shared" si="25"/>
        <v>3.4148011065438313E-2</v>
      </c>
      <c r="CV41" s="55">
        <f t="shared" si="25"/>
        <v>3.2115730394453028E-2</v>
      </c>
      <c r="CW41" s="55">
        <f t="shared" si="25"/>
        <v>3.2677290860704533E-2</v>
      </c>
    </row>
    <row r="42" spans="1:102" ht="30" customHeight="1" thickBot="1" x14ac:dyDescent="0.3">
      <c r="A42" s="1"/>
      <c r="BP42" s="148" t="s">
        <v>148</v>
      </c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50"/>
    </row>
    <row r="43" spans="1:102" ht="30" customHeight="1" thickBot="1" x14ac:dyDescent="0.3">
      <c r="A43" s="1"/>
      <c r="BP43" s="56"/>
      <c r="BR43" s="141" t="s">
        <v>140</v>
      </c>
      <c r="BS43" s="142"/>
      <c r="BT43" s="142"/>
      <c r="BU43" s="142"/>
      <c r="BV43" s="142"/>
      <c r="BW43" s="143"/>
      <c r="BX43" s="151" t="s">
        <v>149</v>
      </c>
      <c r="BY43" s="152"/>
      <c r="BZ43" s="152"/>
      <c r="CA43" s="152"/>
      <c r="CB43" s="153"/>
      <c r="CF43" s="144" t="s">
        <v>147</v>
      </c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6"/>
      <c r="CX43" s="57"/>
    </row>
    <row r="44" spans="1:102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02" ht="31.5" customHeight="1" thickBot="1" x14ac:dyDescent="0.3">
      <c r="A45" s="1"/>
      <c r="BP45" s="58"/>
      <c r="BQ45" s="59"/>
      <c r="BR45" s="54" cm="1">
        <f t="array" ref="BR45">-SUMPRODUCT(BT7:CW40,LOG(BT7:CW40,2))</f>
        <v>9.9556530124940839</v>
      </c>
      <c r="BS45" s="23" cm="1">
        <f t="array" ref="BS45">-SUMPRODUCT(BP7:BP40,LOG(BP7:BP40,2))</f>
        <v>5.0660838934420083</v>
      </c>
      <c r="BT45" s="23" cm="1">
        <f t="array" ref="BT45">-SUMPRODUCT(BT41:CW41,LOG(BT41:CW41,2))</f>
        <v>4.9060618681971473</v>
      </c>
      <c r="BU45" s="23">
        <f>BS45+BT45-BR45</f>
        <v>1.6492749145070817E-2</v>
      </c>
      <c r="BV45" s="23">
        <f>SUM(CX7:CX40)</f>
        <v>4.8895691190520365</v>
      </c>
      <c r="BW45" s="23">
        <f>BV45/BT45</f>
        <v>0.9966382916505756</v>
      </c>
      <c r="BX45" s="23">
        <f>BU45/BT45</f>
        <v>3.3617083494162053E-3</v>
      </c>
      <c r="BY45" s="23">
        <f>BS41/34</f>
        <v>3.2588811477206087E-3</v>
      </c>
      <c r="BZ45" s="23">
        <f>1-BV45/BT45</f>
        <v>3.3617083494243971E-3</v>
      </c>
      <c r="CA45" s="23">
        <f>1-$BT$45/LOG(30,2)</f>
        <v>1.6889054182567254E-4</v>
      </c>
      <c r="CB45" s="25">
        <f>SUMPRODUCT(BX45:CA45,CT45:CW45)</f>
        <v>2.3769267143192866E-3</v>
      </c>
      <c r="CC45" s="59"/>
      <c r="CD45" s="59"/>
      <c r="CE45" s="59"/>
      <c r="CF45" s="53">
        <f>SUM(BX45:CA45)</f>
        <v>1.0151188388386884E-2</v>
      </c>
      <c r="CG45" s="42">
        <f>BX45/$CF$45</f>
        <v>0.33116401950160351</v>
      </c>
      <c r="CH45" s="42">
        <f>BY45/$CF$45</f>
        <v>0.32103444671057618</v>
      </c>
      <c r="CI45" s="42">
        <f>BZ45/$CF$45</f>
        <v>0.33116401950241053</v>
      </c>
      <c r="CJ45" s="42">
        <f>CA45/$CF$45</f>
        <v>1.6637514285409768E-2</v>
      </c>
      <c r="CK45" s="42">
        <f>SUM(CP45:CS45)</f>
        <v>3.1597191654332342</v>
      </c>
      <c r="CL45" s="42">
        <f>-1/LN(4)*CG45*LN(CG45)</f>
        <v>0.26400100241232788</v>
      </c>
      <c r="CM45" s="42">
        <f>-1/LN(4)*CH45*LN(CH45)</f>
        <v>0.26311983081281287</v>
      </c>
      <c r="CN45" s="42">
        <f>-1/LN(4)*CI45*LN(CI45)</f>
        <v>0.26400100241238911</v>
      </c>
      <c r="CO45" s="42">
        <f>-1/LN(4)*CJ45*LN(CJ45)</f>
        <v>4.9158998929235996E-2</v>
      </c>
      <c r="CP45" s="42">
        <f>1-CL45</f>
        <v>0.73599899758767218</v>
      </c>
      <c r="CQ45" s="42">
        <f>1-CM45</f>
        <v>0.73688016918718713</v>
      </c>
      <c r="CR45" s="42">
        <f>1-CN45</f>
        <v>0.73599899758761089</v>
      </c>
      <c r="CS45" s="42">
        <f>1-CO45</f>
        <v>0.95084100107076397</v>
      </c>
      <c r="CT45" s="42">
        <f>CP45/SUM($CP$45:$CS$45)</f>
        <v>0.23293177622852385</v>
      </c>
      <c r="CU45" s="42">
        <f>CQ45/SUM($CP$45:$CS$45)</f>
        <v>0.23321065278475542</v>
      </c>
      <c r="CV45" s="42">
        <f>CR45/SUM($CP$45:$CS$45)</f>
        <v>0.23293177622850444</v>
      </c>
      <c r="CW45" s="43">
        <f>CS45/SUM($CP$45:$CS$45)</f>
        <v>0.30092579475821629</v>
      </c>
      <c r="CX45" s="60"/>
    </row>
    <row r="46" spans="1:102" ht="42" customHeight="1" x14ac:dyDescent="0.25"/>
    <row r="47" spans="1:102" ht="38.25" customHeight="1" x14ac:dyDescent="0.25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102" ht="36.75" customHeight="1" x14ac:dyDescent="0.25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2" ht="43.5" customHeight="1" x14ac:dyDescent="0.25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3:62" ht="45" customHeight="1" x14ac:dyDescent="0.25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3:62" ht="34.5" customHeight="1" x14ac:dyDescent="0.25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3:62" ht="47.25" customHeight="1" x14ac:dyDescent="0.25"/>
    <row r="53" spans="3:62" ht="37.5" customHeight="1" x14ac:dyDescent="0.25"/>
    <row r="54" spans="3:62" ht="15" customHeight="1" x14ac:dyDescent="0.25"/>
    <row r="55" spans="3:62" ht="15" customHeight="1" x14ac:dyDescent="0.25"/>
    <row r="56" spans="3:62" ht="15" customHeight="1" x14ac:dyDescent="0.25"/>
    <row r="57" spans="3:62" ht="15" customHeight="1" x14ac:dyDescent="0.25"/>
    <row r="58" spans="3:62" ht="15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29"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  <mergeCell ref="CX5:CX6"/>
    <mergeCell ref="B5:C6"/>
    <mergeCell ref="D5:D6"/>
    <mergeCell ref="E5:AH5"/>
    <mergeCell ref="AI5:BL5"/>
    <mergeCell ref="BM5:BM6"/>
    <mergeCell ref="BN5:BN6"/>
    <mergeCell ref="BO5:BO6"/>
    <mergeCell ref="BP5:BP6"/>
    <mergeCell ref="BQ5:BQ6"/>
    <mergeCell ref="BR5:BR6"/>
    <mergeCell ref="BS5:BS6"/>
    <mergeCell ref="B41:C41"/>
    <mergeCell ref="AI41:BL41"/>
    <mergeCell ref="BQ41:BR41"/>
    <mergeCell ref="BP42:CX42"/>
    <mergeCell ref="BR43:BW43"/>
    <mergeCell ref="BX43:CB43"/>
    <mergeCell ref="CF43:CW43"/>
  </mergeCells>
  <conditionalFormatting sqref="BT41:CW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X7:CX40">
    <cfRule type="iconSet" priority="5">
      <iconSet iconSet="3Symbols">
        <cfvo type="percent" val="0"/>
        <cfvo type="percent" val="33"/>
        <cfvo type="percent" val="67"/>
      </iconSe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4A4114F-87EA-4C43-B175-B8BB102F629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FECC-DE57-41E8-8C5A-98B9D56366B4}">
  <sheetPr>
    <tabColor theme="9" tint="0.59999389629810485"/>
  </sheetPr>
  <dimension ref="A1:DA58"/>
  <sheetViews>
    <sheetView topLeftCell="AJ40" zoomScale="40" zoomScaleNormal="40" workbookViewId="0">
      <selection activeCell="CF95" sqref="CF95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69" width="10.140625" customWidth="1"/>
    <col min="70" max="70" width="13" customWidth="1"/>
    <col min="71" max="91" width="10.140625" customWidth="1"/>
    <col min="92" max="92" width="12.28515625" customWidth="1"/>
    <col min="93" max="93" width="10.5703125" bestFit="1" customWidth="1"/>
    <col min="94" max="94" width="13.42578125" bestFit="1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03" ht="15.75" thickBot="1" x14ac:dyDescent="0.3">
      <c r="A1" s="1"/>
    </row>
    <row r="2" spans="1:103" ht="41.25" customHeight="1" thickBot="1" x14ac:dyDescent="0.3">
      <c r="A2" s="1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</row>
    <row r="3" spans="1:103" ht="22.5" customHeight="1" thickBot="1" x14ac:dyDescent="0.5">
      <c r="A3" s="1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34" t="s">
        <v>21</v>
      </c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9"/>
      <c r="BN3" s="9"/>
      <c r="BO3" s="9"/>
      <c r="BP3" s="10"/>
      <c r="BQ3" s="124" t="s">
        <v>20</v>
      </c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  <c r="CX3" s="126"/>
    </row>
    <row r="4" spans="1:103" ht="54" customHeight="1" thickBot="1" x14ac:dyDescent="0.3">
      <c r="A4" s="1"/>
      <c r="B4" s="131"/>
      <c r="C4" s="131"/>
      <c r="D4" s="122"/>
      <c r="E4" s="121" t="s">
        <v>19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22"/>
      <c r="AI4" s="132" t="s">
        <v>18</v>
      </c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  <c r="BM4" s="121" t="s">
        <v>17</v>
      </c>
      <c r="BN4" s="131"/>
      <c r="BO4" s="131"/>
      <c r="BP4" s="122"/>
      <c r="BQ4" s="121" t="s">
        <v>16</v>
      </c>
      <c r="BR4" s="122"/>
      <c r="BS4" s="24"/>
      <c r="BT4" s="121" t="s">
        <v>15</v>
      </c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7" t="s">
        <v>14</v>
      </c>
    </row>
    <row r="5" spans="1:103" s="5" customFormat="1" ht="20.100000000000001" customHeight="1" x14ac:dyDescent="0.2">
      <c r="A5" s="2"/>
      <c r="B5" s="109" t="s">
        <v>122</v>
      </c>
      <c r="C5" s="110"/>
      <c r="D5" s="112" t="s">
        <v>116</v>
      </c>
      <c r="E5" s="114" t="s">
        <v>13</v>
      </c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6"/>
      <c r="AI5" s="117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27" t="s">
        <v>12</v>
      </c>
      <c r="BN5" s="129" t="s">
        <v>11</v>
      </c>
      <c r="BO5" s="137" t="s">
        <v>117</v>
      </c>
      <c r="BP5" s="105" t="s">
        <v>118</v>
      </c>
      <c r="BQ5" s="107" t="s">
        <v>10</v>
      </c>
      <c r="BR5" s="135" t="s">
        <v>9</v>
      </c>
      <c r="BS5" s="147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19" t="s">
        <v>8</v>
      </c>
    </row>
    <row r="6" spans="1:103" s="5" customFormat="1" ht="36" customHeight="1" thickBot="1" x14ac:dyDescent="0.25">
      <c r="A6" s="2"/>
      <c r="B6" s="140"/>
      <c r="C6" s="111"/>
      <c r="D6" s="113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28"/>
      <c r="BN6" s="130"/>
      <c r="BO6" s="138"/>
      <c r="BP6" s="106"/>
      <c r="BQ6" s="108"/>
      <c r="BR6" s="136"/>
      <c r="BS6" s="147"/>
      <c r="BT6" s="27" t="s">
        <v>86</v>
      </c>
      <c r="BU6" s="12" t="s">
        <v>87</v>
      </c>
      <c r="BV6" s="12" t="s">
        <v>88</v>
      </c>
      <c r="BW6" s="12" t="s">
        <v>89</v>
      </c>
      <c r="BX6" s="12" t="s">
        <v>90</v>
      </c>
      <c r="BY6" s="12" t="s">
        <v>91</v>
      </c>
      <c r="BZ6" s="12" t="s">
        <v>92</v>
      </c>
      <c r="CA6" s="12" t="s">
        <v>93</v>
      </c>
      <c r="CB6" s="12" t="s">
        <v>94</v>
      </c>
      <c r="CC6" s="12" t="s">
        <v>95</v>
      </c>
      <c r="CD6" s="12" t="s">
        <v>96</v>
      </c>
      <c r="CE6" s="12" t="s">
        <v>97</v>
      </c>
      <c r="CF6" s="12" t="s">
        <v>98</v>
      </c>
      <c r="CG6" s="12" t="s">
        <v>99</v>
      </c>
      <c r="CH6" s="12" t="s">
        <v>100</v>
      </c>
      <c r="CI6" s="12" t="s">
        <v>101</v>
      </c>
      <c r="CJ6" s="12" t="s">
        <v>102</v>
      </c>
      <c r="CK6" s="12" t="s">
        <v>103</v>
      </c>
      <c r="CL6" s="12" t="s">
        <v>104</v>
      </c>
      <c r="CM6" s="12" t="s">
        <v>105</v>
      </c>
      <c r="CN6" s="12" t="s">
        <v>106</v>
      </c>
      <c r="CO6" s="12" t="s">
        <v>107</v>
      </c>
      <c r="CP6" s="12" t="s">
        <v>108</v>
      </c>
      <c r="CQ6" s="12" t="s">
        <v>109</v>
      </c>
      <c r="CR6" s="12" t="s">
        <v>110</v>
      </c>
      <c r="CS6" s="12" t="s">
        <v>111</v>
      </c>
      <c r="CT6" s="12" t="s">
        <v>112</v>
      </c>
      <c r="CU6" s="12" t="s">
        <v>113</v>
      </c>
      <c r="CV6" s="12" t="s">
        <v>114</v>
      </c>
      <c r="CW6" s="12" t="s">
        <v>115</v>
      </c>
      <c r="CX6" s="120"/>
    </row>
    <row r="7" spans="1:103" s="5" customFormat="1" ht="30" customHeight="1" thickBot="1" x14ac:dyDescent="0.25">
      <c r="A7" s="2"/>
      <c r="B7" s="35" t="s">
        <v>7</v>
      </c>
      <c r="C7" s="36" t="s">
        <v>22</v>
      </c>
      <c r="D7" s="98">
        <v>1.9800000000000002E-2</v>
      </c>
      <c r="E7" s="89">
        <v>100</v>
      </c>
      <c r="F7" s="90">
        <v>1E-3</v>
      </c>
      <c r="G7" s="90">
        <v>1E-3</v>
      </c>
      <c r="H7" s="90">
        <v>1E-3</v>
      </c>
      <c r="I7" s="90">
        <v>1E-3</v>
      </c>
      <c r="J7" s="90">
        <v>1E-3</v>
      </c>
      <c r="K7" s="90">
        <v>1E-3</v>
      </c>
      <c r="L7" s="90">
        <v>1E-3</v>
      </c>
      <c r="M7" s="90">
        <v>1E-3</v>
      </c>
      <c r="N7" s="90">
        <v>1E-3</v>
      </c>
      <c r="O7" s="90">
        <v>1E-3</v>
      </c>
      <c r="P7" s="90">
        <v>1E-3</v>
      </c>
      <c r="Q7" s="90">
        <v>1E-3</v>
      </c>
      <c r="R7" s="90">
        <v>1E-3</v>
      </c>
      <c r="S7" s="90">
        <v>1E-3</v>
      </c>
      <c r="T7" s="90">
        <v>1E-3</v>
      </c>
      <c r="U7" s="90">
        <v>1E-3</v>
      </c>
      <c r="V7" s="90">
        <v>1E-3</v>
      </c>
      <c r="W7" s="90">
        <v>1E-3</v>
      </c>
      <c r="X7" s="90">
        <v>1E-3</v>
      </c>
      <c r="Y7" s="90">
        <v>1E-3</v>
      </c>
      <c r="Z7" s="90">
        <v>1E-3</v>
      </c>
      <c r="AA7" s="90">
        <v>1E-3</v>
      </c>
      <c r="AB7" s="90">
        <v>1E-3</v>
      </c>
      <c r="AC7" s="90">
        <v>1E-3</v>
      </c>
      <c r="AD7" s="90">
        <v>1E-3</v>
      </c>
      <c r="AE7" s="90">
        <v>1E-3</v>
      </c>
      <c r="AF7" s="90">
        <v>1E-3</v>
      </c>
      <c r="AG7" s="90">
        <v>1E-3</v>
      </c>
      <c r="AH7" s="92">
        <v>1E-3</v>
      </c>
      <c r="AI7" s="47">
        <f t="shared" ref="AI7:AX22" si="0">E7/SUM($E7:$AH7)</f>
        <v>0.99971008407561668</v>
      </c>
      <c r="AJ7" s="47">
        <f t="shared" si="0"/>
        <v>9.9971008407561667E-6</v>
      </c>
      <c r="AK7" s="47">
        <f t="shared" si="0"/>
        <v>9.9971008407561667E-6</v>
      </c>
      <c r="AL7" s="47">
        <f t="shared" si="0"/>
        <v>9.9971008407561667E-6</v>
      </c>
      <c r="AM7" s="47">
        <f t="shared" si="0"/>
        <v>9.9971008407561667E-6</v>
      </c>
      <c r="AN7" s="47">
        <f t="shared" si="0"/>
        <v>9.9971008407561667E-6</v>
      </c>
      <c r="AO7" s="47">
        <f t="shared" si="0"/>
        <v>9.9971008407561667E-6</v>
      </c>
      <c r="AP7" s="47">
        <f t="shared" si="0"/>
        <v>9.9971008407561667E-6</v>
      </c>
      <c r="AQ7" s="47">
        <f t="shared" si="0"/>
        <v>9.9971008407561667E-6</v>
      </c>
      <c r="AR7" s="47">
        <f t="shared" si="0"/>
        <v>9.9971008407561667E-6</v>
      </c>
      <c r="AS7" s="47">
        <f t="shared" si="0"/>
        <v>9.9971008407561667E-6</v>
      </c>
      <c r="AT7" s="47">
        <f t="shared" si="0"/>
        <v>9.9971008407561667E-6</v>
      </c>
      <c r="AU7" s="47">
        <f t="shared" si="0"/>
        <v>9.9971008407561667E-6</v>
      </c>
      <c r="AV7" s="47">
        <f t="shared" si="0"/>
        <v>9.9971008407561667E-6</v>
      </c>
      <c r="AW7" s="47">
        <f t="shared" si="0"/>
        <v>9.9971008407561667E-6</v>
      </c>
      <c r="AX7" s="47">
        <f t="shared" si="0"/>
        <v>9.9971008407561667E-6</v>
      </c>
      <c r="AY7" s="47">
        <f t="shared" ref="AY7:BL25" si="1">U7/SUM($E7:$AH7)</f>
        <v>9.9971008407561667E-6</v>
      </c>
      <c r="AZ7" s="47">
        <f t="shared" si="1"/>
        <v>9.9971008407561667E-6</v>
      </c>
      <c r="BA7" s="47">
        <f t="shared" si="1"/>
        <v>9.9971008407561667E-6</v>
      </c>
      <c r="BB7" s="47">
        <f t="shared" si="1"/>
        <v>9.9971008407561667E-6</v>
      </c>
      <c r="BC7" s="47">
        <f t="shared" si="1"/>
        <v>9.9971008407561667E-6</v>
      </c>
      <c r="BD7" s="47">
        <f t="shared" si="1"/>
        <v>9.9971008407561667E-6</v>
      </c>
      <c r="BE7" s="47">
        <f t="shared" si="1"/>
        <v>9.9971008407561667E-6</v>
      </c>
      <c r="BF7" s="47">
        <f t="shared" si="1"/>
        <v>9.9971008407561667E-6</v>
      </c>
      <c r="BG7" s="47">
        <f t="shared" si="1"/>
        <v>9.9971008407561667E-6</v>
      </c>
      <c r="BH7" s="47">
        <f t="shared" si="1"/>
        <v>9.9971008407561667E-6</v>
      </c>
      <c r="BI7" s="47">
        <f t="shared" si="1"/>
        <v>9.9971008407561667E-6</v>
      </c>
      <c r="BJ7" s="47">
        <f t="shared" si="1"/>
        <v>9.9971008407561667E-6</v>
      </c>
      <c r="BK7" s="47">
        <f t="shared" si="1"/>
        <v>9.9971008407561667E-6</v>
      </c>
      <c r="BL7" s="47">
        <f t="shared" si="1"/>
        <v>9.9971008407561667E-6</v>
      </c>
      <c r="BM7" s="6" cm="1">
        <f t="array" ref="BM7">-1/LN(30)*SUMPRODUCT(AI7:BL7,LN(AI7:BL7))</f>
        <v>1.0666062505533022E-3</v>
      </c>
      <c r="BN7" s="18">
        <f t="shared" ref="BN7:BN35" si="2">1-BM7</f>
        <v>0.99893339374944667</v>
      </c>
      <c r="BO7" s="18">
        <f t="shared" ref="BO7:BO40" si="3">BN7/SUM($BN$7:$BN$40)</f>
        <v>3.3317808222658278E-2</v>
      </c>
      <c r="BP7" s="21">
        <f t="shared" ref="BP7:BP40" si="4">D7*BO7/SUMPRODUCT($D$7:$D$40,$BO$7:$BO$40)</f>
        <v>2.2317495202547784E-2</v>
      </c>
      <c r="BQ7" s="6" cm="1">
        <f t="array" ref="BQ7">-SUMPRODUCT(AI7:BL7,LOG(AI7:BL7,2))</f>
        <v>5.2337201800572676E-3</v>
      </c>
      <c r="BR7" s="28">
        <f>BQ7/LOG(30,2)</f>
        <v>1.0666062505533033E-3</v>
      </c>
      <c r="BS7" s="3">
        <f t="shared" ref="BS7:BS40" si="5">($BT$45-BQ7)/$BT$45</f>
        <v>0.99887002308627371</v>
      </c>
      <c r="BT7" s="3">
        <f t="shared" ref="BT7:CI22" si="6">AI7*$BP7</f>
        <v>2.2311025005296217E-2</v>
      </c>
      <c r="BU7" s="3">
        <f t="shared" si="6"/>
        <v>2.2311025005296216E-7</v>
      </c>
      <c r="BV7" s="3">
        <f t="shared" si="6"/>
        <v>2.2311025005296216E-7</v>
      </c>
      <c r="BW7" s="3">
        <f t="shared" si="6"/>
        <v>2.2311025005296216E-7</v>
      </c>
      <c r="BX7" s="3">
        <f t="shared" si="6"/>
        <v>2.2311025005296216E-7</v>
      </c>
      <c r="BY7" s="3">
        <f t="shared" si="6"/>
        <v>2.2311025005296216E-7</v>
      </c>
      <c r="BZ7" s="3">
        <f t="shared" si="6"/>
        <v>2.2311025005296216E-7</v>
      </c>
      <c r="CA7" s="3">
        <f t="shared" si="6"/>
        <v>2.2311025005296216E-7</v>
      </c>
      <c r="CB7" s="3">
        <f t="shared" si="6"/>
        <v>2.2311025005296216E-7</v>
      </c>
      <c r="CC7" s="3">
        <f t="shared" si="6"/>
        <v>2.2311025005296216E-7</v>
      </c>
      <c r="CD7" s="3">
        <f t="shared" si="6"/>
        <v>2.2311025005296216E-7</v>
      </c>
      <c r="CE7" s="3">
        <f t="shared" si="6"/>
        <v>2.2311025005296216E-7</v>
      </c>
      <c r="CF7" s="3">
        <f t="shared" si="6"/>
        <v>2.2311025005296216E-7</v>
      </c>
      <c r="CG7" s="3">
        <f t="shared" si="6"/>
        <v>2.2311025005296216E-7</v>
      </c>
      <c r="CH7" s="3">
        <f t="shared" si="6"/>
        <v>2.2311025005296216E-7</v>
      </c>
      <c r="CI7" s="3">
        <f t="shared" si="6"/>
        <v>2.2311025005296216E-7</v>
      </c>
      <c r="CJ7" s="3">
        <f t="shared" ref="CJ7:CW25" si="7">AY7*$BP7</f>
        <v>2.2311025005296216E-7</v>
      </c>
      <c r="CK7" s="3">
        <f t="shared" si="7"/>
        <v>2.2311025005296216E-7</v>
      </c>
      <c r="CL7" s="3">
        <f t="shared" si="7"/>
        <v>2.2311025005296216E-7</v>
      </c>
      <c r="CM7" s="3">
        <f t="shared" si="7"/>
        <v>2.2311025005296216E-7</v>
      </c>
      <c r="CN7" s="3">
        <f t="shared" si="7"/>
        <v>2.2311025005296216E-7</v>
      </c>
      <c r="CO7" s="3">
        <f t="shared" si="7"/>
        <v>2.2311025005296216E-7</v>
      </c>
      <c r="CP7" s="3">
        <f t="shared" si="7"/>
        <v>2.2311025005296216E-7</v>
      </c>
      <c r="CQ7" s="3">
        <f t="shared" si="7"/>
        <v>2.2311025005296216E-7</v>
      </c>
      <c r="CR7" s="3">
        <f t="shared" si="7"/>
        <v>2.2311025005296216E-7</v>
      </c>
      <c r="CS7" s="3">
        <f t="shared" si="7"/>
        <v>2.2311025005296216E-7</v>
      </c>
      <c r="CT7" s="3">
        <f t="shared" si="7"/>
        <v>2.2311025005296216E-7</v>
      </c>
      <c r="CU7" s="3">
        <f t="shared" si="7"/>
        <v>2.2311025005296216E-7</v>
      </c>
      <c r="CV7" s="3">
        <f t="shared" si="7"/>
        <v>2.2311025005296216E-7</v>
      </c>
      <c r="CW7" s="3">
        <f t="shared" si="7"/>
        <v>2.2311025005296216E-7</v>
      </c>
      <c r="CX7" s="26">
        <f>BQ7*BP7</f>
        <v>1.168035250099056E-4</v>
      </c>
      <c r="CY7" s="22"/>
    </row>
    <row r="8" spans="1:103" s="5" customFormat="1" ht="30" customHeight="1" thickBot="1" x14ac:dyDescent="0.25">
      <c r="A8" s="2"/>
      <c r="B8" s="37" t="s">
        <v>6</v>
      </c>
      <c r="C8" s="34" t="s">
        <v>23</v>
      </c>
      <c r="D8" s="99">
        <v>5.8200000000000002E-2</v>
      </c>
      <c r="E8" s="93">
        <v>1E-3</v>
      </c>
      <c r="F8" s="91">
        <v>100</v>
      </c>
      <c r="G8" s="91">
        <v>1E-3</v>
      </c>
      <c r="H8" s="91">
        <v>1E-3</v>
      </c>
      <c r="I8" s="91">
        <v>1E-3</v>
      </c>
      <c r="J8" s="91">
        <v>1E-3</v>
      </c>
      <c r="K8" s="91">
        <v>1E-3</v>
      </c>
      <c r="L8" s="91">
        <v>1E-3</v>
      </c>
      <c r="M8" s="91">
        <v>1E-3</v>
      </c>
      <c r="N8" s="91">
        <v>1E-3</v>
      </c>
      <c r="O8" s="91">
        <v>1E-3</v>
      </c>
      <c r="P8" s="91">
        <v>1E-3</v>
      </c>
      <c r="Q8" s="91">
        <v>1E-3</v>
      </c>
      <c r="R8" s="91">
        <v>1E-3</v>
      </c>
      <c r="S8" s="91">
        <v>1E-3</v>
      </c>
      <c r="T8" s="91">
        <v>1E-3</v>
      </c>
      <c r="U8" s="91">
        <v>1E-3</v>
      </c>
      <c r="V8" s="91">
        <v>1E-3</v>
      </c>
      <c r="W8" s="91">
        <v>1E-3</v>
      </c>
      <c r="X8" s="91">
        <v>1E-3</v>
      </c>
      <c r="Y8" s="91">
        <v>1E-3</v>
      </c>
      <c r="Z8" s="91">
        <v>1E-3</v>
      </c>
      <c r="AA8" s="91">
        <v>1E-3</v>
      </c>
      <c r="AB8" s="91">
        <v>1E-3</v>
      </c>
      <c r="AC8" s="91">
        <v>1E-3</v>
      </c>
      <c r="AD8" s="91">
        <v>1E-3</v>
      </c>
      <c r="AE8" s="91">
        <v>1E-3</v>
      </c>
      <c r="AF8" s="91">
        <v>1E-3</v>
      </c>
      <c r="AG8" s="91">
        <v>1E-3</v>
      </c>
      <c r="AH8" s="94">
        <v>1E-3</v>
      </c>
      <c r="AI8" s="47">
        <f t="shared" si="0"/>
        <v>9.9971008407561667E-6</v>
      </c>
      <c r="AJ8" s="47">
        <f t="shared" si="0"/>
        <v>0.99971008407561668</v>
      </c>
      <c r="AK8" s="47">
        <f t="shared" si="0"/>
        <v>9.9971008407561667E-6</v>
      </c>
      <c r="AL8" s="47">
        <f t="shared" si="0"/>
        <v>9.9971008407561667E-6</v>
      </c>
      <c r="AM8" s="47">
        <f t="shared" si="0"/>
        <v>9.9971008407561667E-6</v>
      </c>
      <c r="AN8" s="47">
        <f t="shared" si="0"/>
        <v>9.9971008407561667E-6</v>
      </c>
      <c r="AO8" s="47">
        <f t="shared" si="0"/>
        <v>9.9971008407561667E-6</v>
      </c>
      <c r="AP8" s="47">
        <f t="shared" si="0"/>
        <v>9.9971008407561667E-6</v>
      </c>
      <c r="AQ8" s="47">
        <f t="shared" si="0"/>
        <v>9.9971008407561667E-6</v>
      </c>
      <c r="AR8" s="47">
        <f t="shared" si="0"/>
        <v>9.9971008407561667E-6</v>
      </c>
      <c r="AS8" s="47">
        <f t="shared" si="0"/>
        <v>9.9971008407561667E-6</v>
      </c>
      <c r="AT8" s="47">
        <f t="shared" si="0"/>
        <v>9.9971008407561667E-6</v>
      </c>
      <c r="AU8" s="47">
        <f t="shared" si="0"/>
        <v>9.9971008407561667E-6</v>
      </c>
      <c r="AV8" s="47">
        <f t="shared" si="0"/>
        <v>9.9971008407561667E-6</v>
      </c>
      <c r="AW8" s="47">
        <f t="shared" si="0"/>
        <v>9.9971008407561667E-6</v>
      </c>
      <c r="AX8" s="47">
        <f t="shared" si="0"/>
        <v>9.9971008407561667E-6</v>
      </c>
      <c r="AY8" s="47">
        <f t="shared" si="1"/>
        <v>9.9971008407561667E-6</v>
      </c>
      <c r="AZ8" s="47">
        <f t="shared" si="1"/>
        <v>9.9971008407561667E-6</v>
      </c>
      <c r="BA8" s="47">
        <f t="shared" si="1"/>
        <v>9.9971008407561667E-6</v>
      </c>
      <c r="BB8" s="47">
        <f t="shared" si="1"/>
        <v>9.9971008407561667E-6</v>
      </c>
      <c r="BC8" s="47">
        <f t="shared" si="1"/>
        <v>9.9971008407561667E-6</v>
      </c>
      <c r="BD8" s="47">
        <f t="shared" si="1"/>
        <v>9.9971008407561667E-6</v>
      </c>
      <c r="BE8" s="47">
        <f t="shared" si="1"/>
        <v>9.9971008407561667E-6</v>
      </c>
      <c r="BF8" s="47">
        <f t="shared" si="1"/>
        <v>9.9971008407561667E-6</v>
      </c>
      <c r="BG8" s="47">
        <f t="shared" si="1"/>
        <v>9.9971008407561667E-6</v>
      </c>
      <c r="BH8" s="47">
        <f t="shared" si="1"/>
        <v>9.9971008407561667E-6</v>
      </c>
      <c r="BI8" s="47">
        <f t="shared" si="1"/>
        <v>9.9971008407561667E-6</v>
      </c>
      <c r="BJ8" s="47">
        <f t="shared" si="1"/>
        <v>9.9971008407561667E-6</v>
      </c>
      <c r="BK8" s="47">
        <f t="shared" si="1"/>
        <v>9.9971008407561667E-6</v>
      </c>
      <c r="BL8" s="47">
        <f t="shared" si="1"/>
        <v>9.9971008407561667E-6</v>
      </c>
      <c r="BM8" s="6" cm="1">
        <f t="array" ref="BM8">-1/LN(30)*SUMPRODUCT(AI8:BL8,LN(AI8:BL8))</f>
        <v>1.0666062505533022E-3</v>
      </c>
      <c r="BN8" s="18">
        <f t="shared" si="2"/>
        <v>0.99893339374944667</v>
      </c>
      <c r="BO8" s="18">
        <f t="shared" si="3"/>
        <v>3.3317808222658278E-2</v>
      </c>
      <c r="BP8" s="21">
        <f t="shared" si="4"/>
        <v>6.5599910140822268E-2</v>
      </c>
      <c r="BQ8" s="6" cm="1">
        <f t="array" ref="BQ8">-SUMPRODUCT(AI8:BL8,LOG(AI8:BL8,2))</f>
        <v>5.2337201800572676E-3</v>
      </c>
      <c r="BR8" s="28">
        <f t="shared" ref="BR8:BR35" si="8">BQ8/LOG(30,2)</f>
        <v>1.0666062505533033E-3</v>
      </c>
      <c r="BS8" s="3">
        <f t="shared" si="5"/>
        <v>0.99887002308627371</v>
      </c>
      <c r="BT8" s="3">
        <f t="shared" si="6"/>
        <v>6.5580891682234329E-7</v>
      </c>
      <c r="BU8" s="3">
        <f t="shared" si="6"/>
        <v>6.5580891682234327E-2</v>
      </c>
      <c r="BV8" s="3">
        <f t="shared" si="6"/>
        <v>6.5580891682234329E-7</v>
      </c>
      <c r="BW8" s="3">
        <f t="shared" si="6"/>
        <v>6.5580891682234329E-7</v>
      </c>
      <c r="BX8" s="3">
        <f t="shared" si="6"/>
        <v>6.5580891682234329E-7</v>
      </c>
      <c r="BY8" s="3">
        <f t="shared" si="6"/>
        <v>6.5580891682234329E-7</v>
      </c>
      <c r="BZ8" s="3">
        <f t="shared" si="6"/>
        <v>6.5580891682234329E-7</v>
      </c>
      <c r="CA8" s="3">
        <f t="shared" si="6"/>
        <v>6.5580891682234329E-7</v>
      </c>
      <c r="CB8" s="3">
        <f t="shared" si="6"/>
        <v>6.5580891682234329E-7</v>
      </c>
      <c r="CC8" s="3">
        <f t="shared" si="6"/>
        <v>6.5580891682234329E-7</v>
      </c>
      <c r="CD8" s="3">
        <f t="shared" si="6"/>
        <v>6.5580891682234329E-7</v>
      </c>
      <c r="CE8" s="3">
        <f t="shared" si="6"/>
        <v>6.5580891682234329E-7</v>
      </c>
      <c r="CF8" s="3">
        <f t="shared" si="6"/>
        <v>6.5580891682234329E-7</v>
      </c>
      <c r="CG8" s="3">
        <f t="shared" si="6"/>
        <v>6.5580891682234329E-7</v>
      </c>
      <c r="CH8" s="3">
        <f t="shared" si="6"/>
        <v>6.5580891682234329E-7</v>
      </c>
      <c r="CI8" s="3">
        <f t="shared" si="6"/>
        <v>6.5580891682234329E-7</v>
      </c>
      <c r="CJ8" s="3">
        <f t="shared" si="7"/>
        <v>6.5580891682234329E-7</v>
      </c>
      <c r="CK8" s="3">
        <f t="shared" si="7"/>
        <v>6.5580891682234329E-7</v>
      </c>
      <c r="CL8" s="3">
        <f t="shared" si="7"/>
        <v>6.5580891682234329E-7</v>
      </c>
      <c r="CM8" s="3">
        <f t="shared" si="7"/>
        <v>6.5580891682234329E-7</v>
      </c>
      <c r="CN8" s="3">
        <f t="shared" si="7"/>
        <v>6.5580891682234329E-7</v>
      </c>
      <c r="CO8" s="3">
        <f t="shared" si="7"/>
        <v>6.5580891682234329E-7</v>
      </c>
      <c r="CP8" s="3">
        <f t="shared" si="7"/>
        <v>6.5580891682234329E-7</v>
      </c>
      <c r="CQ8" s="3">
        <f t="shared" si="7"/>
        <v>6.5580891682234329E-7</v>
      </c>
      <c r="CR8" s="3">
        <f t="shared" si="7"/>
        <v>6.5580891682234329E-7</v>
      </c>
      <c r="CS8" s="3">
        <f t="shared" si="7"/>
        <v>6.5580891682234329E-7</v>
      </c>
      <c r="CT8" s="3">
        <f t="shared" si="7"/>
        <v>6.5580891682234329E-7</v>
      </c>
      <c r="CU8" s="3">
        <f t="shared" si="7"/>
        <v>6.5580891682234329E-7</v>
      </c>
      <c r="CV8" s="3">
        <f t="shared" si="7"/>
        <v>6.5580891682234329E-7</v>
      </c>
      <c r="CW8" s="3">
        <f t="shared" si="7"/>
        <v>6.5580891682234329E-7</v>
      </c>
      <c r="CX8" s="26">
        <f t="shared" ref="CX8:CX35" si="9">BQ8*BP8</f>
        <v>3.4333157351396489E-4</v>
      </c>
    </row>
    <row r="9" spans="1:103" s="5" customFormat="1" ht="30" customHeight="1" thickBot="1" x14ac:dyDescent="0.25">
      <c r="A9" s="2"/>
      <c r="B9" s="37" t="s">
        <v>5</v>
      </c>
      <c r="C9" s="34" t="s">
        <v>24</v>
      </c>
      <c r="D9" s="99">
        <v>1.14E-2</v>
      </c>
      <c r="E9" s="93">
        <v>1E-3</v>
      </c>
      <c r="F9" s="91">
        <v>1E-3</v>
      </c>
      <c r="G9" s="91">
        <v>100</v>
      </c>
      <c r="H9" s="91">
        <v>1E-3</v>
      </c>
      <c r="I9" s="91">
        <v>1E-3</v>
      </c>
      <c r="J9" s="91">
        <v>1E-3</v>
      </c>
      <c r="K9" s="91">
        <v>1E-3</v>
      </c>
      <c r="L9" s="91">
        <v>1E-3</v>
      </c>
      <c r="M9" s="91">
        <v>1E-3</v>
      </c>
      <c r="N9" s="91">
        <v>1E-3</v>
      </c>
      <c r="O9" s="91">
        <v>1E-3</v>
      </c>
      <c r="P9" s="91">
        <v>1E-3</v>
      </c>
      <c r="Q9" s="91">
        <v>1E-3</v>
      </c>
      <c r="R9" s="91">
        <v>1E-3</v>
      </c>
      <c r="S9" s="91">
        <v>1E-3</v>
      </c>
      <c r="T9" s="91">
        <v>1E-3</v>
      </c>
      <c r="U9" s="91">
        <v>1E-3</v>
      </c>
      <c r="V9" s="91">
        <v>1E-3</v>
      </c>
      <c r="W9" s="91">
        <v>1E-3</v>
      </c>
      <c r="X9" s="91">
        <v>1E-3</v>
      </c>
      <c r="Y9" s="91">
        <v>1E-3</v>
      </c>
      <c r="Z9" s="91">
        <v>1E-3</v>
      </c>
      <c r="AA9" s="91">
        <v>1E-3</v>
      </c>
      <c r="AB9" s="91">
        <v>1E-3</v>
      </c>
      <c r="AC9" s="91">
        <v>1E-3</v>
      </c>
      <c r="AD9" s="91">
        <v>1E-3</v>
      </c>
      <c r="AE9" s="91">
        <v>1E-3</v>
      </c>
      <c r="AF9" s="91">
        <v>1E-3</v>
      </c>
      <c r="AG9" s="91">
        <v>1E-3</v>
      </c>
      <c r="AH9" s="94">
        <v>1E-3</v>
      </c>
      <c r="AI9" s="47">
        <f t="shared" si="0"/>
        <v>9.9971008407561684E-6</v>
      </c>
      <c r="AJ9" s="47">
        <f t="shared" si="0"/>
        <v>9.9971008407561684E-6</v>
      </c>
      <c r="AK9" s="47">
        <f t="shared" si="0"/>
        <v>0.99971008407561679</v>
      </c>
      <c r="AL9" s="47">
        <f t="shared" si="0"/>
        <v>9.9971008407561684E-6</v>
      </c>
      <c r="AM9" s="47">
        <f t="shared" si="0"/>
        <v>9.9971008407561684E-6</v>
      </c>
      <c r="AN9" s="47">
        <f t="shared" si="0"/>
        <v>9.9971008407561684E-6</v>
      </c>
      <c r="AO9" s="47">
        <f t="shared" si="0"/>
        <v>9.9971008407561684E-6</v>
      </c>
      <c r="AP9" s="47">
        <f t="shared" si="0"/>
        <v>9.9971008407561684E-6</v>
      </c>
      <c r="AQ9" s="47">
        <f t="shared" si="0"/>
        <v>9.9971008407561684E-6</v>
      </c>
      <c r="AR9" s="47">
        <f t="shared" si="0"/>
        <v>9.9971008407561684E-6</v>
      </c>
      <c r="AS9" s="47">
        <f t="shared" si="0"/>
        <v>9.9971008407561684E-6</v>
      </c>
      <c r="AT9" s="47">
        <f t="shared" si="0"/>
        <v>9.9971008407561684E-6</v>
      </c>
      <c r="AU9" s="47">
        <f t="shared" si="0"/>
        <v>9.9971008407561684E-6</v>
      </c>
      <c r="AV9" s="47">
        <f t="shared" si="0"/>
        <v>9.9971008407561684E-6</v>
      </c>
      <c r="AW9" s="47">
        <f t="shared" si="0"/>
        <v>9.9971008407561684E-6</v>
      </c>
      <c r="AX9" s="47">
        <f t="shared" si="0"/>
        <v>9.9971008407561684E-6</v>
      </c>
      <c r="AY9" s="47">
        <f t="shared" si="1"/>
        <v>9.9971008407561684E-6</v>
      </c>
      <c r="AZ9" s="47">
        <f t="shared" si="1"/>
        <v>9.9971008407561684E-6</v>
      </c>
      <c r="BA9" s="47">
        <f t="shared" si="1"/>
        <v>9.9971008407561684E-6</v>
      </c>
      <c r="BB9" s="47">
        <f t="shared" si="1"/>
        <v>9.9971008407561684E-6</v>
      </c>
      <c r="BC9" s="47">
        <f t="shared" si="1"/>
        <v>9.9971008407561684E-6</v>
      </c>
      <c r="BD9" s="47">
        <f t="shared" si="1"/>
        <v>9.9971008407561684E-6</v>
      </c>
      <c r="BE9" s="47">
        <f t="shared" si="1"/>
        <v>9.9971008407561684E-6</v>
      </c>
      <c r="BF9" s="47">
        <f t="shared" si="1"/>
        <v>9.9971008407561684E-6</v>
      </c>
      <c r="BG9" s="47">
        <f t="shared" si="1"/>
        <v>9.9971008407561684E-6</v>
      </c>
      <c r="BH9" s="47">
        <f t="shared" si="1"/>
        <v>9.9971008407561684E-6</v>
      </c>
      <c r="BI9" s="47">
        <f t="shared" si="1"/>
        <v>9.9971008407561684E-6</v>
      </c>
      <c r="BJ9" s="47">
        <f t="shared" si="1"/>
        <v>9.9971008407561684E-6</v>
      </c>
      <c r="BK9" s="47">
        <f t="shared" si="1"/>
        <v>9.9971008407561684E-6</v>
      </c>
      <c r="BL9" s="47">
        <f t="shared" si="1"/>
        <v>9.9971008407561684E-6</v>
      </c>
      <c r="BM9" s="6" cm="1">
        <f t="array" ref="BM9">-1/LN(30)*SUMPRODUCT(AI9:BL9,LN(AI9:BL9))</f>
        <v>1.0666062505532696E-3</v>
      </c>
      <c r="BN9" s="18">
        <f t="shared" si="2"/>
        <v>0.99893339374944679</v>
      </c>
      <c r="BO9" s="18">
        <f t="shared" si="3"/>
        <v>3.3317808222658285E-2</v>
      </c>
      <c r="BP9" s="21">
        <f t="shared" si="4"/>
        <v>1.2849466934800239E-2</v>
      </c>
      <c r="BQ9" s="6" cm="1">
        <f t="array" ref="BQ9">-SUMPRODUCT(AI9:BL9,LOG(AI9:BL9,2))</f>
        <v>5.2337201800571071E-3</v>
      </c>
      <c r="BR9" s="28">
        <f t="shared" si="8"/>
        <v>1.0666062505532707E-3</v>
      </c>
      <c r="BS9" s="3">
        <f t="shared" si="5"/>
        <v>0.99887002308627371</v>
      </c>
      <c r="BT9" s="3">
        <f t="shared" si="6"/>
        <v>1.2845741669716005E-7</v>
      </c>
      <c r="BU9" s="3">
        <f t="shared" si="6"/>
        <v>1.2845741669716005E-7</v>
      </c>
      <c r="BV9" s="3">
        <f t="shared" si="6"/>
        <v>1.2845741669716006E-2</v>
      </c>
      <c r="BW9" s="3">
        <f t="shared" si="6"/>
        <v>1.2845741669716005E-7</v>
      </c>
      <c r="BX9" s="3">
        <f t="shared" si="6"/>
        <v>1.2845741669716005E-7</v>
      </c>
      <c r="BY9" s="3">
        <f t="shared" si="6"/>
        <v>1.2845741669716005E-7</v>
      </c>
      <c r="BZ9" s="3">
        <f t="shared" si="6"/>
        <v>1.2845741669716005E-7</v>
      </c>
      <c r="CA9" s="3">
        <f t="shared" si="6"/>
        <v>1.2845741669716005E-7</v>
      </c>
      <c r="CB9" s="3">
        <f t="shared" si="6"/>
        <v>1.2845741669716005E-7</v>
      </c>
      <c r="CC9" s="3">
        <f t="shared" si="6"/>
        <v>1.2845741669716005E-7</v>
      </c>
      <c r="CD9" s="3">
        <f t="shared" si="6"/>
        <v>1.2845741669716005E-7</v>
      </c>
      <c r="CE9" s="3">
        <f t="shared" si="6"/>
        <v>1.2845741669716005E-7</v>
      </c>
      <c r="CF9" s="3">
        <f t="shared" si="6"/>
        <v>1.2845741669716005E-7</v>
      </c>
      <c r="CG9" s="3">
        <f t="shared" si="6"/>
        <v>1.2845741669716005E-7</v>
      </c>
      <c r="CH9" s="3">
        <f t="shared" si="6"/>
        <v>1.2845741669716005E-7</v>
      </c>
      <c r="CI9" s="3">
        <f t="shared" si="6"/>
        <v>1.2845741669716005E-7</v>
      </c>
      <c r="CJ9" s="3">
        <f t="shared" si="7"/>
        <v>1.2845741669716005E-7</v>
      </c>
      <c r="CK9" s="3">
        <f t="shared" si="7"/>
        <v>1.2845741669716005E-7</v>
      </c>
      <c r="CL9" s="3">
        <f t="shared" si="7"/>
        <v>1.2845741669716005E-7</v>
      </c>
      <c r="CM9" s="3">
        <f t="shared" si="7"/>
        <v>1.2845741669716005E-7</v>
      </c>
      <c r="CN9" s="3">
        <f t="shared" si="7"/>
        <v>1.2845741669716005E-7</v>
      </c>
      <c r="CO9" s="3">
        <f t="shared" si="7"/>
        <v>1.2845741669716005E-7</v>
      </c>
      <c r="CP9" s="3">
        <f t="shared" si="7"/>
        <v>1.2845741669716005E-7</v>
      </c>
      <c r="CQ9" s="3">
        <f t="shared" si="7"/>
        <v>1.2845741669716005E-7</v>
      </c>
      <c r="CR9" s="3">
        <f t="shared" si="7"/>
        <v>1.2845741669716005E-7</v>
      </c>
      <c r="CS9" s="3">
        <f t="shared" si="7"/>
        <v>1.2845741669716005E-7</v>
      </c>
      <c r="CT9" s="3">
        <f t="shared" si="7"/>
        <v>1.2845741669716005E-7</v>
      </c>
      <c r="CU9" s="3">
        <f t="shared" si="7"/>
        <v>1.2845741669716005E-7</v>
      </c>
      <c r="CV9" s="3">
        <f t="shared" si="7"/>
        <v>1.2845741669716005E-7</v>
      </c>
      <c r="CW9" s="3">
        <f t="shared" si="7"/>
        <v>1.2845741669716005E-7</v>
      </c>
      <c r="CX9" s="26">
        <f t="shared" si="9"/>
        <v>6.7250514399640554E-5</v>
      </c>
    </row>
    <row r="10" spans="1:103" s="5" customFormat="1" ht="31.5" customHeight="1" thickBot="1" x14ac:dyDescent="0.25">
      <c r="A10" s="2"/>
      <c r="B10" s="37" t="s">
        <v>56</v>
      </c>
      <c r="C10" s="34" t="s">
        <v>25</v>
      </c>
      <c r="D10" s="99">
        <v>8.3999999999999995E-3</v>
      </c>
      <c r="E10" s="93">
        <v>1E-3</v>
      </c>
      <c r="F10" s="91">
        <v>1E-3</v>
      </c>
      <c r="G10" s="91">
        <v>1E-3</v>
      </c>
      <c r="H10" s="91">
        <v>100</v>
      </c>
      <c r="I10" s="91">
        <v>1E-3</v>
      </c>
      <c r="J10" s="91">
        <v>1E-3</v>
      </c>
      <c r="K10" s="91">
        <v>1E-3</v>
      </c>
      <c r="L10" s="91">
        <v>1E-3</v>
      </c>
      <c r="M10" s="91">
        <v>1E-3</v>
      </c>
      <c r="N10" s="91">
        <v>1E-3</v>
      </c>
      <c r="O10" s="91">
        <v>1E-3</v>
      </c>
      <c r="P10" s="91">
        <v>1E-3</v>
      </c>
      <c r="Q10" s="91">
        <v>1E-3</v>
      </c>
      <c r="R10" s="91">
        <v>1E-3</v>
      </c>
      <c r="S10" s="91">
        <v>1E-3</v>
      </c>
      <c r="T10" s="91">
        <v>1E-3</v>
      </c>
      <c r="U10" s="91">
        <v>1E-3</v>
      </c>
      <c r="V10" s="91">
        <v>1E-3</v>
      </c>
      <c r="W10" s="91">
        <v>1E-3</v>
      </c>
      <c r="X10" s="91">
        <v>1E-3</v>
      </c>
      <c r="Y10" s="91">
        <v>1E-3</v>
      </c>
      <c r="Z10" s="91">
        <v>1E-3</v>
      </c>
      <c r="AA10" s="91">
        <v>1E-3</v>
      </c>
      <c r="AB10" s="91">
        <v>1E-3</v>
      </c>
      <c r="AC10" s="91">
        <v>1E-3</v>
      </c>
      <c r="AD10" s="91">
        <v>1E-3</v>
      </c>
      <c r="AE10" s="91">
        <v>1E-3</v>
      </c>
      <c r="AF10" s="91">
        <v>1E-3</v>
      </c>
      <c r="AG10" s="91">
        <v>1E-3</v>
      </c>
      <c r="AH10" s="94">
        <v>1E-3</v>
      </c>
      <c r="AI10" s="47">
        <f t="shared" si="0"/>
        <v>9.9971008407561684E-6</v>
      </c>
      <c r="AJ10" s="47">
        <f t="shared" si="0"/>
        <v>9.9971008407561684E-6</v>
      </c>
      <c r="AK10" s="47">
        <f t="shared" si="0"/>
        <v>9.9971008407561684E-6</v>
      </c>
      <c r="AL10" s="47">
        <f t="shared" si="0"/>
        <v>0.99971008407561679</v>
      </c>
      <c r="AM10" s="47">
        <f t="shared" si="0"/>
        <v>9.9971008407561684E-6</v>
      </c>
      <c r="AN10" s="47">
        <f t="shared" si="0"/>
        <v>9.9971008407561684E-6</v>
      </c>
      <c r="AO10" s="47">
        <f t="shared" si="0"/>
        <v>9.9971008407561684E-6</v>
      </c>
      <c r="AP10" s="47">
        <f t="shared" si="0"/>
        <v>9.9971008407561684E-6</v>
      </c>
      <c r="AQ10" s="47">
        <f t="shared" si="0"/>
        <v>9.9971008407561684E-6</v>
      </c>
      <c r="AR10" s="47">
        <f t="shared" si="0"/>
        <v>9.9971008407561684E-6</v>
      </c>
      <c r="AS10" s="47">
        <f t="shared" si="0"/>
        <v>9.9971008407561684E-6</v>
      </c>
      <c r="AT10" s="47">
        <f t="shared" si="0"/>
        <v>9.9971008407561684E-6</v>
      </c>
      <c r="AU10" s="47">
        <f t="shared" si="0"/>
        <v>9.9971008407561684E-6</v>
      </c>
      <c r="AV10" s="47">
        <f t="shared" si="0"/>
        <v>9.9971008407561684E-6</v>
      </c>
      <c r="AW10" s="47">
        <f t="shared" si="0"/>
        <v>9.9971008407561684E-6</v>
      </c>
      <c r="AX10" s="47">
        <f t="shared" si="0"/>
        <v>9.9971008407561684E-6</v>
      </c>
      <c r="AY10" s="47">
        <f t="shared" si="1"/>
        <v>9.9971008407561684E-6</v>
      </c>
      <c r="AZ10" s="47">
        <f t="shared" si="1"/>
        <v>9.9971008407561684E-6</v>
      </c>
      <c r="BA10" s="47">
        <f t="shared" si="1"/>
        <v>9.9971008407561684E-6</v>
      </c>
      <c r="BB10" s="47">
        <f t="shared" si="1"/>
        <v>9.9971008407561684E-6</v>
      </c>
      <c r="BC10" s="47">
        <f t="shared" si="1"/>
        <v>9.9971008407561684E-6</v>
      </c>
      <c r="BD10" s="47">
        <f t="shared" si="1"/>
        <v>9.9971008407561684E-6</v>
      </c>
      <c r="BE10" s="47">
        <f t="shared" si="1"/>
        <v>9.9971008407561684E-6</v>
      </c>
      <c r="BF10" s="47">
        <f t="shared" si="1"/>
        <v>9.9971008407561684E-6</v>
      </c>
      <c r="BG10" s="47">
        <f t="shared" si="1"/>
        <v>9.9971008407561684E-6</v>
      </c>
      <c r="BH10" s="47">
        <f t="shared" si="1"/>
        <v>9.9971008407561684E-6</v>
      </c>
      <c r="BI10" s="47">
        <f t="shared" si="1"/>
        <v>9.9971008407561684E-6</v>
      </c>
      <c r="BJ10" s="47">
        <f t="shared" si="1"/>
        <v>9.9971008407561684E-6</v>
      </c>
      <c r="BK10" s="47">
        <f t="shared" si="1"/>
        <v>9.9971008407561684E-6</v>
      </c>
      <c r="BL10" s="47">
        <f t="shared" si="1"/>
        <v>9.9971008407561684E-6</v>
      </c>
      <c r="BM10" s="6" cm="1">
        <f t="array" ref="BM10">-1/LN(30)*SUMPRODUCT(AI10:BL10,LN(AI10:BL10))</f>
        <v>1.0666062505532696E-3</v>
      </c>
      <c r="BN10" s="18">
        <f t="shared" si="2"/>
        <v>0.99893339374944679</v>
      </c>
      <c r="BO10" s="18">
        <f t="shared" si="3"/>
        <v>3.3317808222658285E-2</v>
      </c>
      <c r="BP10" s="21">
        <f t="shared" si="4"/>
        <v>9.4680282677475462E-3</v>
      </c>
      <c r="BQ10" s="6" cm="1">
        <f t="array" ref="BQ10">-SUMPRODUCT(AI10:BL10,LOG(AI10:BL10,2))</f>
        <v>5.2337201800571071E-3</v>
      </c>
      <c r="BR10" s="28">
        <f t="shared" si="8"/>
        <v>1.0666062505532707E-3</v>
      </c>
      <c r="BS10" s="3">
        <f t="shared" si="5"/>
        <v>0.99887002308627371</v>
      </c>
      <c r="BT10" s="3">
        <f t="shared" si="6"/>
        <v>9.4652833355802169E-8</v>
      </c>
      <c r="BU10" s="3">
        <f t="shared" si="6"/>
        <v>9.4652833355802169E-8</v>
      </c>
      <c r="BV10" s="3">
        <f t="shared" si="6"/>
        <v>9.4652833355802169E-8</v>
      </c>
      <c r="BW10" s="3">
        <f t="shared" si="6"/>
        <v>9.4652833355802161E-3</v>
      </c>
      <c r="BX10" s="3">
        <f t="shared" si="6"/>
        <v>9.4652833355802169E-8</v>
      </c>
      <c r="BY10" s="3">
        <f t="shared" si="6"/>
        <v>9.4652833355802169E-8</v>
      </c>
      <c r="BZ10" s="3">
        <f t="shared" si="6"/>
        <v>9.4652833355802169E-8</v>
      </c>
      <c r="CA10" s="3">
        <f t="shared" si="6"/>
        <v>9.4652833355802169E-8</v>
      </c>
      <c r="CB10" s="3">
        <f t="shared" si="6"/>
        <v>9.4652833355802169E-8</v>
      </c>
      <c r="CC10" s="3">
        <f t="shared" si="6"/>
        <v>9.4652833355802169E-8</v>
      </c>
      <c r="CD10" s="3">
        <f t="shared" si="6"/>
        <v>9.4652833355802169E-8</v>
      </c>
      <c r="CE10" s="3">
        <f t="shared" si="6"/>
        <v>9.4652833355802169E-8</v>
      </c>
      <c r="CF10" s="3">
        <f t="shared" si="6"/>
        <v>9.4652833355802169E-8</v>
      </c>
      <c r="CG10" s="3">
        <f t="shared" si="6"/>
        <v>9.4652833355802169E-8</v>
      </c>
      <c r="CH10" s="3">
        <f t="shared" si="6"/>
        <v>9.4652833355802169E-8</v>
      </c>
      <c r="CI10" s="3">
        <f t="shared" si="6"/>
        <v>9.4652833355802169E-8</v>
      </c>
      <c r="CJ10" s="3">
        <f t="shared" si="7"/>
        <v>9.4652833355802169E-8</v>
      </c>
      <c r="CK10" s="3">
        <f t="shared" si="7"/>
        <v>9.4652833355802169E-8</v>
      </c>
      <c r="CL10" s="3">
        <f t="shared" si="7"/>
        <v>9.4652833355802169E-8</v>
      </c>
      <c r="CM10" s="3">
        <f t="shared" si="7"/>
        <v>9.4652833355802169E-8</v>
      </c>
      <c r="CN10" s="3">
        <f t="shared" si="7"/>
        <v>9.4652833355802169E-8</v>
      </c>
      <c r="CO10" s="3">
        <f t="shared" si="7"/>
        <v>9.4652833355802169E-8</v>
      </c>
      <c r="CP10" s="3">
        <f t="shared" si="7"/>
        <v>9.4652833355802169E-8</v>
      </c>
      <c r="CQ10" s="3">
        <f t="shared" si="7"/>
        <v>9.4652833355802169E-8</v>
      </c>
      <c r="CR10" s="3">
        <f t="shared" si="7"/>
        <v>9.4652833355802169E-8</v>
      </c>
      <c r="CS10" s="3">
        <f t="shared" si="7"/>
        <v>9.4652833355802169E-8</v>
      </c>
      <c r="CT10" s="3">
        <f t="shared" si="7"/>
        <v>9.4652833355802169E-8</v>
      </c>
      <c r="CU10" s="3">
        <f t="shared" si="7"/>
        <v>9.4652833355802169E-8</v>
      </c>
      <c r="CV10" s="3">
        <f t="shared" si="7"/>
        <v>9.4652833355802169E-8</v>
      </c>
      <c r="CW10" s="3">
        <f t="shared" si="7"/>
        <v>9.4652833355802169E-8</v>
      </c>
      <c r="CX10" s="26">
        <f t="shared" si="9"/>
        <v>4.9553010610261467E-5</v>
      </c>
    </row>
    <row r="11" spans="1:103" s="5" customFormat="1" ht="31.5" customHeight="1" thickBot="1" x14ac:dyDescent="0.25">
      <c r="A11" s="2"/>
      <c r="B11" s="37" t="s">
        <v>57</v>
      </c>
      <c r="C11" s="34" t="s">
        <v>26</v>
      </c>
      <c r="D11" s="99">
        <v>1.1900000000000001E-2</v>
      </c>
      <c r="E11" s="93">
        <v>1E-3</v>
      </c>
      <c r="F11" s="91">
        <v>1E-3</v>
      </c>
      <c r="G11" s="91">
        <v>1E-3</v>
      </c>
      <c r="H11" s="91">
        <v>1E-3</v>
      </c>
      <c r="I11" s="91">
        <v>100</v>
      </c>
      <c r="J11" s="91">
        <v>1E-3</v>
      </c>
      <c r="K11" s="91">
        <v>1E-3</v>
      </c>
      <c r="L11" s="91">
        <v>1E-3</v>
      </c>
      <c r="M11" s="91">
        <v>1E-3</v>
      </c>
      <c r="N11" s="91">
        <v>1E-3</v>
      </c>
      <c r="O11" s="91">
        <v>1E-3</v>
      </c>
      <c r="P11" s="91">
        <v>1E-3</v>
      </c>
      <c r="Q11" s="91">
        <v>1E-3</v>
      </c>
      <c r="R11" s="91">
        <v>1E-3</v>
      </c>
      <c r="S11" s="91">
        <v>1E-3</v>
      </c>
      <c r="T11" s="91">
        <v>1E-3</v>
      </c>
      <c r="U11" s="91">
        <v>1E-3</v>
      </c>
      <c r="V11" s="91">
        <v>1E-3</v>
      </c>
      <c r="W11" s="91">
        <v>1E-3</v>
      </c>
      <c r="X11" s="91">
        <v>1E-3</v>
      </c>
      <c r="Y11" s="91">
        <v>1E-3</v>
      </c>
      <c r="Z11" s="91">
        <v>1E-3</v>
      </c>
      <c r="AA11" s="91">
        <v>1E-3</v>
      </c>
      <c r="AB11" s="91">
        <v>1E-3</v>
      </c>
      <c r="AC11" s="91">
        <v>1E-3</v>
      </c>
      <c r="AD11" s="91">
        <v>1E-3</v>
      </c>
      <c r="AE11" s="91">
        <v>1E-3</v>
      </c>
      <c r="AF11" s="91">
        <v>1E-3</v>
      </c>
      <c r="AG11" s="91">
        <v>1E-3</v>
      </c>
      <c r="AH11" s="94">
        <v>1E-3</v>
      </c>
      <c r="AI11" s="47">
        <f t="shared" si="0"/>
        <v>9.9971008407561684E-6</v>
      </c>
      <c r="AJ11" s="47">
        <f t="shared" si="0"/>
        <v>9.9971008407561684E-6</v>
      </c>
      <c r="AK11" s="47">
        <f t="shared" si="0"/>
        <v>9.9971008407561684E-6</v>
      </c>
      <c r="AL11" s="47">
        <f t="shared" si="0"/>
        <v>9.9971008407561684E-6</v>
      </c>
      <c r="AM11" s="47">
        <f t="shared" si="0"/>
        <v>0.99971008407561679</v>
      </c>
      <c r="AN11" s="47">
        <f t="shared" si="0"/>
        <v>9.9971008407561684E-6</v>
      </c>
      <c r="AO11" s="47">
        <f t="shared" si="0"/>
        <v>9.9971008407561684E-6</v>
      </c>
      <c r="AP11" s="47">
        <f t="shared" si="0"/>
        <v>9.9971008407561684E-6</v>
      </c>
      <c r="AQ11" s="47">
        <f t="shared" si="0"/>
        <v>9.9971008407561684E-6</v>
      </c>
      <c r="AR11" s="47">
        <f t="shared" si="0"/>
        <v>9.9971008407561684E-6</v>
      </c>
      <c r="AS11" s="47">
        <f t="shared" si="0"/>
        <v>9.9971008407561684E-6</v>
      </c>
      <c r="AT11" s="47">
        <f t="shared" si="0"/>
        <v>9.9971008407561684E-6</v>
      </c>
      <c r="AU11" s="47">
        <f t="shared" si="0"/>
        <v>9.9971008407561684E-6</v>
      </c>
      <c r="AV11" s="47">
        <f t="shared" si="0"/>
        <v>9.9971008407561684E-6</v>
      </c>
      <c r="AW11" s="47">
        <f t="shared" si="0"/>
        <v>9.9971008407561684E-6</v>
      </c>
      <c r="AX11" s="47">
        <f t="shared" si="0"/>
        <v>9.9971008407561684E-6</v>
      </c>
      <c r="AY11" s="47">
        <f t="shared" si="1"/>
        <v>9.9971008407561684E-6</v>
      </c>
      <c r="AZ11" s="47">
        <f t="shared" si="1"/>
        <v>9.9971008407561684E-6</v>
      </c>
      <c r="BA11" s="47">
        <f t="shared" si="1"/>
        <v>9.9971008407561684E-6</v>
      </c>
      <c r="BB11" s="47">
        <f t="shared" si="1"/>
        <v>9.9971008407561684E-6</v>
      </c>
      <c r="BC11" s="47">
        <f t="shared" si="1"/>
        <v>9.9971008407561684E-6</v>
      </c>
      <c r="BD11" s="47">
        <f t="shared" si="1"/>
        <v>9.9971008407561684E-6</v>
      </c>
      <c r="BE11" s="47">
        <f t="shared" si="1"/>
        <v>9.9971008407561684E-6</v>
      </c>
      <c r="BF11" s="47">
        <f t="shared" si="1"/>
        <v>9.9971008407561684E-6</v>
      </c>
      <c r="BG11" s="47">
        <f t="shared" si="1"/>
        <v>9.9971008407561684E-6</v>
      </c>
      <c r="BH11" s="47">
        <f t="shared" si="1"/>
        <v>9.9971008407561684E-6</v>
      </c>
      <c r="BI11" s="47">
        <f t="shared" si="1"/>
        <v>9.9971008407561684E-6</v>
      </c>
      <c r="BJ11" s="47">
        <f t="shared" si="1"/>
        <v>9.9971008407561684E-6</v>
      </c>
      <c r="BK11" s="47">
        <f t="shared" si="1"/>
        <v>9.9971008407561684E-6</v>
      </c>
      <c r="BL11" s="47">
        <f t="shared" si="1"/>
        <v>9.9971008407561684E-6</v>
      </c>
      <c r="BM11" s="6" cm="1">
        <f t="array" ref="BM11">-1/LN(30)*SUMPRODUCT(AI11:BL11,LN(AI11:BL11))</f>
        <v>1.0666062505532696E-3</v>
      </c>
      <c r="BN11" s="18">
        <f t="shared" si="2"/>
        <v>0.99893339374944679</v>
      </c>
      <c r="BO11" s="18">
        <f t="shared" si="3"/>
        <v>3.3317808222658285E-2</v>
      </c>
      <c r="BP11" s="21">
        <f t="shared" si="4"/>
        <v>1.341304004597569E-2</v>
      </c>
      <c r="BQ11" s="6" cm="1">
        <f t="array" ref="BQ11">-SUMPRODUCT(AI11:BL11,LOG(AI11:BL11,2))</f>
        <v>5.2337201800571071E-3</v>
      </c>
      <c r="BR11" s="28">
        <f t="shared" si="8"/>
        <v>1.0666062505532707E-3</v>
      </c>
      <c r="BS11" s="3">
        <f t="shared" si="5"/>
        <v>0.99887002308627371</v>
      </c>
      <c r="BT11" s="3">
        <f t="shared" si="6"/>
        <v>1.3409151392071972E-7</v>
      </c>
      <c r="BU11" s="3">
        <f t="shared" si="6"/>
        <v>1.3409151392071972E-7</v>
      </c>
      <c r="BV11" s="3">
        <f t="shared" si="6"/>
        <v>1.3409151392071972E-7</v>
      </c>
      <c r="BW11" s="3">
        <f t="shared" si="6"/>
        <v>1.3409151392071972E-7</v>
      </c>
      <c r="BX11" s="3">
        <f t="shared" si="6"/>
        <v>1.3409151392071971E-2</v>
      </c>
      <c r="BY11" s="3">
        <f t="shared" si="6"/>
        <v>1.3409151392071972E-7</v>
      </c>
      <c r="BZ11" s="3">
        <f t="shared" si="6"/>
        <v>1.3409151392071972E-7</v>
      </c>
      <c r="CA11" s="3">
        <f t="shared" si="6"/>
        <v>1.3409151392071972E-7</v>
      </c>
      <c r="CB11" s="3">
        <f t="shared" si="6"/>
        <v>1.3409151392071972E-7</v>
      </c>
      <c r="CC11" s="3">
        <f t="shared" si="6"/>
        <v>1.3409151392071972E-7</v>
      </c>
      <c r="CD11" s="3">
        <f t="shared" si="6"/>
        <v>1.3409151392071972E-7</v>
      </c>
      <c r="CE11" s="3">
        <f t="shared" si="6"/>
        <v>1.3409151392071972E-7</v>
      </c>
      <c r="CF11" s="3">
        <f t="shared" si="6"/>
        <v>1.3409151392071972E-7</v>
      </c>
      <c r="CG11" s="3">
        <f t="shared" si="6"/>
        <v>1.3409151392071972E-7</v>
      </c>
      <c r="CH11" s="3">
        <f t="shared" si="6"/>
        <v>1.3409151392071972E-7</v>
      </c>
      <c r="CI11" s="3">
        <f t="shared" si="6"/>
        <v>1.3409151392071972E-7</v>
      </c>
      <c r="CJ11" s="3">
        <f t="shared" si="7"/>
        <v>1.3409151392071972E-7</v>
      </c>
      <c r="CK11" s="3">
        <f t="shared" si="7"/>
        <v>1.3409151392071972E-7</v>
      </c>
      <c r="CL11" s="3">
        <f t="shared" si="7"/>
        <v>1.3409151392071972E-7</v>
      </c>
      <c r="CM11" s="3">
        <f t="shared" si="7"/>
        <v>1.3409151392071972E-7</v>
      </c>
      <c r="CN11" s="3">
        <f t="shared" si="7"/>
        <v>1.3409151392071972E-7</v>
      </c>
      <c r="CO11" s="3">
        <f t="shared" si="7"/>
        <v>1.3409151392071972E-7</v>
      </c>
      <c r="CP11" s="3">
        <f t="shared" si="7"/>
        <v>1.3409151392071972E-7</v>
      </c>
      <c r="CQ11" s="3">
        <f t="shared" si="7"/>
        <v>1.3409151392071972E-7</v>
      </c>
      <c r="CR11" s="3">
        <f t="shared" si="7"/>
        <v>1.3409151392071972E-7</v>
      </c>
      <c r="CS11" s="3">
        <f t="shared" si="7"/>
        <v>1.3409151392071972E-7</v>
      </c>
      <c r="CT11" s="3">
        <f t="shared" si="7"/>
        <v>1.3409151392071972E-7</v>
      </c>
      <c r="CU11" s="3">
        <f t="shared" si="7"/>
        <v>1.3409151392071972E-7</v>
      </c>
      <c r="CV11" s="3">
        <f t="shared" si="7"/>
        <v>1.3409151392071972E-7</v>
      </c>
      <c r="CW11" s="3">
        <f t="shared" si="7"/>
        <v>1.3409151392071972E-7</v>
      </c>
      <c r="CX11" s="26">
        <f t="shared" si="9"/>
        <v>7.0200098364537068E-5</v>
      </c>
    </row>
    <row r="12" spans="1:103" s="5" customFormat="1" ht="31.5" customHeight="1" thickBot="1" x14ac:dyDescent="0.25">
      <c r="A12" s="2"/>
      <c r="B12" s="37" t="s">
        <v>58</v>
      </c>
      <c r="C12" s="34" t="s">
        <v>27</v>
      </c>
      <c r="D12" s="99">
        <v>7.1000000000000004E-3</v>
      </c>
      <c r="E12" s="93">
        <v>1E-3</v>
      </c>
      <c r="F12" s="91">
        <v>1E-3</v>
      </c>
      <c r="G12" s="91">
        <v>1E-3</v>
      </c>
      <c r="H12" s="91">
        <v>1E-3</v>
      </c>
      <c r="I12" s="91">
        <v>1E-3</v>
      </c>
      <c r="J12" s="91">
        <v>100</v>
      </c>
      <c r="K12" s="91">
        <v>1E-3</v>
      </c>
      <c r="L12" s="91">
        <v>1E-3</v>
      </c>
      <c r="M12" s="91">
        <v>1E-3</v>
      </c>
      <c r="N12" s="91">
        <v>1E-3</v>
      </c>
      <c r="O12" s="91">
        <v>1E-3</v>
      </c>
      <c r="P12" s="91">
        <v>1E-3</v>
      </c>
      <c r="Q12" s="91">
        <v>1E-3</v>
      </c>
      <c r="R12" s="91">
        <v>1E-3</v>
      </c>
      <c r="S12" s="91">
        <v>1E-3</v>
      </c>
      <c r="T12" s="91">
        <v>1E-3</v>
      </c>
      <c r="U12" s="91">
        <v>1E-3</v>
      </c>
      <c r="V12" s="91">
        <v>1E-3</v>
      </c>
      <c r="W12" s="91">
        <v>1E-3</v>
      </c>
      <c r="X12" s="91">
        <v>1E-3</v>
      </c>
      <c r="Y12" s="91">
        <v>1E-3</v>
      </c>
      <c r="Z12" s="91">
        <v>1E-3</v>
      </c>
      <c r="AA12" s="91">
        <v>1E-3</v>
      </c>
      <c r="AB12" s="91">
        <v>1E-3</v>
      </c>
      <c r="AC12" s="91">
        <v>1E-3</v>
      </c>
      <c r="AD12" s="91">
        <v>1E-3</v>
      </c>
      <c r="AE12" s="91">
        <v>1E-3</v>
      </c>
      <c r="AF12" s="91">
        <v>1E-3</v>
      </c>
      <c r="AG12" s="91">
        <v>1E-3</v>
      </c>
      <c r="AH12" s="94">
        <v>1E-3</v>
      </c>
      <c r="AI12" s="47">
        <f t="shared" si="0"/>
        <v>9.9971008407561701E-6</v>
      </c>
      <c r="AJ12" s="47">
        <f t="shared" si="0"/>
        <v>9.9971008407561701E-6</v>
      </c>
      <c r="AK12" s="47">
        <f t="shared" si="0"/>
        <v>9.9971008407561701E-6</v>
      </c>
      <c r="AL12" s="47">
        <f t="shared" si="0"/>
        <v>9.9971008407561701E-6</v>
      </c>
      <c r="AM12" s="47">
        <f t="shared" si="0"/>
        <v>9.9971008407561701E-6</v>
      </c>
      <c r="AN12" s="47">
        <f t="shared" si="0"/>
        <v>0.99971008407561701</v>
      </c>
      <c r="AO12" s="47">
        <f t="shared" si="0"/>
        <v>9.9971008407561701E-6</v>
      </c>
      <c r="AP12" s="47">
        <f t="shared" si="0"/>
        <v>9.9971008407561701E-6</v>
      </c>
      <c r="AQ12" s="47">
        <f t="shared" si="0"/>
        <v>9.9971008407561701E-6</v>
      </c>
      <c r="AR12" s="47">
        <f t="shared" si="0"/>
        <v>9.9971008407561701E-6</v>
      </c>
      <c r="AS12" s="47">
        <f t="shared" si="0"/>
        <v>9.9971008407561701E-6</v>
      </c>
      <c r="AT12" s="47">
        <f t="shared" si="0"/>
        <v>9.9971008407561701E-6</v>
      </c>
      <c r="AU12" s="47">
        <f t="shared" si="0"/>
        <v>9.9971008407561701E-6</v>
      </c>
      <c r="AV12" s="47">
        <f t="shared" si="0"/>
        <v>9.9971008407561701E-6</v>
      </c>
      <c r="AW12" s="47">
        <f t="shared" si="0"/>
        <v>9.9971008407561701E-6</v>
      </c>
      <c r="AX12" s="47">
        <f t="shared" si="0"/>
        <v>9.9971008407561701E-6</v>
      </c>
      <c r="AY12" s="47">
        <f t="shared" si="1"/>
        <v>9.9971008407561701E-6</v>
      </c>
      <c r="AZ12" s="47">
        <f t="shared" si="1"/>
        <v>9.9971008407561701E-6</v>
      </c>
      <c r="BA12" s="47">
        <f t="shared" si="1"/>
        <v>9.9971008407561701E-6</v>
      </c>
      <c r="BB12" s="47">
        <f t="shared" si="1"/>
        <v>9.9971008407561701E-6</v>
      </c>
      <c r="BC12" s="47">
        <f t="shared" si="1"/>
        <v>9.9971008407561701E-6</v>
      </c>
      <c r="BD12" s="47">
        <f t="shared" si="1"/>
        <v>9.9971008407561701E-6</v>
      </c>
      <c r="BE12" s="47">
        <f t="shared" si="1"/>
        <v>9.9971008407561701E-6</v>
      </c>
      <c r="BF12" s="47">
        <f t="shared" si="1"/>
        <v>9.9971008407561701E-6</v>
      </c>
      <c r="BG12" s="47">
        <f t="shared" si="1"/>
        <v>9.9971008407561701E-6</v>
      </c>
      <c r="BH12" s="47">
        <f t="shared" si="1"/>
        <v>9.9971008407561701E-6</v>
      </c>
      <c r="BI12" s="47">
        <f t="shared" si="1"/>
        <v>9.9971008407561701E-6</v>
      </c>
      <c r="BJ12" s="47">
        <f t="shared" si="1"/>
        <v>9.9971008407561701E-6</v>
      </c>
      <c r="BK12" s="47">
        <f t="shared" si="1"/>
        <v>9.9971008407561701E-6</v>
      </c>
      <c r="BL12" s="47">
        <f t="shared" si="1"/>
        <v>9.9971008407561701E-6</v>
      </c>
      <c r="BM12" s="6" cm="1">
        <f t="array" ref="BM12">-1/LN(30)*SUMPRODUCT(AI12:BL12,LN(AI12:BL12))</f>
        <v>1.0666062505532061E-3</v>
      </c>
      <c r="BN12" s="18">
        <f t="shared" si="2"/>
        <v>0.99893339374944679</v>
      </c>
      <c r="BO12" s="18">
        <f t="shared" si="3"/>
        <v>3.3317808222658285E-2</v>
      </c>
      <c r="BP12" s="21">
        <f t="shared" si="4"/>
        <v>8.0027381786913782E-3</v>
      </c>
      <c r="BQ12" s="6" cm="1">
        <f t="array" ref="BQ12">-SUMPRODUCT(AI12:BL12,LOG(AI12:BL12,2))</f>
        <v>5.2337201800567871E-3</v>
      </c>
      <c r="BR12" s="28">
        <f t="shared" si="8"/>
        <v>1.0666062505532055E-3</v>
      </c>
      <c r="BS12" s="3">
        <f t="shared" si="5"/>
        <v>0.99887002308627393</v>
      </c>
      <c r="BT12" s="3">
        <f t="shared" si="6"/>
        <v>8.0004180574547078E-8</v>
      </c>
      <c r="BU12" s="3">
        <f t="shared" si="6"/>
        <v>8.0004180574547078E-8</v>
      </c>
      <c r="BV12" s="3">
        <f t="shared" si="6"/>
        <v>8.0004180574547078E-8</v>
      </c>
      <c r="BW12" s="3">
        <f t="shared" si="6"/>
        <v>8.0004180574547078E-8</v>
      </c>
      <c r="BX12" s="3">
        <f t="shared" si="6"/>
        <v>8.0004180574547078E-8</v>
      </c>
      <c r="BY12" s="3">
        <f t="shared" si="6"/>
        <v>8.0004180574547081E-3</v>
      </c>
      <c r="BZ12" s="3">
        <f t="shared" si="6"/>
        <v>8.0004180574547078E-8</v>
      </c>
      <c r="CA12" s="3">
        <f t="shared" si="6"/>
        <v>8.0004180574547078E-8</v>
      </c>
      <c r="CB12" s="3">
        <f t="shared" si="6"/>
        <v>8.0004180574547078E-8</v>
      </c>
      <c r="CC12" s="3">
        <f t="shared" si="6"/>
        <v>8.0004180574547078E-8</v>
      </c>
      <c r="CD12" s="3">
        <f t="shared" si="6"/>
        <v>8.0004180574547078E-8</v>
      </c>
      <c r="CE12" s="3">
        <f t="shared" si="6"/>
        <v>8.0004180574547078E-8</v>
      </c>
      <c r="CF12" s="3">
        <f t="shared" si="6"/>
        <v>8.0004180574547078E-8</v>
      </c>
      <c r="CG12" s="3">
        <f t="shared" si="6"/>
        <v>8.0004180574547078E-8</v>
      </c>
      <c r="CH12" s="3">
        <f t="shared" si="6"/>
        <v>8.0004180574547078E-8</v>
      </c>
      <c r="CI12" s="3">
        <f t="shared" si="6"/>
        <v>8.0004180574547078E-8</v>
      </c>
      <c r="CJ12" s="3">
        <f t="shared" si="7"/>
        <v>8.0004180574547078E-8</v>
      </c>
      <c r="CK12" s="3">
        <f t="shared" si="7"/>
        <v>8.0004180574547078E-8</v>
      </c>
      <c r="CL12" s="3">
        <f t="shared" si="7"/>
        <v>8.0004180574547078E-8</v>
      </c>
      <c r="CM12" s="3">
        <f t="shared" si="7"/>
        <v>8.0004180574547078E-8</v>
      </c>
      <c r="CN12" s="3">
        <f t="shared" si="7"/>
        <v>8.0004180574547078E-8</v>
      </c>
      <c r="CO12" s="3">
        <f t="shared" si="7"/>
        <v>8.0004180574547078E-8</v>
      </c>
      <c r="CP12" s="3">
        <f t="shared" si="7"/>
        <v>8.0004180574547078E-8</v>
      </c>
      <c r="CQ12" s="3">
        <f t="shared" si="7"/>
        <v>8.0004180574547078E-8</v>
      </c>
      <c r="CR12" s="3">
        <f t="shared" si="7"/>
        <v>8.0004180574547078E-8</v>
      </c>
      <c r="CS12" s="3">
        <f t="shared" si="7"/>
        <v>8.0004180574547078E-8</v>
      </c>
      <c r="CT12" s="3">
        <f t="shared" si="7"/>
        <v>8.0004180574547078E-8</v>
      </c>
      <c r="CU12" s="3">
        <f t="shared" si="7"/>
        <v>8.0004180574547078E-8</v>
      </c>
      <c r="CV12" s="3">
        <f t="shared" si="7"/>
        <v>8.0004180574547078E-8</v>
      </c>
      <c r="CW12" s="3">
        <f t="shared" si="7"/>
        <v>8.0004180574547078E-8</v>
      </c>
      <c r="CX12" s="26">
        <f t="shared" si="9"/>
        <v>4.1884092301527967E-5</v>
      </c>
    </row>
    <row r="13" spans="1:103" s="5" customFormat="1" ht="31.5" customHeight="1" thickBot="1" x14ac:dyDescent="0.25">
      <c r="A13" s="2"/>
      <c r="B13" s="37" t="s">
        <v>59</v>
      </c>
      <c r="C13" s="34" t="s">
        <v>28</v>
      </c>
      <c r="D13" s="99">
        <v>4.2700000000000002E-2</v>
      </c>
      <c r="E13" s="93">
        <v>1E-3</v>
      </c>
      <c r="F13" s="91">
        <v>1E-3</v>
      </c>
      <c r="G13" s="91">
        <v>1E-3</v>
      </c>
      <c r="H13" s="91">
        <v>1E-3</v>
      </c>
      <c r="I13" s="91">
        <v>1E-3</v>
      </c>
      <c r="J13" s="91">
        <v>1E-3</v>
      </c>
      <c r="K13" s="91">
        <v>100</v>
      </c>
      <c r="L13" s="91">
        <v>1E-3</v>
      </c>
      <c r="M13" s="91">
        <v>1E-3</v>
      </c>
      <c r="N13" s="91">
        <v>1E-3</v>
      </c>
      <c r="O13" s="91">
        <v>1E-3</v>
      </c>
      <c r="P13" s="91">
        <v>1E-3</v>
      </c>
      <c r="Q13" s="91">
        <v>1E-3</v>
      </c>
      <c r="R13" s="91">
        <v>1E-3</v>
      </c>
      <c r="S13" s="91">
        <v>1E-3</v>
      </c>
      <c r="T13" s="91">
        <v>1E-3</v>
      </c>
      <c r="U13" s="91">
        <v>1E-3</v>
      </c>
      <c r="V13" s="91">
        <v>1E-3</v>
      </c>
      <c r="W13" s="91">
        <v>1E-3</v>
      </c>
      <c r="X13" s="91">
        <v>1E-3</v>
      </c>
      <c r="Y13" s="91">
        <v>1E-3</v>
      </c>
      <c r="Z13" s="91">
        <v>1E-3</v>
      </c>
      <c r="AA13" s="91">
        <v>1E-3</v>
      </c>
      <c r="AB13" s="91">
        <v>1E-3</v>
      </c>
      <c r="AC13" s="91">
        <v>1E-3</v>
      </c>
      <c r="AD13" s="91">
        <v>1E-3</v>
      </c>
      <c r="AE13" s="91">
        <v>1E-3</v>
      </c>
      <c r="AF13" s="91">
        <v>1E-3</v>
      </c>
      <c r="AG13" s="91">
        <v>1E-3</v>
      </c>
      <c r="AH13" s="94">
        <v>1E-3</v>
      </c>
      <c r="AI13" s="47">
        <f t="shared" si="0"/>
        <v>9.9971008407561701E-6</v>
      </c>
      <c r="AJ13" s="47">
        <f t="shared" si="0"/>
        <v>9.9971008407561701E-6</v>
      </c>
      <c r="AK13" s="47">
        <f t="shared" si="0"/>
        <v>9.9971008407561701E-6</v>
      </c>
      <c r="AL13" s="47">
        <f t="shared" si="0"/>
        <v>9.9971008407561701E-6</v>
      </c>
      <c r="AM13" s="47">
        <f t="shared" si="0"/>
        <v>9.9971008407561701E-6</v>
      </c>
      <c r="AN13" s="47">
        <f t="shared" si="0"/>
        <v>9.9971008407561701E-6</v>
      </c>
      <c r="AO13" s="47">
        <f t="shared" si="0"/>
        <v>0.99971008407561701</v>
      </c>
      <c r="AP13" s="47">
        <f t="shared" si="0"/>
        <v>9.9971008407561701E-6</v>
      </c>
      <c r="AQ13" s="47">
        <f t="shared" si="0"/>
        <v>9.9971008407561701E-6</v>
      </c>
      <c r="AR13" s="47">
        <f t="shared" si="0"/>
        <v>9.9971008407561701E-6</v>
      </c>
      <c r="AS13" s="47">
        <f t="shared" si="0"/>
        <v>9.9971008407561701E-6</v>
      </c>
      <c r="AT13" s="47">
        <f t="shared" si="0"/>
        <v>9.9971008407561701E-6</v>
      </c>
      <c r="AU13" s="47">
        <f t="shared" si="0"/>
        <v>9.9971008407561701E-6</v>
      </c>
      <c r="AV13" s="47">
        <f t="shared" si="0"/>
        <v>9.9971008407561701E-6</v>
      </c>
      <c r="AW13" s="47">
        <f t="shared" si="0"/>
        <v>9.9971008407561701E-6</v>
      </c>
      <c r="AX13" s="47">
        <f t="shared" si="0"/>
        <v>9.9971008407561701E-6</v>
      </c>
      <c r="AY13" s="47">
        <f t="shared" si="1"/>
        <v>9.9971008407561701E-6</v>
      </c>
      <c r="AZ13" s="47">
        <f t="shared" si="1"/>
        <v>9.9971008407561701E-6</v>
      </c>
      <c r="BA13" s="47">
        <f t="shared" si="1"/>
        <v>9.9971008407561701E-6</v>
      </c>
      <c r="BB13" s="47">
        <f t="shared" si="1"/>
        <v>9.9971008407561701E-6</v>
      </c>
      <c r="BC13" s="47">
        <f t="shared" si="1"/>
        <v>9.9971008407561701E-6</v>
      </c>
      <c r="BD13" s="47">
        <f t="shared" si="1"/>
        <v>9.9971008407561701E-6</v>
      </c>
      <c r="BE13" s="47">
        <f t="shared" si="1"/>
        <v>9.9971008407561701E-6</v>
      </c>
      <c r="BF13" s="47">
        <f t="shared" si="1"/>
        <v>9.9971008407561701E-6</v>
      </c>
      <c r="BG13" s="47">
        <f t="shared" si="1"/>
        <v>9.9971008407561701E-6</v>
      </c>
      <c r="BH13" s="47">
        <f t="shared" si="1"/>
        <v>9.9971008407561701E-6</v>
      </c>
      <c r="BI13" s="47">
        <f t="shared" si="1"/>
        <v>9.9971008407561701E-6</v>
      </c>
      <c r="BJ13" s="47">
        <f t="shared" si="1"/>
        <v>9.9971008407561701E-6</v>
      </c>
      <c r="BK13" s="47">
        <f t="shared" si="1"/>
        <v>9.9971008407561701E-6</v>
      </c>
      <c r="BL13" s="47">
        <f t="shared" si="1"/>
        <v>9.9971008407561701E-6</v>
      </c>
      <c r="BM13" s="6" cm="1">
        <f t="array" ref="BM13">-1/LN(30)*SUMPRODUCT(AI13:BL13,LN(AI13:BL13))</f>
        <v>1.0666062505532061E-3</v>
      </c>
      <c r="BN13" s="18">
        <f t="shared" si="2"/>
        <v>0.99893339374944679</v>
      </c>
      <c r="BO13" s="18">
        <f t="shared" si="3"/>
        <v>3.3317808222658285E-2</v>
      </c>
      <c r="BP13" s="21">
        <f t="shared" si="4"/>
        <v>4.8129143694383356E-2</v>
      </c>
      <c r="BQ13" s="6" cm="1">
        <f t="array" ref="BQ13">-SUMPRODUCT(AI13:BL13,LOG(AI13:BL13,2))</f>
        <v>5.2337201800567871E-3</v>
      </c>
      <c r="BR13" s="28">
        <f t="shared" si="8"/>
        <v>1.0666062505532055E-3</v>
      </c>
      <c r="BS13" s="3">
        <f t="shared" si="5"/>
        <v>0.99887002308627393</v>
      </c>
      <c r="BT13" s="3">
        <f t="shared" si="6"/>
        <v>4.8115190289199436E-7</v>
      </c>
      <c r="BU13" s="3">
        <f t="shared" si="6"/>
        <v>4.8115190289199436E-7</v>
      </c>
      <c r="BV13" s="3">
        <f t="shared" si="6"/>
        <v>4.8115190289199436E-7</v>
      </c>
      <c r="BW13" s="3">
        <f t="shared" si="6"/>
        <v>4.8115190289199436E-7</v>
      </c>
      <c r="BX13" s="3">
        <f t="shared" si="6"/>
        <v>4.8115190289199436E-7</v>
      </c>
      <c r="BY13" s="3">
        <f t="shared" si="6"/>
        <v>4.8115190289199436E-7</v>
      </c>
      <c r="BZ13" s="3">
        <f t="shared" si="6"/>
        <v>4.8115190289199437E-2</v>
      </c>
      <c r="CA13" s="3">
        <f t="shared" si="6"/>
        <v>4.8115190289199436E-7</v>
      </c>
      <c r="CB13" s="3">
        <f t="shared" si="6"/>
        <v>4.8115190289199436E-7</v>
      </c>
      <c r="CC13" s="3">
        <f t="shared" si="6"/>
        <v>4.8115190289199436E-7</v>
      </c>
      <c r="CD13" s="3">
        <f t="shared" si="6"/>
        <v>4.8115190289199436E-7</v>
      </c>
      <c r="CE13" s="3">
        <f t="shared" si="6"/>
        <v>4.8115190289199436E-7</v>
      </c>
      <c r="CF13" s="3">
        <f t="shared" si="6"/>
        <v>4.8115190289199436E-7</v>
      </c>
      <c r="CG13" s="3">
        <f t="shared" si="6"/>
        <v>4.8115190289199436E-7</v>
      </c>
      <c r="CH13" s="3">
        <f t="shared" si="6"/>
        <v>4.8115190289199436E-7</v>
      </c>
      <c r="CI13" s="3">
        <f t="shared" si="6"/>
        <v>4.8115190289199436E-7</v>
      </c>
      <c r="CJ13" s="3">
        <f t="shared" si="7"/>
        <v>4.8115190289199436E-7</v>
      </c>
      <c r="CK13" s="3">
        <f t="shared" si="7"/>
        <v>4.8115190289199436E-7</v>
      </c>
      <c r="CL13" s="3">
        <f t="shared" si="7"/>
        <v>4.8115190289199436E-7</v>
      </c>
      <c r="CM13" s="3">
        <f t="shared" si="7"/>
        <v>4.8115190289199436E-7</v>
      </c>
      <c r="CN13" s="3">
        <f t="shared" si="7"/>
        <v>4.8115190289199436E-7</v>
      </c>
      <c r="CO13" s="3">
        <f t="shared" si="7"/>
        <v>4.8115190289199436E-7</v>
      </c>
      <c r="CP13" s="3">
        <f t="shared" si="7"/>
        <v>4.8115190289199436E-7</v>
      </c>
      <c r="CQ13" s="3">
        <f t="shared" si="7"/>
        <v>4.8115190289199436E-7</v>
      </c>
      <c r="CR13" s="3">
        <f t="shared" si="7"/>
        <v>4.8115190289199436E-7</v>
      </c>
      <c r="CS13" s="3">
        <f t="shared" si="7"/>
        <v>4.8115190289199436E-7</v>
      </c>
      <c r="CT13" s="3">
        <f t="shared" si="7"/>
        <v>4.8115190289199436E-7</v>
      </c>
      <c r="CU13" s="3">
        <f t="shared" si="7"/>
        <v>4.8115190289199436E-7</v>
      </c>
      <c r="CV13" s="3">
        <f t="shared" si="7"/>
        <v>4.8115190289199436E-7</v>
      </c>
      <c r="CW13" s="3">
        <f t="shared" si="7"/>
        <v>4.8115190289199436E-7</v>
      </c>
      <c r="CX13" s="26">
        <f t="shared" si="9"/>
        <v>2.5189447060214705E-4</v>
      </c>
    </row>
    <row r="14" spans="1:103" s="5" customFormat="1" ht="31.5" customHeight="1" thickBot="1" x14ac:dyDescent="0.25">
      <c r="A14" s="2"/>
      <c r="B14" s="37" t="s">
        <v>60</v>
      </c>
      <c r="C14" s="34" t="s">
        <v>29</v>
      </c>
      <c r="D14" s="99">
        <v>1.4500000000000001E-2</v>
      </c>
      <c r="E14" s="93">
        <v>1E-3</v>
      </c>
      <c r="F14" s="91">
        <v>1E-3</v>
      </c>
      <c r="G14" s="91">
        <v>1E-3</v>
      </c>
      <c r="H14" s="91">
        <v>1E-3</v>
      </c>
      <c r="I14" s="91">
        <v>1E-3</v>
      </c>
      <c r="J14" s="91">
        <v>1E-3</v>
      </c>
      <c r="K14" s="91">
        <v>1E-3</v>
      </c>
      <c r="L14" s="91">
        <v>100</v>
      </c>
      <c r="M14" s="91">
        <v>1E-3</v>
      </c>
      <c r="N14" s="91">
        <v>1E-3</v>
      </c>
      <c r="O14" s="91">
        <v>1E-3</v>
      </c>
      <c r="P14" s="91">
        <v>1E-3</v>
      </c>
      <c r="Q14" s="91">
        <v>1E-3</v>
      </c>
      <c r="R14" s="91">
        <v>1E-3</v>
      </c>
      <c r="S14" s="91">
        <v>1E-3</v>
      </c>
      <c r="T14" s="91">
        <v>1E-3</v>
      </c>
      <c r="U14" s="91">
        <v>1E-3</v>
      </c>
      <c r="V14" s="91">
        <v>1E-3</v>
      </c>
      <c r="W14" s="91">
        <v>1E-3</v>
      </c>
      <c r="X14" s="91">
        <v>1E-3</v>
      </c>
      <c r="Y14" s="91">
        <v>1E-3</v>
      </c>
      <c r="Z14" s="91">
        <v>1E-3</v>
      </c>
      <c r="AA14" s="91">
        <v>1E-3</v>
      </c>
      <c r="AB14" s="91">
        <v>1E-3</v>
      </c>
      <c r="AC14" s="91">
        <v>1E-3</v>
      </c>
      <c r="AD14" s="91">
        <v>1E-3</v>
      </c>
      <c r="AE14" s="91">
        <v>1E-3</v>
      </c>
      <c r="AF14" s="91">
        <v>1E-3</v>
      </c>
      <c r="AG14" s="91">
        <v>1E-3</v>
      </c>
      <c r="AH14" s="94">
        <v>1E-3</v>
      </c>
      <c r="AI14" s="47">
        <f t="shared" si="0"/>
        <v>9.9971008407561701E-6</v>
      </c>
      <c r="AJ14" s="47">
        <f t="shared" si="0"/>
        <v>9.9971008407561701E-6</v>
      </c>
      <c r="AK14" s="47">
        <f t="shared" si="0"/>
        <v>9.9971008407561701E-6</v>
      </c>
      <c r="AL14" s="47">
        <f t="shared" si="0"/>
        <v>9.9971008407561701E-6</v>
      </c>
      <c r="AM14" s="47">
        <f t="shared" si="0"/>
        <v>9.9971008407561701E-6</v>
      </c>
      <c r="AN14" s="47">
        <f t="shared" si="0"/>
        <v>9.9971008407561701E-6</v>
      </c>
      <c r="AO14" s="47">
        <f t="shared" si="0"/>
        <v>9.9971008407561701E-6</v>
      </c>
      <c r="AP14" s="47">
        <f t="shared" si="0"/>
        <v>0.99971008407561701</v>
      </c>
      <c r="AQ14" s="47">
        <f t="shared" si="0"/>
        <v>9.9971008407561701E-6</v>
      </c>
      <c r="AR14" s="47">
        <f t="shared" si="0"/>
        <v>9.9971008407561701E-6</v>
      </c>
      <c r="AS14" s="47">
        <f t="shared" si="0"/>
        <v>9.9971008407561701E-6</v>
      </c>
      <c r="AT14" s="47">
        <f t="shared" si="0"/>
        <v>9.9971008407561701E-6</v>
      </c>
      <c r="AU14" s="47">
        <f t="shared" si="0"/>
        <v>9.9971008407561701E-6</v>
      </c>
      <c r="AV14" s="47">
        <f t="shared" si="0"/>
        <v>9.9971008407561701E-6</v>
      </c>
      <c r="AW14" s="47">
        <f t="shared" si="0"/>
        <v>9.9971008407561701E-6</v>
      </c>
      <c r="AX14" s="47">
        <f t="shared" si="0"/>
        <v>9.9971008407561701E-6</v>
      </c>
      <c r="AY14" s="47">
        <f t="shared" si="1"/>
        <v>9.9971008407561701E-6</v>
      </c>
      <c r="AZ14" s="47">
        <f t="shared" si="1"/>
        <v>9.9971008407561701E-6</v>
      </c>
      <c r="BA14" s="47">
        <f t="shared" si="1"/>
        <v>9.9971008407561701E-6</v>
      </c>
      <c r="BB14" s="47">
        <f t="shared" si="1"/>
        <v>9.9971008407561701E-6</v>
      </c>
      <c r="BC14" s="47">
        <f t="shared" si="1"/>
        <v>9.9971008407561701E-6</v>
      </c>
      <c r="BD14" s="47">
        <f t="shared" si="1"/>
        <v>9.9971008407561701E-6</v>
      </c>
      <c r="BE14" s="47">
        <f t="shared" si="1"/>
        <v>9.9971008407561701E-6</v>
      </c>
      <c r="BF14" s="47">
        <f t="shared" si="1"/>
        <v>9.9971008407561701E-6</v>
      </c>
      <c r="BG14" s="47">
        <f t="shared" si="1"/>
        <v>9.9971008407561701E-6</v>
      </c>
      <c r="BH14" s="47">
        <f t="shared" si="1"/>
        <v>9.9971008407561701E-6</v>
      </c>
      <c r="BI14" s="47">
        <f t="shared" si="1"/>
        <v>9.9971008407561701E-6</v>
      </c>
      <c r="BJ14" s="47">
        <f t="shared" si="1"/>
        <v>9.9971008407561701E-6</v>
      </c>
      <c r="BK14" s="47">
        <f t="shared" si="1"/>
        <v>9.9971008407561701E-6</v>
      </c>
      <c r="BL14" s="47">
        <f t="shared" si="1"/>
        <v>9.9971008407561701E-6</v>
      </c>
      <c r="BM14" s="6" cm="1">
        <f t="array" ref="BM14">-1/LN(30)*SUMPRODUCT(AI14:BL14,LN(AI14:BL14))</f>
        <v>1.0666062505532061E-3</v>
      </c>
      <c r="BN14" s="18">
        <f t="shared" si="2"/>
        <v>0.99893339374944679</v>
      </c>
      <c r="BO14" s="18">
        <f t="shared" si="3"/>
        <v>3.3317808222658285E-2</v>
      </c>
      <c r="BP14" s="21">
        <f t="shared" si="4"/>
        <v>1.6343620224088026E-2</v>
      </c>
      <c r="BQ14" s="6" cm="1">
        <f t="array" ref="BQ14">-SUMPRODUCT(AI14:BL14,LOG(AI14:BL14,2))</f>
        <v>5.2337201800567871E-3</v>
      </c>
      <c r="BR14" s="28">
        <f t="shared" si="8"/>
        <v>1.0666062505532055E-3</v>
      </c>
      <c r="BS14" s="3">
        <f t="shared" si="5"/>
        <v>0.99887002308627393</v>
      </c>
      <c r="BT14" s="3">
        <f t="shared" si="6"/>
        <v>1.6338881948322995E-7</v>
      </c>
      <c r="BU14" s="3">
        <f t="shared" si="6"/>
        <v>1.6338881948322995E-7</v>
      </c>
      <c r="BV14" s="3">
        <f t="shared" si="6"/>
        <v>1.6338881948322995E-7</v>
      </c>
      <c r="BW14" s="3">
        <f t="shared" si="6"/>
        <v>1.6338881948322995E-7</v>
      </c>
      <c r="BX14" s="3">
        <f t="shared" si="6"/>
        <v>1.6338881948322995E-7</v>
      </c>
      <c r="BY14" s="3">
        <f t="shared" si="6"/>
        <v>1.6338881948322995E-7</v>
      </c>
      <c r="BZ14" s="3">
        <f t="shared" si="6"/>
        <v>1.6338881948322995E-7</v>
      </c>
      <c r="CA14" s="3">
        <f t="shared" si="6"/>
        <v>1.6338881948322996E-2</v>
      </c>
      <c r="CB14" s="3">
        <f t="shared" si="6"/>
        <v>1.6338881948322995E-7</v>
      </c>
      <c r="CC14" s="3">
        <f t="shared" si="6"/>
        <v>1.6338881948322995E-7</v>
      </c>
      <c r="CD14" s="3">
        <f t="shared" si="6"/>
        <v>1.6338881948322995E-7</v>
      </c>
      <c r="CE14" s="3">
        <f t="shared" si="6"/>
        <v>1.6338881948322995E-7</v>
      </c>
      <c r="CF14" s="3">
        <f t="shared" si="6"/>
        <v>1.6338881948322995E-7</v>
      </c>
      <c r="CG14" s="3">
        <f t="shared" si="6"/>
        <v>1.6338881948322995E-7</v>
      </c>
      <c r="CH14" s="3">
        <f t="shared" si="6"/>
        <v>1.6338881948322995E-7</v>
      </c>
      <c r="CI14" s="3">
        <f t="shared" si="6"/>
        <v>1.6338881948322995E-7</v>
      </c>
      <c r="CJ14" s="3">
        <f t="shared" si="7"/>
        <v>1.6338881948322995E-7</v>
      </c>
      <c r="CK14" s="3">
        <f t="shared" si="7"/>
        <v>1.6338881948322995E-7</v>
      </c>
      <c r="CL14" s="3">
        <f t="shared" si="7"/>
        <v>1.6338881948322995E-7</v>
      </c>
      <c r="CM14" s="3">
        <f t="shared" si="7"/>
        <v>1.6338881948322995E-7</v>
      </c>
      <c r="CN14" s="3">
        <f t="shared" si="7"/>
        <v>1.6338881948322995E-7</v>
      </c>
      <c r="CO14" s="3">
        <f t="shared" si="7"/>
        <v>1.6338881948322995E-7</v>
      </c>
      <c r="CP14" s="3">
        <f t="shared" si="7"/>
        <v>1.6338881948322995E-7</v>
      </c>
      <c r="CQ14" s="3">
        <f t="shared" si="7"/>
        <v>1.6338881948322995E-7</v>
      </c>
      <c r="CR14" s="3">
        <f t="shared" si="7"/>
        <v>1.6338881948322995E-7</v>
      </c>
      <c r="CS14" s="3">
        <f t="shared" si="7"/>
        <v>1.6338881948322995E-7</v>
      </c>
      <c r="CT14" s="3">
        <f t="shared" si="7"/>
        <v>1.6338881948322995E-7</v>
      </c>
      <c r="CU14" s="3">
        <f t="shared" si="7"/>
        <v>1.6338881948322995E-7</v>
      </c>
      <c r="CV14" s="3">
        <f t="shared" si="7"/>
        <v>1.6338881948322995E-7</v>
      </c>
      <c r="CW14" s="3">
        <f t="shared" si="7"/>
        <v>1.6338881948322995E-7</v>
      </c>
      <c r="CX14" s="26">
        <f t="shared" si="9"/>
        <v>8.5537934981993728E-5</v>
      </c>
    </row>
    <row r="15" spans="1:103" s="5" customFormat="1" ht="31.5" customHeight="1" thickBot="1" x14ac:dyDescent="0.25">
      <c r="A15" s="2"/>
      <c r="B15" s="37" t="s">
        <v>61</v>
      </c>
      <c r="C15" s="34" t="s">
        <v>30</v>
      </c>
      <c r="D15" s="99">
        <v>3.3700000000000001E-2</v>
      </c>
      <c r="E15" s="93">
        <v>1E-3</v>
      </c>
      <c r="F15" s="91">
        <v>1E-3</v>
      </c>
      <c r="G15" s="91">
        <v>1E-3</v>
      </c>
      <c r="H15" s="91">
        <v>1E-3</v>
      </c>
      <c r="I15" s="91">
        <v>1E-3</v>
      </c>
      <c r="J15" s="91">
        <v>1E-3</v>
      </c>
      <c r="K15" s="91">
        <v>1E-3</v>
      </c>
      <c r="L15" s="91">
        <v>1E-3</v>
      </c>
      <c r="M15" s="91">
        <v>100</v>
      </c>
      <c r="N15" s="91">
        <v>1E-3</v>
      </c>
      <c r="O15" s="91">
        <v>1E-3</v>
      </c>
      <c r="P15" s="91">
        <v>1E-3</v>
      </c>
      <c r="Q15" s="91">
        <v>1E-3</v>
      </c>
      <c r="R15" s="91">
        <v>1E-3</v>
      </c>
      <c r="S15" s="91">
        <v>1E-3</v>
      </c>
      <c r="T15" s="91">
        <v>1E-3</v>
      </c>
      <c r="U15" s="91">
        <v>1E-3</v>
      </c>
      <c r="V15" s="91">
        <v>1E-3</v>
      </c>
      <c r="W15" s="91">
        <v>1E-3</v>
      </c>
      <c r="X15" s="91">
        <v>1E-3</v>
      </c>
      <c r="Y15" s="91">
        <v>1E-3</v>
      </c>
      <c r="Z15" s="91">
        <v>1E-3</v>
      </c>
      <c r="AA15" s="91">
        <v>1E-3</v>
      </c>
      <c r="AB15" s="91">
        <v>1E-3</v>
      </c>
      <c r="AC15" s="91">
        <v>1E-3</v>
      </c>
      <c r="AD15" s="91">
        <v>1E-3</v>
      </c>
      <c r="AE15" s="91">
        <v>1E-3</v>
      </c>
      <c r="AF15" s="91">
        <v>1E-3</v>
      </c>
      <c r="AG15" s="91">
        <v>1E-3</v>
      </c>
      <c r="AH15" s="94">
        <v>1E-3</v>
      </c>
      <c r="AI15" s="47">
        <f t="shared" si="0"/>
        <v>9.9971008407561718E-6</v>
      </c>
      <c r="AJ15" s="47">
        <f t="shared" si="0"/>
        <v>9.9971008407561718E-6</v>
      </c>
      <c r="AK15" s="47">
        <f t="shared" si="0"/>
        <v>9.9971008407561718E-6</v>
      </c>
      <c r="AL15" s="47">
        <f t="shared" si="0"/>
        <v>9.9971008407561718E-6</v>
      </c>
      <c r="AM15" s="47">
        <f t="shared" si="0"/>
        <v>9.9971008407561718E-6</v>
      </c>
      <c r="AN15" s="47">
        <f t="shared" si="0"/>
        <v>9.9971008407561718E-6</v>
      </c>
      <c r="AO15" s="47">
        <f t="shared" si="0"/>
        <v>9.9971008407561718E-6</v>
      </c>
      <c r="AP15" s="47">
        <f t="shared" si="0"/>
        <v>9.9971008407561718E-6</v>
      </c>
      <c r="AQ15" s="47">
        <f t="shared" si="0"/>
        <v>0.99971008407561712</v>
      </c>
      <c r="AR15" s="47">
        <f t="shared" si="0"/>
        <v>9.9971008407561718E-6</v>
      </c>
      <c r="AS15" s="47">
        <f t="shared" si="0"/>
        <v>9.9971008407561718E-6</v>
      </c>
      <c r="AT15" s="47">
        <f t="shared" si="0"/>
        <v>9.9971008407561718E-6</v>
      </c>
      <c r="AU15" s="47">
        <f t="shared" si="0"/>
        <v>9.9971008407561718E-6</v>
      </c>
      <c r="AV15" s="47">
        <f t="shared" si="0"/>
        <v>9.9971008407561718E-6</v>
      </c>
      <c r="AW15" s="47">
        <f t="shared" si="0"/>
        <v>9.9971008407561718E-6</v>
      </c>
      <c r="AX15" s="47">
        <f t="shared" si="0"/>
        <v>9.9971008407561718E-6</v>
      </c>
      <c r="AY15" s="47">
        <f t="shared" si="1"/>
        <v>9.9971008407561718E-6</v>
      </c>
      <c r="AZ15" s="47">
        <f t="shared" si="1"/>
        <v>9.9971008407561718E-6</v>
      </c>
      <c r="BA15" s="47">
        <f t="shared" si="1"/>
        <v>9.9971008407561718E-6</v>
      </c>
      <c r="BB15" s="47">
        <f t="shared" si="1"/>
        <v>9.9971008407561718E-6</v>
      </c>
      <c r="BC15" s="47">
        <f t="shared" si="1"/>
        <v>9.9971008407561718E-6</v>
      </c>
      <c r="BD15" s="47">
        <f t="shared" si="1"/>
        <v>9.9971008407561718E-6</v>
      </c>
      <c r="BE15" s="47">
        <f t="shared" si="1"/>
        <v>9.9971008407561718E-6</v>
      </c>
      <c r="BF15" s="47">
        <f t="shared" si="1"/>
        <v>9.9971008407561718E-6</v>
      </c>
      <c r="BG15" s="47">
        <f t="shared" si="1"/>
        <v>9.9971008407561718E-6</v>
      </c>
      <c r="BH15" s="47">
        <f t="shared" si="1"/>
        <v>9.9971008407561718E-6</v>
      </c>
      <c r="BI15" s="47">
        <f t="shared" si="1"/>
        <v>9.9971008407561718E-6</v>
      </c>
      <c r="BJ15" s="47">
        <f t="shared" si="1"/>
        <v>9.9971008407561718E-6</v>
      </c>
      <c r="BK15" s="47">
        <f t="shared" si="1"/>
        <v>9.9971008407561718E-6</v>
      </c>
      <c r="BL15" s="47">
        <f t="shared" si="1"/>
        <v>9.9971008407561718E-6</v>
      </c>
      <c r="BM15" s="6" cm="1">
        <f t="array" ref="BM15">-1/LN(30)*SUMPRODUCT(AI15:BL15,LN(AI15:BL15))</f>
        <v>1.0666062505531736E-3</v>
      </c>
      <c r="BN15" s="18">
        <f t="shared" si="2"/>
        <v>0.99893339374944679</v>
      </c>
      <c r="BO15" s="18">
        <f t="shared" si="3"/>
        <v>3.3317808222658285E-2</v>
      </c>
      <c r="BP15" s="21">
        <f t="shared" si="4"/>
        <v>3.7984827693225275E-2</v>
      </c>
      <c r="BQ15" s="6" cm="1">
        <f t="array" ref="BQ15">-SUMPRODUCT(AI15:BL15,LOG(AI15:BL15,2))</f>
        <v>5.2337201800566275E-3</v>
      </c>
      <c r="BR15" s="28">
        <f t="shared" si="8"/>
        <v>1.0666062505531729E-3</v>
      </c>
      <c r="BS15" s="3">
        <f t="shared" si="5"/>
        <v>0.99887002308627393</v>
      </c>
      <c r="BT15" s="3">
        <f t="shared" si="6"/>
        <v>3.7973815286792073E-7</v>
      </c>
      <c r="BU15" s="3">
        <f t="shared" si="6"/>
        <v>3.7973815286792073E-7</v>
      </c>
      <c r="BV15" s="3">
        <f t="shared" si="6"/>
        <v>3.7973815286792073E-7</v>
      </c>
      <c r="BW15" s="3">
        <f t="shared" si="6"/>
        <v>3.7973815286792073E-7</v>
      </c>
      <c r="BX15" s="3">
        <f t="shared" si="6"/>
        <v>3.7973815286792073E-7</v>
      </c>
      <c r="BY15" s="3">
        <f t="shared" si="6"/>
        <v>3.7973815286792073E-7</v>
      </c>
      <c r="BZ15" s="3">
        <f t="shared" si="6"/>
        <v>3.7973815286792073E-7</v>
      </c>
      <c r="CA15" s="3">
        <f t="shared" si="6"/>
        <v>3.7973815286792073E-7</v>
      </c>
      <c r="CB15" s="3">
        <f t="shared" si="6"/>
        <v>3.797381528679207E-2</v>
      </c>
      <c r="CC15" s="3">
        <f t="shared" si="6"/>
        <v>3.7973815286792073E-7</v>
      </c>
      <c r="CD15" s="3">
        <f t="shared" si="6"/>
        <v>3.7973815286792073E-7</v>
      </c>
      <c r="CE15" s="3">
        <f t="shared" si="6"/>
        <v>3.7973815286792073E-7</v>
      </c>
      <c r="CF15" s="3">
        <f t="shared" si="6"/>
        <v>3.7973815286792073E-7</v>
      </c>
      <c r="CG15" s="3">
        <f t="shared" si="6"/>
        <v>3.7973815286792073E-7</v>
      </c>
      <c r="CH15" s="3">
        <f t="shared" si="6"/>
        <v>3.7973815286792073E-7</v>
      </c>
      <c r="CI15" s="3">
        <f t="shared" si="6"/>
        <v>3.7973815286792073E-7</v>
      </c>
      <c r="CJ15" s="3">
        <f t="shared" si="7"/>
        <v>3.7973815286792073E-7</v>
      </c>
      <c r="CK15" s="3">
        <f t="shared" si="7"/>
        <v>3.7973815286792073E-7</v>
      </c>
      <c r="CL15" s="3">
        <f t="shared" si="7"/>
        <v>3.7973815286792073E-7</v>
      </c>
      <c r="CM15" s="3">
        <f t="shared" si="7"/>
        <v>3.7973815286792073E-7</v>
      </c>
      <c r="CN15" s="3">
        <f t="shared" si="7"/>
        <v>3.7973815286792073E-7</v>
      </c>
      <c r="CO15" s="3">
        <f t="shared" si="7"/>
        <v>3.7973815286792073E-7</v>
      </c>
      <c r="CP15" s="3">
        <f t="shared" si="7"/>
        <v>3.7973815286792073E-7</v>
      </c>
      <c r="CQ15" s="3">
        <f t="shared" si="7"/>
        <v>3.7973815286792073E-7</v>
      </c>
      <c r="CR15" s="3">
        <f t="shared" si="7"/>
        <v>3.7973815286792073E-7</v>
      </c>
      <c r="CS15" s="3">
        <f t="shared" si="7"/>
        <v>3.7973815286792073E-7</v>
      </c>
      <c r="CT15" s="3">
        <f t="shared" si="7"/>
        <v>3.7973815286792073E-7</v>
      </c>
      <c r="CU15" s="3">
        <f t="shared" si="7"/>
        <v>3.7973815286792073E-7</v>
      </c>
      <c r="CV15" s="3">
        <f t="shared" si="7"/>
        <v>3.7973815286792073E-7</v>
      </c>
      <c r="CW15" s="3">
        <f t="shared" si="7"/>
        <v>3.7973815286792073E-7</v>
      </c>
      <c r="CX15" s="26">
        <f t="shared" si="9"/>
        <v>1.9880195923400695E-4</v>
      </c>
    </row>
    <row r="16" spans="1:103" s="5" customFormat="1" ht="31.5" customHeight="1" thickBot="1" x14ac:dyDescent="0.25">
      <c r="A16" s="2"/>
      <c r="B16" s="37" t="s">
        <v>62</v>
      </c>
      <c r="C16" s="34" t="s">
        <v>31</v>
      </c>
      <c r="D16" s="99">
        <v>4.6800000000000001E-2</v>
      </c>
      <c r="E16" s="93">
        <v>1E-3</v>
      </c>
      <c r="F16" s="91">
        <v>1E-3</v>
      </c>
      <c r="G16" s="91">
        <v>1E-3</v>
      </c>
      <c r="H16" s="91">
        <v>1E-3</v>
      </c>
      <c r="I16" s="91">
        <v>1E-3</v>
      </c>
      <c r="J16" s="91">
        <v>1E-3</v>
      </c>
      <c r="K16" s="91">
        <v>1E-3</v>
      </c>
      <c r="L16" s="91">
        <v>1E-3</v>
      </c>
      <c r="M16" s="91">
        <v>1E-3</v>
      </c>
      <c r="N16" s="91">
        <v>100</v>
      </c>
      <c r="O16" s="91">
        <v>1E-3</v>
      </c>
      <c r="P16" s="91">
        <v>1E-3</v>
      </c>
      <c r="Q16" s="91">
        <v>1E-3</v>
      </c>
      <c r="R16" s="91">
        <v>1E-3</v>
      </c>
      <c r="S16" s="91">
        <v>1E-3</v>
      </c>
      <c r="T16" s="91">
        <v>1E-3</v>
      </c>
      <c r="U16" s="91">
        <v>1E-3</v>
      </c>
      <c r="V16" s="91">
        <v>1E-3</v>
      </c>
      <c r="W16" s="91">
        <v>1E-3</v>
      </c>
      <c r="X16" s="91">
        <v>1E-3</v>
      </c>
      <c r="Y16" s="91">
        <v>1E-3</v>
      </c>
      <c r="Z16" s="91">
        <v>1E-3</v>
      </c>
      <c r="AA16" s="91">
        <v>1E-3</v>
      </c>
      <c r="AB16" s="91">
        <v>1E-3</v>
      </c>
      <c r="AC16" s="91">
        <v>1E-3</v>
      </c>
      <c r="AD16" s="91">
        <v>1E-3</v>
      </c>
      <c r="AE16" s="91">
        <v>1E-3</v>
      </c>
      <c r="AF16" s="91">
        <v>1E-3</v>
      </c>
      <c r="AG16" s="91">
        <v>1E-3</v>
      </c>
      <c r="AH16" s="94">
        <v>1E-3</v>
      </c>
      <c r="AI16" s="47">
        <f t="shared" si="0"/>
        <v>9.9971008407561718E-6</v>
      </c>
      <c r="AJ16" s="47">
        <f t="shared" si="0"/>
        <v>9.9971008407561718E-6</v>
      </c>
      <c r="AK16" s="47">
        <f t="shared" si="0"/>
        <v>9.9971008407561718E-6</v>
      </c>
      <c r="AL16" s="47">
        <f t="shared" si="0"/>
        <v>9.9971008407561718E-6</v>
      </c>
      <c r="AM16" s="47">
        <f t="shared" si="0"/>
        <v>9.9971008407561718E-6</v>
      </c>
      <c r="AN16" s="47">
        <f t="shared" si="0"/>
        <v>9.9971008407561718E-6</v>
      </c>
      <c r="AO16" s="47">
        <f t="shared" si="0"/>
        <v>9.9971008407561718E-6</v>
      </c>
      <c r="AP16" s="47">
        <f t="shared" si="0"/>
        <v>9.9971008407561718E-6</v>
      </c>
      <c r="AQ16" s="47">
        <f t="shared" si="0"/>
        <v>9.9971008407561718E-6</v>
      </c>
      <c r="AR16" s="47">
        <f t="shared" si="0"/>
        <v>0.99971008407561712</v>
      </c>
      <c r="AS16" s="47">
        <f t="shared" si="0"/>
        <v>9.9971008407561718E-6</v>
      </c>
      <c r="AT16" s="47">
        <f t="shared" si="0"/>
        <v>9.9971008407561718E-6</v>
      </c>
      <c r="AU16" s="47">
        <f t="shared" si="0"/>
        <v>9.9971008407561718E-6</v>
      </c>
      <c r="AV16" s="47">
        <f t="shared" si="0"/>
        <v>9.9971008407561718E-6</v>
      </c>
      <c r="AW16" s="47">
        <f t="shared" si="0"/>
        <v>9.9971008407561718E-6</v>
      </c>
      <c r="AX16" s="47">
        <f t="shared" si="0"/>
        <v>9.9971008407561718E-6</v>
      </c>
      <c r="AY16" s="47">
        <f t="shared" si="1"/>
        <v>9.9971008407561718E-6</v>
      </c>
      <c r="AZ16" s="47">
        <f t="shared" si="1"/>
        <v>9.9971008407561718E-6</v>
      </c>
      <c r="BA16" s="47">
        <f t="shared" si="1"/>
        <v>9.9971008407561718E-6</v>
      </c>
      <c r="BB16" s="47">
        <f t="shared" si="1"/>
        <v>9.9971008407561718E-6</v>
      </c>
      <c r="BC16" s="47">
        <f t="shared" si="1"/>
        <v>9.9971008407561718E-6</v>
      </c>
      <c r="BD16" s="47">
        <f t="shared" si="1"/>
        <v>9.9971008407561718E-6</v>
      </c>
      <c r="BE16" s="47">
        <f t="shared" si="1"/>
        <v>9.9971008407561718E-6</v>
      </c>
      <c r="BF16" s="47">
        <f t="shared" si="1"/>
        <v>9.9971008407561718E-6</v>
      </c>
      <c r="BG16" s="47">
        <f t="shared" si="1"/>
        <v>9.9971008407561718E-6</v>
      </c>
      <c r="BH16" s="47">
        <f t="shared" si="1"/>
        <v>9.9971008407561718E-6</v>
      </c>
      <c r="BI16" s="47">
        <f t="shared" si="1"/>
        <v>9.9971008407561718E-6</v>
      </c>
      <c r="BJ16" s="47">
        <f t="shared" si="1"/>
        <v>9.9971008407561718E-6</v>
      </c>
      <c r="BK16" s="47">
        <f t="shared" si="1"/>
        <v>9.9971008407561718E-6</v>
      </c>
      <c r="BL16" s="47">
        <f t="shared" si="1"/>
        <v>9.9971008407561718E-6</v>
      </c>
      <c r="BM16" s="6" cm="1">
        <f t="array" ref="BM16">-1/LN(30)*SUMPRODUCT(AI16:BL16,LN(AI16:BL16))</f>
        <v>1.0666062505531736E-3</v>
      </c>
      <c r="BN16" s="18">
        <f t="shared" si="2"/>
        <v>0.99893339374944679</v>
      </c>
      <c r="BO16" s="18">
        <f t="shared" si="3"/>
        <v>3.3317808222658285E-2</v>
      </c>
      <c r="BP16" s="21">
        <f t="shared" si="4"/>
        <v>5.2750443206022041E-2</v>
      </c>
      <c r="BQ16" s="6" cm="1">
        <f t="array" ref="BQ16">-SUMPRODUCT(AI16:BL16,LOG(AI16:BL16,2))</f>
        <v>5.2337201800566275E-3</v>
      </c>
      <c r="BR16" s="28">
        <f t="shared" si="8"/>
        <v>1.0666062505531729E-3</v>
      </c>
      <c r="BS16" s="3">
        <f t="shared" si="5"/>
        <v>0.99887002308627393</v>
      </c>
      <c r="BT16" s="3">
        <f t="shared" si="6"/>
        <v>5.2735150012518359E-7</v>
      </c>
      <c r="BU16" s="3">
        <f t="shared" si="6"/>
        <v>5.2735150012518359E-7</v>
      </c>
      <c r="BV16" s="3">
        <f t="shared" si="6"/>
        <v>5.2735150012518359E-7</v>
      </c>
      <c r="BW16" s="3">
        <f t="shared" si="6"/>
        <v>5.2735150012518359E-7</v>
      </c>
      <c r="BX16" s="3">
        <f t="shared" si="6"/>
        <v>5.2735150012518359E-7</v>
      </c>
      <c r="BY16" s="3">
        <f t="shared" si="6"/>
        <v>5.2735150012518359E-7</v>
      </c>
      <c r="BZ16" s="3">
        <f t="shared" si="6"/>
        <v>5.2735150012518359E-7</v>
      </c>
      <c r="CA16" s="3">
        <f t="shared" si="6"/>
        <v>5.2735150012518359E-7</v>
      </c>
      <c r="CB16" s="3">
        <f t="shared" si="6"/>
        <v>5.2735150012518359E-7</v>
      </c>
      <c r="CC16" s="3">
        <f t="shared" si="6"/>
        <v>5.2735150012518363E-2</v>
      </c>
      <c r="CD16" s="3">
        <f t="shared" si="6"/>
        <v>5.2735150012518359E-7</v>
      </c>
      <c r="CE16" s="3">
        <f t="shared" si="6"/>
        <v>5.2735150012518359E-7</v>
      </c>
      <c r="CF16" s="3">
        <f t="shared" si="6"/>
        <v>5.2735150012518359E-7</v>
      </c>
      <c r="CG16" s="3">
        <f t="shared" si="6"/>
        <v>5.2735150012518359E-7</v>
      </c>
      <c r="CH16" s="3">
        <f t="shared" si="6"/>
        <v>5.2735150012518359E-7</v>
      </c>
      <c r="CI16" s="3">
        <f t="shared" si="6"/>
        <v>5.2735150012518359E-7</v>
      </c>
      <c r="CJ16" s="3">
        <f t="shared" si="7"/>
        <v>5.2735150012518359E-7</v>
      </c>
      <c r="CK16" s="3">
        <f t="shared" si="7"/>
        <v>5.2735150012518359E-7</v>
      </c>
      <c r="CL16" s="3">
        <f t="shared" si="7"/>
        <v>5.2735150012518359E-7</v>
      </c>
      <c r="CM16" s="3">
        <f t="shared" si="7"/>
        <v>5.2735150012518359E-7</v>
      </c>
      <c r="CN16" s="3">
        <f t="shared" si="7"/>
        <v>5.2735150012518359E-7</v>
      </c>
      <c r="CO16" s="3">
        <f t="shared" si="7"/>
        <v>5.2735150012518359E-7</v>
      </c>
      <c r="CP16" s="3">
        <f t="shared" si="7"/>
        <v>5.2735150012518359E-7</v>
      </c>
      <c r="CQ16" s="3">
        <f t="shared" si="7"/>
        <v>5.2735150012518359E-7</v>
      </c>
      <c r="CR16" s="3">
        <f t="shared" si="7"/>
        <v>5.2735150012518359E-7</v>
      </c>
      <c r="CS16" s="3">
        <f t="shared" si="7"/>
        <v>5.2735150012518359E-7</v>
      </c>
      <c r="CT16" s="3">
        <f t="shared" si="7"/>
        <v>5.2735150012518359E-7</v>
      </c>
      <c r="CU16" s="3">
        <f t="shared" si="7"/>
        <v>5.2735150012518359E-7</v>
      </c>
      <c r="CV16" s="3">
        <f t="shared" si="7"/>
        <v>5.2735150012518359E-7</v>
      </c>
      <c r="CW16" s="3">
        <f t="shared" si="7"/>
        <v>5.2735150012518359E-7</v>
      </c>
      <c r="CX16" s="26">
        <f t="shared" si="9"/>
        <v>2.7608105911428857E-4</v>
      </c>
    </row>
    <row r="17" spans="1:102" s="5" customFormat="1" ht="31.5" customHeight="1" thickBot="1" x14ac:dyDescent="0.25">
      <c r="A17" s="2"/>
      <c r="B17" s="37" t="s">
        <v>63</v>
      </c>
      <c r="C17" s="34" t="s">
        <v>32</v>
      </c>
      <c r="D17" s="99">
        <v>6.9599999999999995E-2</v>
      </c>
      <c r="E17" s="93">
        <v>1E-3</v>
      </c>
      <c r="F17" s="91">
        <v>1E-3</v>
      </c>
      <c r="G17" s="91">
        <v>1E-3</v>
      </c>
      <c r="H17" s="91">
        <v>1E-3</v>
      </c>
      <c r="I17" s="91">
        <v>1E-3</v>
      </c>
      <c r="J17" s="91">
        <v>1E-3</v>
      </c>
      <c r="K17" s="91">
        <v>1E-3</v>
      </c>
      <c r="L17" s="91">
        <v>1E-3</v>
      </c>
      <c r="M17" s="91">
        <v>1E-3</v>
      </c>
      <c r="N17" s="91">
        <v>1E-3</v>
      </c>
      <c r="O17" s="91">
        <v>100</v>
      </c>
      <c r="P17" s="91">
        <v>1E-3</v>
      </c>
      <c r="Q17" s="91">
        <v>1E-3</v>
      </c>
      <c r="R17" s="91">
        <v>1E-3</v>
      </c>
      <c r="S17" s="91">
        <v>1E-3</v>
      </c>
      <c r="T17" s="91">
        <v>1E-3</v>
      </c>
      <c r="U17" s="91">
        <v>1E-3</v>
      </c>
      <c r="V17" s="91">
        <v>1E-3</v>
      </c>
      <c r="W17" s="91">
        <v>1E-3</v>
      </c>
      <c r="X17" s="91">
        <v>1E-3</v>
      </c>
      <c r="Y17" s="91">
        <v>1E-3</v>
      </c>
      <c r="Z17" s="91">
        <v>1E-3</v>
      </c>
      <c r="AA17" s="91">
        <v>1E-3</v>
      </c>
      <c r="AB17" s="91">
        <v>1E-3</v>
      </c>
      <c r="AC17" s="91">
        <v>1E-3</v>
      </c>
      <c r="AD17" s="91">
        <v>1E-3</v>
      </c>
      <c r="AE17" s="91">
        <v>1E-3</v>
      </c>
      <c r="AF17" s="91">
        <v>1E-3</v>
      </c>
      <c r="AG17" s="91">
        <v>1E-3</v>
      </c>
      <c r="AH17" s="94">
        <v>1E-3</v>
      </c>
      <c r="AI17" s="47">
        <f t="shared" si="0"/>
        <v>9.9971008407561718E-6</v>
      </c>
      <c r="AJ17" s="47">
        <f t="shared" si="0"/>
        <v>9.9971008407561718E-6</v>
      </c>
      <c r="AK17" s="47">
        <f t="shared" si="0"/>
        <v>9.9971008407561718E-6</v>
      </c>
      <c r="AL17" s="47">
        <f t="shared" si="0"/>
        <v>9.9971008407561718E-6</v>
      </c>
      <c r="AM17" s="47">
        <f t="shared" si="0"/>
        <v>9.9971008407561718E-6</v>
      </c>
      <c r="AN17" s="47">
        <f t="shared" si="0"/>
        <v>9.9971008407561718E-6</v>
      </c>
      <c r="AO17" s="47">
        <f t="shared" si="0"/>
        <v>9.9971008407561718E-6</v>
      </c>
      <c r="AP17" s="47">
        <f t="shared" si="0"/>
        <v>9.9971008407561718E-6</v>
      </c>
      <c r="AQ17" s="47">
        <f t="shared" si="0"/>
        <v>9.9971008407561718E-6</v>
      </c>
      <c r="AR17" s="47">
        <f t="shared" si="0"/>
        <v>9.9971008407561718E-6</v>
      </c>
      <c r="AS17" s="47">
        <f t="shared" si="0"/>
        <v>0.99971008407561712</v>
      </c>
      <c r="AT17" s="47">
        <f t="shared" si="0"/>
        <v>9.9971008407561718E-6</v>
      </c>
      <c r="AU17" s="47">
        <f t="shared" si="0"/>
        <v>9.9971008407561718E-6</v>
      </c>
      <c r="AV17" s="47">
        <f t="shared" si="0"/>
        <v>9.9971008407561718E-6</v>
      </c>
      <c r="AW17" s="47">
        <f t="shared" si="0"/>
        <v>9.9971008407561718E-6</v>
      </c>
      <c r="AX17" s="47">
        <f t="shared" si="0"/>
        <v>9.9971008407561718E-6</v>
      </c>
      <c r="AY17" s="47">
        <f t="shared" si="1"/>
        <v>9.9971008407561718E-6</v>
      </c>
      <c r="AZ17" s="47">
        <f t="shared" si="1"/>
        <v>9.9971008407561718E-6</v>
      </c>
      <c r="BA17" s="47">
        <f t="shared" si="1"/>
        <v>9.9971008407561718E-6</v>
      </c>
      <c r="BB17" s="47">
        <f t="shared" si="1"/>
        <v>9.9971008407561718E-6</v>
      </c>
      <c r="BC17" s="47">
        <f t="shared" si="1"/>
        <v>9.9971008407561718E-6</v>
      </c>
      <c r="BD17" s="47">
        <f t="shared" si="1"/>
        <v>9.9971008407561718E-6</v>
      </c>
      <c r="BE17" s="47">
        <f t="shared" si="1"/>
        <v>9.9971008407561718E-6</v>
      </c>
      <c r="BF17" s="47">
        <f t="shared" si="1"/>
        <v>9.9971008407561718E-6</v>
      </c>
      <c r="BG17" s="47">
        <f t="shared" si="1"/>
        <v>9.9971008407561718E-6</v>
      </c>
      <c r="BH17" s="47">
        <f t="shared" si="1"/>
        <v>9.9971008407561718E-6</v>
      </c>
      <c r="BI17" s="47">
        <f t="shared" si="1"/>
        <v>9.9971008407561718E-6</v>
      </c>
      <c r="BJ17" s="47">
        <f t="shared" si="1"/>
        <v>9.9971008407561718E-6</v>
      </c>
      <c r="BK17" s="47">
        <f t="shared" si="1"/>
        <v>9.9971008407561718E-6</v>
      </c>
      <c r="BL17" s="47">
        <f t="shared" si="1"/>
        <v>9.9971008407561718E-6</v>
      </c>
      <c r="BM17" s="6" cm="1">
        <f t="array" ref="BM17">-1/LN(30)*SUMPRODUCT(AI17:BL17,LN(AI17:BL17))</f>
        <v>1.0666062505531736E-3</v>
      </c>
      <c r="BN17" s="18">
        <f t="shared" si="2"/>
        <v>0.99893339374944679</v>
      </c>
      <c r="BO17" s="18">
        <f t="shared" si="3"/>
        <v>3.3317808222658285E-2</v>
      </c>
      <c r="BP17" s="21">
        <f t="shared" si="4"/>
        <v>7.8449377075622509E-2</v>
      </c>
      <c r="BQ17" s="6" cm="1">
        <f t="array" ref="BQ17">-SUMPRODUCT(AI17:BL17,LOG(AI17:BL17,2))</f>
        <v>5.2337201800566275E-3</v>
      </c>
      <c r="BR17" s="28">
        <f t="shared" si="8"/>
        <v>1.0666062505531729E-3</v>
      </c>
      <c r="BS17" s="3">
        <f t="shared" si="5"/>
        <v>0.99887002308627393</v>
      </c>
      <c r="BT17" s="3">
        <f t="shared" si="6"/>
        <v>7.8426633351950374E-7</v>
      </c>
      <c r="BU17" s="3">
        <f t="shared" si="6"/>
        <v>7.8426633351950374E-7</v>
      </c>
      <c r="BV17" s="3">
        <f t="shared" si="6"/>
        <v>7.8426633351950374E-7</v>
      </c>
      <c r="BW17" s="3">
        <f t="shared" si="6"/>
        <v>7.8426633351950374E-7</v>
      </c>
      <c r="BX17" s="3">
        <f t="shared" si="6"/>
        <v>7.8426633351950374E-7</v>
      </c>
      <c r="BY17" s="3">
        <f t="shared" si="6"/>
        <v>7.8426633351950374E-7</v>
      </c>
      <c r="BZ17" s="3">
        <f t="shared" si="6"/>
        <v>7.8426633351950374E-7</v>
      </c>
      <c r="CA17" s="3">
        <f t="shared" si="6"/>
        <v>7.8426633351950374E-7</v>
      </c>
      <c r="CB17" s="3">
        <f t="shared" si="6"/>
        <v>7.8426633351950374E-7</v>
      </c>
      <c r="CC17" s="3">
        <f t="shared" si="6"/>
        <v>7.8426633351950374E-7</v>
      </c>
      <c r="CD17" s="3">
        <f t="shared" si="6"/>
        <v>7.8426633351950367E-2</v>
      </c>
      <c r="CE17" s="3">
        <f t="shared" si="6"/>
        <v>7.8426633351950374E-7</v>
      </c>
      <c r="CF17" s="3">
        <f t="shared" si="6"/>
        <v>7.8426633351950374E-7</v>
      </c>
      <c r="CG17" s="3">
        <f t="shared" si="6"/>
        <v>7.8426633351950374E-7</v>
      </c>
      <c r="CH17" s="3">
        <f t="shared" si="6"/>
        <v>7.8426633351950374E-7</v>
      </c>
      <c r="CI17" s="3">
        <f t="shared" si="6"/>
        <v>7.8426633351950374E-7</v>
      </c>
      <c r="CJ17" s="3">
        <f t="shared" si="7"/>
        <v>7.8426633351950374E-7</v>
      </c>
      <c r="CK17" s="3">
        <f t="shared" si="7"/>
        <v>7.8426633351950374E-7</v>
      </c>
      <c r="CL17" s="3">
        <f t="shared" si="7"/>
        <v>7.8426633351950374E-7</v>
      </c>
      <c r="CM17" s="3">
        <f t="shared" si="7"/>
        <v>7.8426633351950374E-7</v>
      </c>
      <c r="CN17" s="3">
        <f t="shared" si="7"/>
        <v>7.8426633351950374E-7</v>
      </c>
      <c r="CO17" s="3">
        <f t="shared" si="7"/>
        <v>7.8426633351950374E-7</v>
      </c>
      <c r="CP17" s="3">
        <f t="shared" si="7"/>
        <v>7.8426633351950374E-7</v>
      </c>
      <c r="CQ17" s="3">
        <f t="shared" si="7"/>
        <v>7.8426633351950374E-7</v>
      </c>
      <c r="CR17" s="3">
        <f t="shared" si="7"/>
        <v>7.8426633351950374E-7</v>
      </c>
      <c r="CS17" s="3">
        <f t="shared" si="7"/>
        <v>7.8426633351950374E-7</v>
      </c>
      <c r="CT17" s="3">
        <f t="shared" si="7"/>
        <v>7.8426633351950374E-7</v>
      </c>
      <c r="CU17" s="3">
        <f t="shared" si="7"/>
        <v>7.8426633351950374E-7</v>
      </c>
      <c r="CV17" s="3">
        <f t="shared" si="7"/>
        <v>7.8426633351950374E-7</v>
      </c>
      <c r="CW17" s="3">
        <f t="shared" si="7"/>
        <v>7.8426633351950374E-7</v>
      </c>
      <c r="CX17" s="26">
        <f t="shared" si="9"/>
        <v>4.1058208791355729E-4</v>
      </c>
    </row>
    <row r="18" spans="1:102" s="5" customFormat="1" ht="31.5" customHeight="1" thickBot="1" x14ac:dyDescent="0.25">
      <c r="A18" s="2"/>
      <c r="B18" s="37" t="s">
        <v>64</v>
      </c>
      <c r="C18" s="34" t="s">
        <v>33</v>
      </c>
      <c r="D18" s="99">
        <v>2.8799999999999999E-2</v>
      </c>
      <c r="E18" s="93">
        <v>1E-3</v>
      </c>
      <c r="F18" s="91">
        <v>1E-3</v>
      </c>
      <c r="G18" s="91">
        <v>1E-3</v>
      </c>
      <c r="H18" s="91">
        <v>1E-3</v>
      </c>
      <c r="I18" s="91">
        <v>1E-3</v>
      </c>
      <c r="J18" s="91">
        <v>1E-3</v>
      </c>
      <c r="K18" s="91">
        <v>1E-3</v>
      </c>
      <c r="L18" s="91">
        <v>1E-3</v>
      </c>
      <c r="M18" s="91">
        <v>1E-3</v>
      </c>
      <c r="N18" s="91">
        <v>1E-3</v>
      </c>
      <c r="O18" s="91">
        <v>1E-3</v>
      </c>
      <c r="P18" s="91">
        <v>100</v>
      </c>
      <c r="Q18" s="91">
        <v>1E-3</v>
      </c>
      <c r="R18" s="91">
        <v>1E-3</v>
      </c>
      <c r="S18" s="91">
        <v>1E-3</v>
      </c>
      <c r="T18" s="91">
        <v>1E-3</v>
      </c>
      <c r="U18" s="91">
        <v>1E-3</v>
      </c>
      <c r="V18" s="91">
        <v>1E-3</v>
      </c>
      <c r="W18" s="91">
        <v>1E-3</v>
      </c>
      <c r="X18" s="91">
        <v>1E-3</v>
      </c>
      <c r="Y18" s="91">
        <v>1E-3</v>
      </c>
      <c r="Z18" s="91">
        <v>1E-3</v>
      </c>
      <c r="AA18" s="91">
        <v>1E-3</v>
      </c>
      <c r="AB18" s="91">
        <v>1E-3</v>
      </c>
      <c r="AC18" s="91">
        <v>1E-3</v>
      </c>
      <c r="AD18" s="91">
        <v>1E-3</v>
      </c>
      <c r="AE18" s="91">
        <v>1E-3</v>
      </c>
      <c r="AF18" s="91">
        <v>1E-3</v>
      </c>
      <c r="AG18" s="91">
        <v>1E-3</v>
      </c>
      <c r="AH18" s="94">
        <v>1E-3</v>
      </c>
      <c r="AI18" s="47">
        <f t="shared" si="0"/>
        <v>9.9971008407561735E-6</v>
      </c>
      <c r="AJ18" s="47">
        <f t="shared" si="0"/>
        <v>9.9971008407561735E-6</v>
      </c>
      <c r="AK18" s="47">
        <f t="shared" si="0"/>
        <v>9.9971008407561735E-6</v>
      </c>
      <c r="AL18" s="47">
        <f t="shared" si="0"/>
        <v>9.9971008407561735E-6</v>
      </c>
      <c r="AM18" s="47">
        <f t="shared" si="0"/>
        <v>9.9971008407561735E-6</v>
      </c>
      <c r="AN18" s="47">
        <f t="shared" si="0"/>
        <v>9.9971008407561735E-6</v>
      </c>
      <c r="AO18" s="47">
        <f t="shared" si="0"/>
        <v>9.9971008407561735E-6</v>
      </c>
      <c r="AP18" s="47">
        <f t="shared" si="0"/>
        <v>9.9971008407561735E-6</v>
      </c>
      <c r="AQ18" s="47">
        <f t="shared" si="0"/>
        <v>9.9971008407561735E-6</v>
      </c>
      <c r="AR18" s="47">
        <f t="shared" si="0"/>
        <v>9.9971008407561735E-6</v>
      </c>
      <c r="AS18" s="47">
        <f t="shared" si="0"/>
        <v>9.9971008407561735E-6</v>
      </c>
      <c r="AT18" s="47">
        <f t="shared" si="0"/>
        <v>0.99971008407561723</v>
      </c>
      <c r="AU18" s="47">
        <f t="shared" si="0"/>
        <v>9.9971008407561735E-6</v>
      </c>
      <c r="AV18" s="47">
        <f t="shared" si="0"/>
        <v>9.9971008407561735E-6</v>
      </c>
      <c r="AW18" s="47">
        <f t="shared" si="0"/>
        <v>9.9971008407561735E-6</v>
      </c>
      <c r="AX18" s="47">
        <f t="shared" si="0"/>
        <v>9.9971008407561735E-6</v>
      </c>
      <c r="AY18" s="47">
        <f t="shared" si="1"/>
        <v>9.9971008407561735E-6</v>
      </c>
      <c r="AZ18" s="47">
        <f t="shared" si="1"/>
        <v>9.9971008407561735E-6</v>
      </c>
      <c r="BA18" s="47">
        <f t="shared" si="1"/>
        <v>9.9971008407561735E-6</v>
      </c>
      <c r="BB18" s="47">
        <f t="shared" si="1"/>
        <v>9.9971008407561735E-6</v>
      </c>
      <c r="BC18" s="47">
        <f t="shared" si="1"/>
        <v>9.9971008407561735E-6</v>
      </c>
      <c r="BD18" s="47">
        <f t="shared" si="1"/>
        <v>9.9971008407561735E-6</v>
      </c>
      <c r="BE18" s="47">
        <f t="shared" si="1"/>
        <v>9.9971008407561735E-6</v>
      </c>
      <c r="BF18" s="47">
        <f t="shared" si="1"/>
        <v>9.9971008407561735E-6</v>
      </c>
      <c r="BG18" s="47">
        <f t="shared" si="1"/>
        <v>9.9971008407561735E-6</v>
      </c>
      <c r="BH18" s="47">
        <f t="shared" si="1"/>
        <v>9.9971008407561735E-6</v>
      </c>
      <c r="BI18" s="47">
        <f t="shared" si="1"/>
        <v>9.9971008407561735E-6</v>
      </c>
      <c r="BJ18" s="47">
        <f t="shared" si="1"/>
        <v>9.9971008407561735E-6</v>
      </c>
      <c r="BK18" s="47">
        <f t="shared" si="1"/>
        <v>9.9971008407561735E-6</v>
      </c>
      <c r="BL18" s="47">
        <f t="shared" si="1"/>
        <v>9.9971008407561735E-6</v>
      </c>
      <c r="BM18" s="6" cm="1">
        <f t="array" ref="BM18">-1/LN(30)*SUMPRODUCT(AI18:BL18,LN(AI18:BL18))</f>
        <v>1.0666062505531411E-3</v>
      </c>
      <c r="BN18" s="18">
        <f t="shared" si="2"/>
        <v>0.9989333937494469</v>
      </c>
      <c r="BO18" s="18">
        <f t="shared" si="3"/>
        <v>3.3317808222658285E-2</v>
      </c>
      <c r="BP18" s="21">
        <f t="shared" si="4"/>
        <v>3.2461811203705872E-2</v>
      </c>
      <c r="BQ18" s="6" cm="1">
        <f t="array" ref="BQ18">-SUMPRODUCT(AI18:BL18,LOG(AI18:BL18,2))</f>
        <v>5.2337201800564679E-3</v>
      </c>
      <c r="BR18" s="28">
        <f t="shared" si="8"/>
        <v>1.0666062505531404E-3</v>
      </c>
      <c r="BS18" s="3">
        <f t="shared" si="5"/>
        <v>0.99887002308627393</v>
      </c>
      <c r="BT18" s="3">
        <f t="shared" si="6"/>
        <v>3.2452400007703617E-7</v>
      </c>
      <c r="BU18" s="3">
        <f t="shared" si="6"/>
        <v>3.2452400007703617E-7</v>
      </c>
      <c r="BV18" s="3">
        <f t="shared" si="6"/>
        <v>3.2452400007703617E-7</v>
      </c>
      <c r="BW18" s="3">
        <f t="shared" si="6"/>
        <v>3.2452400007703617E-7</v>
      </c>
      <c r="BX18" s="3">
        <f t="shared" si="6"/>
        <v>3.2452400007703617E-7</v>
      </c>
      <c r="BY18" s="3">
        <f t="shared" si="6"/>
        <v>3.2452400007703617E-7</v>
      </c>
      <c r="BZ18" s="3">
        <f t="shared" si="6"/>
        <v>3.2452400007703617E-7</v>
      </c>
      <c r="CA18" s="3">
        <f t="shared" si="6"/>
        <v>3.2452400007703617E-7</v>
      </c>
      <c r="CB18" s="3">
        <f t="shared" si="6"/>
        <v>3.2452400007703617E-7</v>
      </c>
      <c r="CC18" s="3">
        <f t="shared" si="6"/>
        <v>3.2452400007703617E-7</v>
      </c>
      <c r="CD18" s="3">
        <f t="shared" si="6"/>
        <v>3.2452400007703617E-7</v>
      </c>
      <c r="CE18" s="3">
        <f t="shared" si="6"/>
        <v>3.2452400007703608E-2</v>
      </c>
      <c r="CF18" s="3">
        <f t="shared" si="6"/>
        <v>3.2452400007703617E-7</v>
      </c>
      <c r="CG18" s="3">
        <f t="shared" si="6"/>
        <v>3.2452400007703617E-7</v>
      </c>
      <c r="CH18" s="3">
        <f t="shared" si="6"/>
        <v>3.2452400007703617E-7</v>
      </c>
      <c r="CI18" s="3">
        <f t="shared" si="6"/>
        <v>3.2452400007703617E-7</v>
      </c>
      <c r="CJ18" s="3">
        <f t="shared" si="7"/>
        <v>3.2452400007703617E-7</v>
      </c>
      <c r="CK18" s="3">
        <f t="shared" si="7"/>
        <v>3.2452400007703617E-7</v>
      </c>
      <c r="CL18" s="3">
        <f t="shared" si="7"/>
        <v>3.2452400007703617E-7</v>
      </c>
      <c r="CM18" s="3">
        <f t="shared" si="7"/>
        <v>3.2452400007703617E-7</v>
      </c>
      <c r="CN18" s="3">
        <f t="shared" si="7"/>
        <v>3.2452400007703617E-7</v>
      </c>
      <c r="CO18" s="3">
        <f t="shared" si="7"/>
        <v>3.2452400007703617E-7</v>
      </c>
      <c r="CP18" s="3">
        <f t="shared" si="7"/>
        <v>3.2452400007703617E-7</v>
      </c>
      <c r="CQ18" s="3">
        <f t="shared" si="7"/>
        <v>3.2452400007703617E-7</v>
      </c>
      <c r="CR18" s="3">
        <f t="shared" si="7"/>
        <v>3.2452400007703617E-7</v>
      </c>
      <c r="CS18" s="3">
        <f t="shared" si="7"/>
        <v>3.2452400007703617E-7</v>
      </c>
      <c r="CT18" s="3">
        <f t="shared" si="7"/>
        <v>3.2452400007703617E-7</v>
      </c>
      <c r="CU18" s="3">
        <f t="shared" si="7"/>
        <v>3.2452400007703617E-7</v>
      </c>
      <c r="CV18" s="3">
        <f t="shared" si="7"/>
        <v>3.2452400007703617E-7</v>
      </c>
      <c r="CW18" s="3">
        <f t="shared" si="7"/>
        <v>3.2452400007703617E-7</v>
      </c>
      <c r="CX18" s="26">
        <f t="shared" si="9"/>
        <v>1.6989603637801857E-4</v>
      </c>
    </row>
    <row r="19" spans="1:102" s="5" customFormat="1" ht="31.5" customHeight="1" thickBot="1" x14ac:dyDescent="0.25">
      <c r="A19" s="2"/>
      <c r="B19" s="37" t="s">
        <v>4</v>
      </c>
      <c r="C19" s="34" t="s">
        <v>34</v>
      </c>
      <c r="D19" s="99">
        <v>1.9699999999999999E-2</v>
      </c>
      <c r="E19" s="93">
        <v>1E-3</v>
      </c>
      <c r="F19" s="91">
        <v>1E-3</v>
      </c>
      <c r="G19" s="91">
        <v>1E-3</v>
      </c>
      <c r="H19" s="91">
        <v>1E-3</v>
      </c>
      <c r="I19" s="91">
        <v>1E-3</v>
      </c>
      <c r="J19" s="91">
        <v>1E-3</v>
      </c>
      <c r="K19" s="91">
        <v>1E-3</v>
      </c>
      <c r="L19" s="91">
        <v>1E-3</v>
      </c>
      <c r="M19" s="91">
        <v>1E-3</v>
      </c>
      <c r="N19" s="91">
        <v>1E-3</v>
      </c>
      <c r="O19" s="91">
        <v>1E-3</v>
      </c>
      <c r="P19" s="91">
        <v>1E-3</v>
      </c>
      <c r="Q19" s="91">
        <v>100</v>
      </c>
      <c r="R19" s="91">
        <v>1E-3</v>
      </c>
      <c r="S19" s="91">
        <v>1E-3</v>
      </c>
      <c r="T19" s="91">
        <v>1E-3</v>
      </c>
      <c r="U19" s="91">
        <v>1E-3</v>
      </c>
      <c r="V19" s="91">
        <v>1E-3</v>
      </c>
      <c r="W19" s="91">
        <v>1E-3</v>
      </c>
      <c r="X19" s="91">
        <v>1E-3</v>
      </c>
      <c r="Y19" s="91">
        <v>1E-3</v>
      </c>
      <c r="Z19" s="91">
        <v>1E-3</v>
      </c>
      <c r="AA19" s="91">
        <v>1E-3</v>
      </c>
      <c r="AB19" s="91">
        <v>1E-3</v>
      </c>
      <c r="AC19" s="91">
        <v>1E-3</v>
      </c>
      <c r="AD19" s="91">
        <v>1E-3</v>
      </c>
      <c r="AE19" s="91">
        <v>1E-3</v>
      </c>
      <c r="AF19" s="91">
        <v>1E-3</v>
      </c>
      <c r="AG19" s="91">
        <v>1E-3</v>
      </c>
      <c r="AH19" s="94">
        <v>1E-3</v>
      </c>
      <c r="AI19" s="47">
        <f t="shared" si="0"/>
        <v>9.9971008407561735E-6</v>
      </c>
      <c r="AJ19" s="47">
        <f t="shared" si="0"/>
        <v>9.9971008407561735E-6</v>
      </c>
      <c r="AK19" s="47">
        <f t="shared" si="0"/>
        <v>9.9971008407561735E-6</v>
      </c>
      <c r="AL19" s="47">
        <f t="shared" si="0"/>
        <v>9.9971008407561735E-6</v>
      </c>
      <c r="AM19" s="47">
        <f t="shared" si="0"/>
        <v>9.9971008407561735E-6</v>
      </c>
      <c r="AN19" s="47">
        <f t="shared" si="0"/>
        <v>9.9971008407561735E-6</v>
      </c>
      <c r="AO19" s="47">
        <f t="shared" si="0"/>
        <v>9.9971008407561735E-6</v>
      </c>
      <c r="AP19" s="47">
        <f t="shared" si="0"/>
        <v>9.9971008407561735E-6</v>
      </c>
      <c r="AQ19" s="47">
        <f t="shared" si="0"/>
        <v>9.9971008407561735E-6</v>
      </c>
      <c r="AR19" s="47">
        <f t="shared" si="0"/>
        <v>9.9971008407561735E-6</v>
      </c>
      <c r="AS19" s="47">
        <f t="shared" si="0"/>
        <v>9.9971008407561735E-6</v>
      </c>
      <c r="AT19" s="47">
        <f t="shared" si="0"/>
        <v>9.9971008407561735E-6</v>
      </c>
      <c r="AU19" s="47">
        <f t="shared" si="0"/>
        <v>0.99971008407561723</v>
      </c>
      <c r="AV19" s="47">
        <f t="shared" si="0"/>
        <v>9.9971008407561735E-6</v>
      </c>
      <c r="AW19" s="47">
        <f t="shared" si="0"/>
        <v>9.9971008407561735E-6</v>
      </c>
      <c r="AX19" s="47">
        <f t="shared" si="0"/>
        <v>9.9971008407561735E-6</v>
      </c>
      <c r="AY19" s="47">
        <f t="shared" si="1"/>
        <v>9.9971008407561735E-6</v>
      </c>
      <c r="AZ19" s="47">
        <f t="shared" si="1"/>
        <v>9.9971008407561735E-6</v>
      </c>
      <c r="BA19" s="47">
        <f t="shared" si="1"/>
        <v>9.9971008407561735E-6</v>
      </c>
      <c r="BB19" s="47">
        <f t="shared" si="1"/>
        <v>9.9971008407561735E-6</v>
      </c>
      <c r="BC19" s="47">
        <f t="shared" si="1"/>
        <v>9.9971008407561735E-6</v>
      </c>
      <c r="BD19" s="47">
        <f t="shared" si="1"/>
        <v>9.9971008407561735E-6</v>
      </c>
      <c r="BE19" s="47">
        <f t="shared" si="1"/>
        <v>9.9971008407561735E-6</v>
      </c>
      <c r="BF19" s="47">
        <f t="shared" si="1"/>
        <v>9.9971008407561735E-6</v>
      </c>
      <c r="BG19" s="47">
        <f t="shared" si="1"/>
        <v>9.9971008407561735E-6</v>
      </c>
      <c r="BH19" s="47">
        <f t="shared" si="1"/>
        <v>9.9971008407561735E-6</v>
      </c>
      <c r="BI19" s="47">
        <f t="shared" si="1"/>
        <v>9.9971008407561735E-6</v>
      </c>
      <c r="BJ19" s="47">
        <f t="shared" si="1"/>
        <v>9.9971008407561735E-6</v>
      </c>
      <c r="BK19" s="47">
        <f t="shared" si="1"/>
        <v>9.9971008407561735E-6</v>
      </c>
      <c r="BL19" s="47">
        <f t="shared" si="1"/>
        <v>9.9971008407561735E-6</v>
      </c>
      <c r="BM19" s="6" cm="1">
        <f t="array" ref="BM19">-1/LN(30)*SUMPRODUCT(AI19:BL19,LN(AI19:BL19))</f>
        <v>1.0666062505531411E-3</v>
      </c>
      <c r="BN19" s="18">
        <f t="shared" si="2"/>
        <v>0.9989333937494469</v>
      </c>
      <c r="BO19" s="18">
        <f t="shared" si="3"/>
        <v>3.3317808222658285E-2</v>
      </c>
      <c r="BP19" s="21">
        <f t="shared" si="4"/>
        <v>2.2204780580312698E-2</v>
      </c>
      <c r="BQ19" s="6" cm="1">
        <f t="array" ref="BQ19">-SUMPRODUCT(AI19:BL19,LOG(AI19:BL19,2))</f>
        <v>5.2337201800564679E-3</v>
      </c>
      <c r="BR19" s="28">
        <f t="shared" si="8"/>
        <v>1.0666062505531404E-3</v>
      </c>
      <c r="BS19" s="3">
        <f t="shared" si="5"/>
        <v>0.99887002308627393</v>
      </c>
      <c r="BT19" s="3">
        <f t="shared" si="6"/>
        <v>2.2198343060825042E-7</v>
      </c>
      <c r="BU19" s="3">
        <f t="shared" si="6"/>
        <v>2.2198343060825042E-7</v>
      </c>
      <c r="BV19" s="3">
        <f t="shared" si="6"/>
        <v>2.2198343060825042E-7</v>
      </c>
      <c r="BW19" s="3">
        <f t="shared" si="6"/>
        <v>2.2198343060825042E-7</v>
      </c>
      <c r="BX19" s="3">
        <f t="shared" si="6"/>
        <v>2.2198343060825042E-7</v>
      </c>
      <c r="BY19" s="3">
        <f t="shared" si="6"/>
        <v>2.2198343060825042E-7</v>
      </c>
      <c r="BZ19" s="3">
        <f t="shared" si="6"/>
        <v>2.2198343060825042E-7</v>
      </c>
      <c r="CA19" s="3">
        <f t="shared" si="6"/>
        <v>2.2198343060825042E-7</v>
      </c>
      <c r="CB19" s="3">
        <f t="shared" si="6"/>
        <v>2.2198343060825042E-7</v>
      </c>
      <c r="CC19" s="3">
        <f t="shared" si="6"/>
        <v>2.2198343060825042E-7</v>
      </c>
      <c r="CD19" s="3">
        <f t="shared" si="6"/>
        <v>2.2198343060825042E-7</v>
      </c>
      <c r="CE19" s="3">
        <f t="shared" si="6"/>
        <v>2.2198343060825042E-7</v>
      </c>
      <c r="CF19" s="3">
        <f t="shared" si="6"/>
        <v>2.2198343060825038E-2</v>
      </c>
      <c r="CG19" s="3">
        <f t="shared" si="6"/>
        <v>2.2198343060825042E-7</v>
      </c>
      <c r="CH19" s="3">
        <f t="shared" si="6"/>
        <v>2.2198343060825042E-7</v>
      </c>
      <c r="CI19" s="3">
        <f t="shared" si="6"/>
        <v>2.2198343060825042E-7</v>
      </c>
      <c r="CJ19" s="3">
        <f t="shared" si="7"/>
        <v>2.2198343060825042E-7</v>
      </c>
      <c r="CK19" s="3">
        <f t="shared" si="7"/>
        <v>2.2198343060825042E-7</v>
      </c>
      <c r="CL19" s="3">
        <f t="shared" si="7"/>
        <v>2.2198343060825042E-7</v>
      </c>
      <c r="CM19" s="3">
        <f t="shared" si="7"/>
        <v>2.2198343060825042E-7</v>
      </c>
      <c r="CN19" s="3">
        <f t="shared" si="7"/>
        <v>2.2198343060825042E-7</v>
      </c>
      <c r="CO19" s="3">
        <f t="shared" si="7"/>
        <v>2.2198343060825042E-7</v>
      </c>
      <c r="CP19" s="3">
        <f t="shared" si="7"/>
        <v>2.2198343060825042E-7</v>
      </c>
      <c r="CQ19" s="3">
        <f t="shared" si="7"/>
        <v>2.2198343060825042E-7</v>
      </c>
      <c r="CR19" s="3">
        <f t="shared" si="7"/>
        <v>2.2198343060825042E-7</v>
      </c>
      <c r="CS19" s="3">
        <f t="shared" si="7"/>
        <v>2.2198343060825042E-7</v>
      </c>
      <c r="CT19" s="3">
        <f t="shared" si="7"/>
        <v>2.2198343060825042E-7</v>
      </c>
      <c r="CU19" s="3">
        <f t="shared" si="7"/>
        <v>2.2198343060825042E-7</v>
      </c>
      <c r="CV19" s="3">
        <f t="shared" si="7"/>
        <v>2.2198343060825042E-7</v>
      </c>
      <c r="CW19" s="3">
        <f t="shared" si="7"/>
        <v>2.2198343060825042E-7</v>
      </c>
      <c r="CX19" s="26">
        <f t="shared" si="9"/>
        <v>1.1621360821690853E-4</v>
      </c>
    </row>
    <row r="20" spans="1:102" s="5" customFormat="1" ht="31.5" customHeight="1" thickBot="1" x14ac:dyDescent="0.25">
      <c r="A20" s="2"/>
      <c r="B20" s="37" t="s">
        <v>65</v>
      </c>
      <c r="C20" s="34" t="s">
        <v>35</v>
      </c>
      <c r="D20" s="99">
        <v>4.8500000000000001E-2</v>
      </c>
      <c r="E20" s="93">
        <v>1E-3</v>
      </c>
      <c r="F20" s="91">
        <v>1E-3</v>
      </c>
      <c r="G20" s="91">
        <v>1E-3</v>
      </c>
      <c r="H20" s="91">
        <v>1E-3</v>
      </c>
      <c r="I20" s="91">
        <v>1E-3</v>
      </c>
      <c r="J20" s="91">
        <v>1E-3</v>
      </c>
      <c r="K20" s="91">
        <v>1E-3</v>
      </c>
      <c r="L20" s="91">
        <v>1E-3</v>
      </c>
      <c r="M20" s="91">
        <v>1E-3</v>
      </c>
      <c r="N20" s="91">
        <v>1E-3</v>
      </c>
      <c r="O20" s="91">
        <v>1E-3</v>
      </c>
      <c r="P20" s="91">
        <v>1E-3</v>
      </c>
      <c r="Q20" s="91">
        <v>1E-3</v>
      </c>
      <c r="R20" s="91">
        <v>100</v>
      </c>
      <c r="S20" s="91">
        <v>1E-3</v>
      </c>
      <c r="T20" s="91">
        <v>1E-3</v>
      </c>
      <c r="U20" s="91">
        <v>1E-3</v>
      </c>
      <c r="V20" s="91">
        <v>1E-3</v>
      </c>
      <c r="W20" s="91">
        <v>1E-3</v>
      </c>
      <c r="X20" s="91">
        <v>1E-3</v>
      </c>
      <c r="Y20" s="91">
        <v>1E-3</v>
      </c>
      <c r="Z20" s="91">
        <v>1E-3</v>
      </c>
      <c r="AA20" s="91">
        <v>1E-3</v>
      </c>
      <c r="AB20" s="91">
        <v>1E-3</v>
      </c>
      <c r="AC20" s="91">
        <v>1E-3</v>
      </c>
      <c r="AD20" s="91">
        <v>1E-3</v>
      </c>
      <c r="AE20" s="91">
        <v>1E-3</v>
      </c>
      <c r="AF20" s="91">
        <v>1E-3</v>
      </c>
      <c r="AG20" s="91">
        <v>1E-3</v>
      </c>
      <c r="AH20" s="94">
        <v>1E-3</v>
      </c>
      <c r="AI20" s="47">
        <f t="shared" si="0"/>
        <v>9.9971008407561735E-6</v>
      </c>
      <c r="AJ20" s="47">
        <f t="shared" si="0"/>
        <v>9.9971008407561735E-6</v>
      </c>
      <c r="AK20" s="47">
        <f t="shared" si="0"/>
        <v>9.9971008407561735E-6</v>
      </c>
      <c r="AL20" s="47">
        <f t="shared" si="0"/>
        <v>9.9971008407561735E-6</v>
      </c>
      <c r="AM20" s="47">
        <f t="shared" si="0"/>
        <v>9.9971008407561735E-6</v>
      </c>
      <c r="AN20" s="47">
        <f t="shared" si="0"/>
        <v>9.9971008407561735E-6</v>
      </c>
      <c r="AO20" s="47">
        <f t="shared" si="0"/>
        <v>9.9971008407561735E-6</v>
      </c>
      <c r="AP20" s="47">
        <f t="shared" si="0"/>
        <v>9.9971008407561735E-6</v>
      </c>
      <c r="AQ20" s="47">
        <f t="shared" si="0"/>
        <v>9.9971008407561735E-6</v>
      </c>
      <c r="AR20" s="47">
        <f t="shared" si="0"/>
        <v>9.9971008407561735E-6</v>
      </c>
      <c r="AS20" s="47">
        <f t="shared" si="0"/>
        <v>9.9971008407561735E-6</v>
      </c>
      <c r="AT20" s="47">
        <f t="shared" si="0"/>
        <v>9.9971008407561735E-6</v>
      </c>
      <c r="AU20" s="47">
        <f t="shared" si="0"/>
        <v>9.9971008407561735E-6</v>
      </c>
      <c r="AV20" s="47">
        <f t="shared" si="0"/>
        <v>0.99971008407561723</v>
      </c>
      <c r="AW20" s="47">
        <f t="shared" si="0"/>
        <v>9.9971008407561735E-6</v>
      </c>
      <c r="AX20" s="47">
        <f t="shared" si="0"/>
        <v>9.9971008407561735E-6</v>
      </c>
      <c r="AY20" s="47">
        <f t="shared" si="1"/>
        <v>9.9971008407561735E-6</v>
      </c>
      <c r="AZ20" s="47">
        <f t="shared" si="1"/>
        <v>9.9971008407561735E-6</v>
      </c>
      <c r="BA20" s="47">
        <f t="shared" si="1"/>
        <v>9.9971008407561735E-6</v>
      </c>
      <c r="BB20" s="47">
        <f t="shared" si="1"/>
        <v>9.9971008407561735E-6</v>
      </c>
      <c r="BC20" s="47">
        <f t="shared" si="1"/>
        <v>9.9971008407561735E-6</v>
      </c>
      <c r="BD20" s="47">
        <f t="shared" si="1"/>
        <v>9.9971008407561735E-6</v>
      </c>
      <c r="BE20" s="47">
        <f t="shared" si="1"/>
        <v>9.9971008407561735E-6</v>
      </c>
      <c r="BF20" s="47">
        <f t="shared" si="1"/>
        <v>9.9971008407561735E-6</v>
      </c>
      <c r="BG20" s="47">
        <f t="shared" si="1"/>
        <v>9.9971008407561735E-6</v>
      </c>
      <c r="BH20" s="47">
        <f t="shared" si="1"/>
        <v>9.9971008407561735E-6</v>
      </c>
      <c r="BI20" s="47">
        <f t="shared" si="1"/>
        <v>9.9971008407561735E-6</v>
      </c>
      <c r="BJ20" s="47">
        <f t="shared" si="1"/>
        <v>9.9971008407561735E-6</v>
      </c>
      <c r="BK20" s="47">
        <f t="shared" si="1"/>
        <v>9.9971008407561735E-6</v>
      </c>
      <c r="BL20" s="47">
        <f t="shared" si="1"/>
        <v>9.9971008407561735E-6</v>
      </c>
      <c r="BM20" s="6" cm="1">
        <f t="array" ref="BM20">-1/LN(30)*SUMPRODUCT(AI20:BL20,LN(AI20:BL20))</f>
        <v>1.0666062505531411E-3</v>
      </c>
      <c r="BN20" s="18">
        <f t="shared" si="2"/>
        <v>0.9989333937494469</v>
      </c>
      <c r="BO20" s="18">
        <f t="shared" si="3"/>
        <v>3.3317808222658285E-2</v>
      </c>
      <c r="BP20" s="21">
        <f t="shared" si="4"/>
        <v>5.4666591784018566E-2</v>
      </c>
      <c r="BQ20" s="6" cm="1">
        <f t="array" ref="BQ20">-SUMPRODUCT(AI20:BL20,LOG(AI20:BL20,2))</f>
        <v>5.2337201800564679E-3</v>
      </c>
      <c r="BR20" s="28">
        <f t="shared" si="8"/>
        <v>1.0666062505531404E-3</v>
      </c>
      <c r="BS20" s="3">
        <f t="shared" si="5"/>
        <v>0.99887002308627393</v>
      </c>
      <c r="BT20" s="3">
        <f t="shared" si="6"/>
        <v>5.4650743068528654E-7</v>
      </c>
      <c r="BU20" s="3">
        <f t="shared" si="6"/>
        <v>5.4650743068528654E-7</v>
      </c>
      <c r="BV20" s="3">
        <f t="shared" si="6"/>
        <v>5.4650743068528654E-7</v>
      </c>
      <c r="BW20" s="3">
        <f t="shared" si="6"/>
        <v>5.4650743068528654E-7</v>
      </c>
      <c r="BX20" s="3">
        <f t="shared" si="6"/>
        <v>5.4650743068528654E-7</v>
      </c>
      <c r="BY20" s="3">
        <f t="shared" si="6"/>
        <v>5.4650743068528654E-7</v>
      </c>
      <c r="BZ20" s="3">
        <f t="shared" si="6"/>
        <v>5.4650743068528654E-7</v>
      </c>
      <c r="CA20" s="3">
        <f t="shared" si="6"/>
        <v>5.4650743068528654E-7</v>
      </c>
      <c r="CB20" s="3">
        <f t="shared" si="6"/>
        <v>5.4650743068528654E-7</v>
      </c>
      <c r="CC20" s="3">
        <f t="shared" si="6"/>
        <v>5.4650743068528654E-7</v>
      </c>
      <c r="CD20" s="3">
        <f t="shared" si="6"/>
        <v>5.4650743068528654E-7</v>
      </c>
      <c r="CE20" s="3">
        <f t="shared" si="6"/>
        <v>5.4650743068528654E-7</v>
      </c>
      <c r="CF20" s="3">
        <f t="shared" si="6"/>
        <v>5.4650743068528654E-7</v>
      </c>
      <c r="CG20" s="3">
        <f t="shared" si="6"/>
        <v>5.465074306852865E-2</v>
      </c>
      <c r="CH20" s="3">
        <f t="shared" si="6"/>
        <v>5.4650743068528654E-7</v>
      </c>
      <c r="CI20" s="3">
        <f t="shared" si="6"/>
        <v>5.4650743068528654E-7</v>
      </c>
      <c r="CJ20" s="3">
        <f t="shared" si="7"/>
        <v>5.4650743068528654E-7</v>
      </c>
      <c r="CK20" s="3">
        <f t="shared" si="7"/>
        <v>5.4650743068528654E-7</v>
      </c>
      <c r="CL20" s="3">
        <f t="shared" si="7"/>
        <v>5.4650743068528654E-7</v>
      </c>
      <c r="CM20" s="3">
        <f t="shared" si="7"/>
        <v>5.4650743068528654E-7</v>
      </c>
      <c r="CN20" s="3">
        <f t="shared" si="7"/>
        <v>5.4650743068528654E-7</v>
      </c>
      <c r="CO20" s="3">
        <f t="shared" si="7"/>
        <v>5.4650743068528654E-7</v>
      </c>
      <c r="CP20" s="3">
        <f t="shared" si="7"/>
        <v>5.4650743068528654E-7</v>
      </c>
      <c r="CQ20" s="3">
        <f t="shared" si="7"/>
        <v>5.4650743068528654E-7</v>
      </c>
      <c r="CR20" s="3">
        <f t="shared" si="7"/>
        <v>5.4650743068528654E-7</v>
      </c>
      <c r="CS20" s="3">
        <f t="shared" si="7"/>
        <v>5.4650743068528654E-7</v>
      </c>
      <c r="CT20" s="3">
        <f t="shared" si="7"/>
        <v>5.4650743068528654E-7</v>
      </c>
      <c r="CU20" s="3">
        <f t="shared" si="7"/>
        <v>5.4650743068528654E-7</v>
      </c>
      <c r="CV20" s="3">
        <f t="shared" si="7"/>
        <v>5.4650743068528654E-7</v>
      </c>
      <c r="CW20" s="3">
        <f t="shared" si="7"/>
        <v>5.4650743068528654E-7</v>
      </c>
      <c r="CX20" s="26">
        <f t="shared" si="9"/>
        <v>2.8610964459492707E-4</v>
      </c>
    </row>
    <row r="21" spans="1:102" s="5" customFormat="1" ht="31.5" customHeight="1" thickBot="1" x14ac:dyDescent="0.25">
      <c r="A21" s="2"/>
      <c r="B21" s="37" t="s">
        <v>66</v>
      </c>
      <c r="C21" s="34" t="s">
        <v>36</v>
      </c>
      <c r="D21" s="99">
        <v>1.3100000000000001E-2</v>
      </c>
      <c r="E21" s="93">
        <v>1E-3</v>
      </c>
      <c r="F21" s="91">
        <v>1E-3</v>
      </c>
      <c r="G21" s="91">
        <v>1E-3</v>
      </c>
      <c r="H21" s="91">
        <v>1E-3</v>
      </c>
      <c r="I21" s="91">
        <v>1E-3</v>
      </c>
      <c r="J21" s="91">
        <v>1E-3</v>
      </c>
      <c r="K21" s="91">
        <v>1E-3</v>
      </c>
      <c r="L21" s="91">
        <v>1E-3</v>
      </c>
      <c r="M21" s="91">
        <v>1E-3</v>
      </c>
      <c r="N21" s="91">
        <v>1E-3</v>
      </c>
      <c r="O21" s="91">
        <v>1E-3</v>
      </c>
      <c r="P21" s="91">
        <v>1E-3</v>
      </c>
      <c r="Q21" s="91">
        <v>1E-3</v>
      </c>
      <c r="R21" s="91">
        <v>1E-3</v>
      </c>
      <c r="S21" s="91">
        <v>100</v>
      </c>
      <c r="T21" s="91">
        <v>1E-3</v>
      </c>
      <c r="U21" s="91">
        <v>1E-3</v>
      </c>
      <c r="V21" s="91">
        <v>1E-3</v>
      </c>
      <c r="W21" s="91">
        <v>1E-3</v>
      </c>
      <c r="X21" s="91">
        <v>1E-3</v>
      </c>
      <c r="Y21" s="91">
        <v>1E-3</v>
      </c>
      <c r="Z21" s="91">
        <v>1E-3</v>
      </c>
      <c r="AA21" s="91">
        <v>1E-3</v>
      </c>
      <c r="AB21" s="91">
        <v>1E-3</v>
      </c>
      <c r="AC21" s="91">
        <v>1E-3</v>
      </c>
      <c r="AD21" s="91">
        <v>1E-3</v>
      </c>
      <c r="AE21" s="91">
        <v>1E-3</v>
      </c>
      <c r="AF21" s="91">
        <v>1E-3</v>
      </c>
      <c r="AG21" s="91">
        <v>1E-3</v>
      </c>
      <c r="AH21" s="94">
        <v>1E-3</v>
      </c>
      <c r="AI21" s="47">
        <f t="shared" si="0"/>
        <v>9.9971008407561735E-6</v>
      </c>
      <c r="AJ21" s="47">
        <f t="shared" si="0"/>
        <v>9.9971008407561735E-6</v>
      </c>
      <c r="AK21" s="47">
        <f t="shared" si="0"/>
        <v>9.9971008407561735E-6</v>
      </c>
      <c r="AL21" s="47">
        <f t="shared" si="0"/>
        <v>9.9971008407561735E-6</v>
      </c>
      <c r="AM21" s="47">
        <f t="shared" si="0"/>
        <v>9.9971008407561735E-6</v>
      </c>
      <c r="AN21" s="47">
        <f t="shared" si="0"/>
        <v>9.9971008407561735E-6</v>
      </c>
      <c r="AO21" s="47">
        <f t="shared" si="0"/>
        <v>9.9971008407561735E-6</v>
      </c>
      <c r="AP21" s="47">
        <f t="shared" si="0"/>
        <v>9.9971008407561735E-6</v>
      </c>
      <c r="AQ21" s="47">
        <f t="shared" si="0"/>
        <v>9.9971008407561735E-6</v>
      </c>
      <c r="AR21" s="47">
        <f t="shared" si="0"/>
        <v>9.9971008407561735E-6</v>
      </c>
      <c r="AS21" s="47">
        <f t="shared" si="0"/>
        <v>9.9971008407561735E-6</v>
      </c>
      <c r="AT21" s="47">
        <f t="shared" si="0"/>
        <v>9.9971008407561735E-6</v>
      </c>
      <c r="AU21" s="47">
        <f t="shared" si="0"/>
        <v>9.9971008407561735E-6</v>
      </c>
      <c r="AV21" s="47">
        <f t="shared" si="0"/>
        <v>9.9971008407561735E-6</v>
      </c>
      <c r="AW21" s="47">
        <f t="shared" si="0"/>
        <v>0.99971008407561734</v>
      </c>
      <c r="AX21" s="47">
        <f t="shared" si="0"/>
        <v>9.9971008407561735E-6</v>
      </c>
      <c r="AY21" s="47">
        <f t="shared" si="1"/>
        <v>9.9971008407561735E-6</v>
      </c>
      <c r="AZ21" s="47">
        <f t="shared" si="1"/>
        <v>9.9971008407561735E-6</v>
      </c>
      <c r="BA21" s="47">
        <f t="shared" si="1"/>
        <v>9.9971008407561735E-6</v>
      </c>
      <c r="BB21" s="47">
        <f t="shared" si="1"/>
        <v>9.9971008407561735E-6</v>
      </c>
      <c r="BC21" s="47">
        <f t="shared" si="1"/>
        <v>9.9971008407561735E-6</v>
      </c>
      <c r="BD21" s="47">
        <f t="shared" si="1"/>
        <v>9.9971008407561735E-6</v>
      </c>
      <c r="BE21" s="47">
        <f t="shared" si="1"/>
        <v>9.9971008407561735E-6</v>
      </c>
      <c r="BF21" s="47">
        <f t="shared" si="1"/>
        <v>9.9971008407561735E-6</v>
      </c>
      <c r="BG21" s="47">
        <f t="shared" si="1"/>
        <v>9.9971008407561735E-6</v>
      </c>
      <c r="BH21" s="47">
        <f t="shared" si="1"/>
        <v>9.9971008407561735E-6</v>
      </c>
      <c r="BI21" s="47">
        <f t="shared" si="1"/>
        <v>9.9971008407561735E-6</v>
      </c>
      <c r="BJ21" s="47">
        <f t="shared" si="1"/>
        <v>9.9971008407561735E-6</v>
      </c>
      <c r="BK21" s="47">
        <f t="shared" si="1"/>
        <v>9.9971008407561735E-6</v>
      </c>
      <c r="BL21" s="47">
        <f t="shared" si="1"/>
        <v>9.9971008407561735E-6</v>
      </c>
      <c r="BM21" s="6" cm="1">
        <f t="array" ref="BM21">-1/LN(30)*SUMPRODUCT(AI21:BL21,LN(AI21:BL21))</f>
        <v>1.0666062505531083E-3</v>
      </c>
      <c r="BN21" s="18">
        <f t="shared" si="2"/>
        <v>0.9989333937494469</v>
      </c>
      <c r="BO21" s="18">
        <f t="shared" si="3"/>
        <v>3.3317808222658285E-2</v>
      </c>
      <c r="BP21" s="21">
        <f t="shared" si="4"/>
        <v>1.4765615512796768E-2</v>
      </c>
      <c r="BQ21" s="6" cm="1">
        <f t="array" ref="BQ21">-SUMPRODUCT(AI21:BL21,LOG(AI21:BL21,2))</f>
        <v>5.2337201800563074E-3</v>
      </c>
      <c r="BR21" s="28">
        <f t="shared" si="8"/>
        <v>1.0666062505531077E-3</v>
      </c>
      <c r="BS21" s="3">
        <f t="shared" si="5"/>
        <v>0.99887002308627393</v>
      </c>
      <c r="BT21" s="3">
        <f t="shared" si="6"/>
        <v>1.4761334725726297E-7</v>
      </c>
      <c r="BU21" s="3">
        <f t="shared" si="6"/>
        <v>1.4761334725726297E-7</v>
      </c>
      <c r="BV21" s="3">
        <f t="shared" si="6"/>
        <v>1.4761334725726297E-7</v>
      </c>
      <c r="BW21" s="3">
        <f t="shared" si="6"/>
        <v>1.4761334725726297E-7</v>
      </c>
      <c r="BX21" s="3">
        <f t="shared" si="6"/>
        <v>1.4761334725726297E-7</v>
      </c>
      <c r="BY21" s="3">
        <f t="shared" si="6"/>
        <v>1.4761334725726297E-7</v>
      </c>
      <c r="BZ21" s="3">
        <f t="shared" si="6"/>
        <v>1.4761334725726297E-7</v>
      </c>
      <c r="CA21" s="3">
        <f t="shared" si="6"/>
        <v>1.4761334725726297E-7</v>
      </c>
      <c r="CB21" s="3">
        <f t="shared" si="6"/>
        <v>1.4761334725726297E-7</v>
      </c>
      <c r="CC21" s="3">
        <f t="shared" si="6"/>
        <v>1.4761334725726297E-7</v>
      </c>
      <c r="CD21" s="3">
        <f t="shared" si="6"/>
        <v>1.4761334725726297E-7</v>
      </c>
      <c r="CE21" s="3">
        <f t="shared" si="6"/>
        <v>1.4761334725726297E-7</v>
      </c>
      <c r="CF21" s="3">
        <f t="shared" si="6"/>
        <v>1.4761334725726297E-7</v>
      </c>
      <c r="CG21" s="3">
        <f t="shared" si="6"/>
        <v>1.4761334725726297E-7</v>
      </c>
      <c r="CH21" s="3">
        <f t="shared" si="6"/>
        <v>1.4761334725726296E-2</v>
      </c>
      <c r="CI21" s="3">
        <f t="shared" si="6"/>
        <v>1.4761334725726297E-7</v>
      </c>
      <c r="CJ21" s="3">
        <f t="shared" si="7"/>
        <v>1.4761334725726297E-7</v>
      </c>
      <c r="CK21" s="3">
        <f t="shared" si="7"/>
        <v>1.4761334725726297E-7</v>
      </c>
      <c r="CL21" s="3">
        <f t="shared" si="7"/>
        <v>1.4761334725726297E-7</v>
      </c>
      <c r="CM21" s="3">
        <f t="shared" si="7"/>
        <v>1.4761334725726297E-7</v>
      </c>
      <c r="CN21" s="3">
        <f t="shared" si="7"/>
        <v>1.4761334725726297E-7</v>
      </c>
      <c r="CO21" s="3">
        <f t="shared" si="7"/>
        <v>1.4761334725726297E-7</v>
      </c>
      <c r="CP21" s="3">
        <f t="shared" si="7"/>
        <v>1.4761334725726297E-7</v>
      </c>
      <c r="CQ21" s="3">
        <f t="shared" si="7"/>
        <v>1.4761334725726297E-7</v>
      </c>
      <c r="CR21" s="3">
        <f t="shared" si="7"/>
        <v>1.4761334725726297E-7</v>
      </c>
      <c r="CS21" s="3">
        <f t="shared" si="7"/>
        <v>1.4761334725726297E-7</v>
      </c>
      <c r="CT21" s="3">
        <f t="shared" si="7"/>
        <v>1.4761334725726297E-7</v>
      </c>
      <c r="CU21" s="3">
        <f t="shared" si="7"/>
        <v>1.4761334725726297E-7</v>
      </c>
      <c r="CV21" s="3">
        <f t="shared" si="7"/>
        <v>1.4761334725726297E-7</v>
      </c>
      <c r="CW21" s="3">
        <f t="shared" si="7"/>
        <v>1.4761334725726297E-7</v>
      </c>
      <c r="CX21" s="26">
        <f t="shared" si="9"/>
        <v>7.7279099880276904E-5</v>
      </c>
    </row>
    <row r="22" spans="1:102" s="5" customFormat="1" ht="31.5" customHeight="1" thickBot="1" x14ac:dyDescent="0.25">
      <c r="A22" s="2"/>
      <c r="B22" s="37" t="s">
        <v>67</v>
      </c>
      <c r="C22" s="34" t="s">
        <v>37</v>
      </c>
      <c r="D22" s="99">
        <v>1.44E-2</v>
      </c>
      <c r="E22" s="93">
        <v>1E-3</v>
      </c>
      <c r="F22" s="91">
        <v>1E-3</v>
      </c>
      <c r="G22" s="91">
        <v>1E-3</v>
      </c>
      <c r="H22" s="91">
        <v>1E-3</v>
      </c>
      <c r="I22" s="91">
        <v>1E-3</v>
      </c>
      <c r="J22" s="91">
        <v>1E-3</v>
      </c>
      <c r="K22" s="91">
        <v>1E-3</v>
      </c>
      <c r="L22" s="91">
        <v>1E-3</v>
      </c>
      <c r="M22" s="91">
        <v>1E-3</v>
      </c>
      <c r="N22" s="91">
        <v>1E-3</v>
      </c>
      <c r="O22" s="91">
        <v>1E-3</v>
      </c>
      <c r="P22" s="91">
        <v>1E-3</v>
      </c>
      <c r="Q22" s="91">
        <v>1E-3</v>
      </c>
      <c r="R22" s="91">
        <v>1E-3</v>
      </c>
      <c r="S22" s="91">
        <v>1E-3</v>
      </c>
      <c r="T22" s="91">
        <v>100</v>
      </c>
      <c r="U22" s="91">
        <v>1E-3</v>
      </c>
      <c r="V22" s="91">
        <v>1E-3</v>
      </c>
      <c r="W22" s="91">
        <v>1E-3</v>
      </c>
      <c r="X22" s="91">
        <v>1E-3</v>
      </c>
      <c r="Y22" s="91">
        <v>1E-3</v>
      </c>
      <c r="Z22" s="91">
        <v>1E-3</v>
      </c>
      <c r="AA22" s="91">
        <v>1E-3</v>
      </c>
      <c r="AB22" s="91">
        <v>1E-3</v>
      </c>
      <c r="AC22" s="91">
        <v>1E-3</v>
      </c>
      <c r="AD22" s="91">
        <v>1E-3</v>
      </c>
      <c r="AE22" s="91">
        <v>1E-3</v>
      </c>
      <c r="AF22" s="91">
        <v>1E-3</v>
      </c>
      <c r="AG22" s="91">
        <v>1E-3</v>
      </c>
      <c r="AH22" s="94">
        <v>1E-3</v>
      </c>
      <c r="AI22" s="47">
        <f t="shared" si="0"/>
        <v>9.9971008407561735E-6</v>
      </c>
      <c r="AJ22" s="47">
        <f t="shared" si="0"/>
        <v>9.9971008407561735E-6</v>
      </c>
      <c r="AK22" s="47">
        <f t="shared" si="0"/>
        <v>9.9971008407561735E-6</v>
      </c>
      <c r="AL22" s="47">
        <f t="shared" si="0"/>
        <v>9.9971008407561735E-6</v>
      </c>
      <c r="AM22" s="47">
        <f t="shared" si="0"/>
        <v>9.9971008407561735E-6</v>
      </c>
      <c r="AN22" s="47">
        <f t="shared" si="0"/>
        <v>9.9971008407561735E-6</v>
      </c>
      <c r="AO22" s="47">
        <f t="shared" si="0"/>
        <v>9.9971008407561735E-6</v>
      </c>
      <c r="AP22" s="47">
        <f t="shared" si="0"/>
        <v>9.9971008407561735E-6</v>
      </c>
      <c r="AQ22" s="47">
        <f t="shared" si="0"/>
        <v>9.9971008407561735E-6</v>
      </c>
      <c r="AR22" s="47">
        <f t="shared" si="0"/>
        <v>9.9971008407561735E-6</v>
      </c>
      <c r="AS22" s="47">
        <f t="shared" si="0"/>
        <v>9.9971008407561735E-6</v>
      </c>
      <c r="AT22" s="47">
        <f t="shared" si="0"/>
        <v>9.9971008407561735E-6</v>
      </c>
      <c r="AU22" s="47">
        <f t="shared" si="0"/>
        <v>9.9971008407561735E-6</v>
      </c>
      <c r="AV22" s="47">
        <f t="shared" si="0"/>
        <v>9.9971008407561735E-6</v>
      </c>
      <c r="AW22" s="47">
        <f t="shared" si="0"/>
        <v>9.9971008407561735E-6</v>
      </c>
      <c r="AX22" s="47">
        <f t="shared" ref="AX22:BA35" si="10">T22/SUM($E22:$AH22)</f>
        <v>0.99971008407561734</v>
      </c>
      <c r="AY22" s="47">
        <f t="shared" si="1"/>
        <v>9.9971008407561735E-6</v>
      </c>
      <c r="AZ22" s="47">
        <f t="shared" si="1"/>
        <v>9.9971008407561735E-6</v>
      </c>
      <c r="BA22" s="47">
        <f t="shared" si="1"/>
        <v>9.9971008407561735E-6</v>
      </c>
      <c r="BB22" s="47">
        <f t="shared" si="1"/>
        <v>9.9971008407561735E-6</v>
      </c>
      <c r="BC22" s="47">
        <f t="shared" si="1"/>
        <v>9.9971008407561735E-6</v>
      </c>
      <c r="BD22" s="47">
        <f t="shared" si="1"/>
        <v>9.9971008407561735E-6</v>
      </c>
      <c r="BE22" s="47">
        <f t="shared" si="1"/>
        <v>9.9971008407561735E-6</v>
      </c>
      <c r="BF22" s="47">
        <f t="shared" si="1"/>
        <v>9.9971008407561735E-6</v>
      </c>
      <c r="BG22" s="47">
        <f t="shared" si="1"/>
        <v>9.9971008407561735E-6</v>
      </c>
      <c r="BH22" s="47">
        <f t="shared" si="1"/>
        <v>9.9971008407561735E-6</v>
      </c>
      <c r="BI22" s="47">
        <f t="shared" si="1"/>
        <v>9.9971008407561735E-6</v>
      </c>
      <c r="BJ22" s="47">
        <f t="shared" si="1"/>
        <v>9.9971008407561735E-6</v>
      </c>
      <c r="BK22" s="47">
        <f t="shared" si="1"/>
        <v>9.9971008407561735E-6</v>
      </c>
      <c r="BL22" s="47">
        <f t="shared" si="1"/>
        <v>9.9971008407561735E-6</v>
      </c>
      <c r="BM22" s="6" cm="1">
        <f t="array" ref="BM22">-1/LN(30)*SUMPRODUCT(AI22:BL22,LN(AI22:BL22))</f>
        <v>1.0666062505531083E-3</v>
      </c>
      <c r="BN22" s="18">
        <f t="shared" si="2"/>
        <v>0.9989333937494469</v>
      </c>
      <c r="BO22" s="18">
        <f t="shared" si="3"/>
        <v>3.3317808222658285E-2</v>
      </c>
      <c r="BP22" s="21">
        <f t="shared" si="4"/>
        <v>1.6230905601852936E-2</v>
      </c>
      <c r="BQ22" s="6" cm="1">
        <f t="array" ref="BQ22">-SUMPRODUCT(AI22:BL22,LOG(AI22:BL22,2))</f>
        <v>5.2337201800563074E-3</v>
      </c>
      <c r="BR22" s="28">
        <f t="shared" si="8"/>
        <v>1.0666062505531077E-3</v>
      </c>
      <c r="BS22" s="3">
        <f t="shared" si="5"/>
        <v>0.99887002308627393</v>
      </c>
      <c r="BT22" s="3">
        <f t="shared" si="6"/>
        <v>1.6226200003851808E-7</v>
      </c>
      <c r="BU22" s="3">
        <f t="shared" si="6"/>
        <v>1.6226200003851808E-7</v>
      </c>
      <c r="BV22" s="3">
        <f t="shared" si="6"/>
        <v>1.6226200003851808E-7</v>
      </c>
      <c r="BW22" s="3">
        <f t="shared" si="6"/>
        <v>1.6226200003851808E-7</v>
      </c>
      <c r="BX22" s="3">
        <f t="shared" si="6"/>
        <v>1.6226200003851808E-7</v>
      </c>
      <c r="BY22" s="3">
        <f t="shared" si="6"/>
        <v>1.6226200003851808E-7</v>
      </c>
      <c r="BZ22" s="3">
        <f t="shared" si="6"/>
        <v>1.6226200003851808E-7</v>
      </c>
      <c r="CA22" s="3">
        <f t="shared" si="6"/>
        <v>1.6226200003851808E-7</v>
      </c>
      <c r="CB22" s="3">
        <f t="shared" si="6"/>
        <v>1.6226200003851808E-7</v>
      </c>
      <c r="CC22" s="3">
        <f t="shared" si="6"/>
        <v>1.6226200003851808E-7</v>
      </c>
      <c r="CD22" s="3">
        <f t="shared" si="6"/>
        <v>1.6226200003851808E-7</v>
      </c>
      <c r="CE22" s="3">
        <f t="shared" si="6"/>
        <v>1.6226200003851808E-7</v>
      </c>
      <c r="CF22" s="3">
        <f t="shared" si="6"/>
        <v>1.6226200003851808E-7</v>
      </c>
      <c r="CG22" s="3">
        <f t="shared" si="6"/>
        <v>1.6226200003851808E-7</v>
      </c>
      <c r="CH22" s="3">
        <f t="shared" si="6"/>
        <v>1.6226200003851808E-7</v>
      </c>
      <c r="CI22" s="3">
        <f t="shared" ref="CI22:CL40" si="11">AX22*$BP22</f>
        <v>1.6226200003851807E-2</v>
      </c>
      <c r="CJ22" s="3">
        <f t="shared" si="7"/>
        <v>1.6226200003851808E-7</v>
      </c>
      <c r="CK22" s="3">
        <f t="shared" si="7"/>
        <v>1.6226200003851808E-7</v>
      </c>
      <c r="CL22" s="3">
        <f t="shared" si="7"/>
        <v>1.6226200003851808E-7</v>
      </c>
      <c r="CM22" s="3">
        <f t="shared" si="7"/>
        <v>1.6226200003851808E-7</v>
      </c>
      <c r="CN22" s="3">
        <f t="shared" si="7"/>
        <v>1.6226200003851808E-7</v>
      </c>
      <c r="CO22" s="3">
        <f t="shared" si="7"/>
        <v>1.6226200003851808E-7</v>
      </c>
      <c r="CP22" s="3">
        <f t="shared" si="7"/>
        <v>1.6226200003851808E-7</v>
      </c>
      <c r="CQ22" s="3">
        <f t="shared" si="7"/>
        <v>1.6226200003851808E-7</v>
      </c>
      <c r="CR22" s="3">
        <f t="shared" si="7"/>
        <v>1.6226200003851808E-7</v>
      </c>
      <c r="CS22" s="3">
        <f t="shared" si="7"/>
        <v>1.6226200003851808E-7</v>
      </c>
      <c r="CT22" s="3">
        <f t="shared" si="7"/>
        <v>1.6226200003851808E-7</v>
      </c>
      <c r="CU22" s="3">
        <f t="shared" si="7"/>
        <v>1.6226200003851808E-7</v>
      </c>
      <c r="CV22" s="3">
        <f t="shared" si="7"/>
        <v>1.6226200003851808E-7</v>
      </c>
      <c r="CW22" s="3">
        <f t="shared" si="7"/>
        <v>1.6226200003851808E-7</v>
      </c>
      <c r="CX22" s="26">
        <f t="shared" si="9"/>
        <v>8.4948018189006671E-5</v>
      </c>
    </row>
    <row r="23" spans="1:102" s="5" customFormat="1" ht="31.5" customHeight="1" thickBot="1" x14ac:dyDescent="0.25">
      <c r="A23" s="2"/>
      <c r="B23" s="37" t="s">
        <v>68</v>
      </c>
      <c r="C23" s="34" t="s">
        <v>38</v>
      </c>
      <c r="D23" s="99">
        <v>0.03</v>
      </c>
      <c r="E23" s="93">
        <v>1E-3</v>
      </c>
      <c r="F23" s="91">
        <v>1E-3</v>
      </c>
      <c r="G23" s="91">
        <v>1E-3</v>
      </c>
      <c r="H23" s="91">
        <v>1E-3</v>
      </c>
      <c r="I23" s="91">
        <v>1E-3</v>
      </c>
      <c r="J23" s="91">
        <v>1E-3</v>
      </c>
      <c r="K23" s="91">
        <v>1E-3</v>
      </c>
      <c r="L23" s="91">
        <v>1E-3</v>
      </c>
      <c r="M23" s="91">
        <v>1E-3</v>
      </c>
      <c r="N23" s="91">
        <v>1E-3</v>
      </c>
      <c r="O23" s="91">
        <v>1E-3</v>
      </c>
      <c r="P23" s="91">
        <v>1E-3</v>
      </c>
      <c r="Q23" s="91">
        <v>1E-3</v>
      </c>
      <c r="R23" s="91">
        <v>1E-3</v>
      </c>
      <c r="S23" s="91">
        <v>1E-3</v>
      </c>
      <c r="T23" s="91">
        <v>1E-3</v>
      </c>
      <c r="U23" s="91">
        <v>100</v>
      </c>
      <c r="V23" s="91">
        <v>1E-3</v>
      </c>
      <c r="W23" s="91">
        <v>1E-3</v>
      </c>
      <c r="X23" s="91">
        <v>1E-3</v>
      </c>
      <c r="Y23" s="91">
        <v>1E-3</v>
      </c>
      <c r="Z23" s="91">
        <v>1E-3</v>
      </c>
      <c r="AA23" s="91">
        <v>1E-3</v>
      </c>
      <c r="AB23" s="91">
        <v>1E-3</v>
      </c>
      <c r="AC23" s="91">
        <v>1E-3</v>
      </c>
      <c r="AD23" s="91">
        <v>1E-3</v>
      </c>
      <c r="AE23" s="91">
        <v>1E-3</v>
      </c>
      <c r="AF23" s="91">
        <v>1E-3</v>
      </c>
      <c r="AG23" s="91">
        <v>1E-3</v>
      </c>
      <c r="AH23" s="94">
        <v>1E-3</v>
      </c>
      <c r="AI23" s="47">
        <f t="shared" ref="AI23:AW38" si="12">E23/SUM($E23:$AH23)</f>
        <v>9.9971008407561735E-6</v>
      </c>
      <c r="AJ23" s="47">
        <f t="shared" si="12"/>
        <v>9.9971008407561735E-6</v>
      </c>
      <c r="AK23" s="47">
        <f t="shared" si="12"/>
        <v>9.9971008407561735E-6</v>
      </c>
      <c r="AL23" s="47">
        <f t="shared" si="12"/>
        <v>9.9971008407561735E-6</v>
      </c>
      <c r="AM23" s="47">
        <f t="shared" si="12"/>
        <v>9.9971008407561735E-6</v>
      </c>
      <c r="AN23" s="47">
        <f t="shared" si="12"/>
        <v>9.9971008407561735E-6</v>
      </c>
      <c r="AO23" s="47">
        <f t="shared" si="12"/>
        <v>9.9971008407561735E-6</v>
      </c>
      <c r="AP23" s="47">
        <f t="shared" si="12"/>
        <v>9.9971008407561735E-6</v>
      </c>
      <c r="AQ23" s="47">
        <f t="shared" si="12"/>
        <v>9.9971008407561735E-6</v>
      </c>
      <c r="AR23" s="47">
        <f t="shared" si="12"/>
        <v>9.9971008407561735E-6</v>
      </c>
      <c r="AS23" s="47">
        <f t="shared" si="12"/>
        <v>9.9971008407561735E-6</v>
      </c>
      <c r="AT23" s="47">
        <f t="shared" si="12"/>
        <v>9.9971008407561735E-6</v>
      </c>
      <c r="AU23" s="47">
        <f t="shared" si="12"/>
        <v>9.9971008407561735E-6</v>
      </c>
      <c r="AV23" s="47">
        <f t="shared" si="12"/>
        <v>9.9971008407561735E-6</v>
      </c>
      <c r="AW23" s="47">
        <f t="shared" si="12"/>
        <v>9.9971008407561735E-6</v>
      </c>
      <c r="AX23" s="47">
        <f t="shared" si="10"/>
        <v>9.9971008407561735E-6</v>
      </c>
      <c r="AY23" s="47">
        <f t="shared" si="1"/>
        <v>0.99971008407561734</v>
      </c>
      <c r="AZ23" s="47">
        <f t="shared" si="1"/>
        <v>9.9971008407561735E-6</v>
      </c>
      <c r="BA23" s="47">
        <f t="shared" si="1"/>
        <v>9.9971008407561735E-6</v>
      </c>
      <c r="BB23" s="47">
        <f t="shared" si="1"/>
        <v>9.9971008407561735E-6</v>
      </c>
      <c r="BC23" s="47">
        <f t="shared" si="1"/>
        <v>9.9971008407561735E-6</v>
      </c>
      <c r="BD23" s="47">
        <f t="shared" si="1"/>
        <v>9.9971008407561735E-6</v>
      </c>
      <c r="BE23" s="47">
        <f t="shared" si="1"/>
        <v>9.9971008407561735E-6</v>
      </c>
      <c r="BF23" s="47">
        <f t="shared" si="1"/>
        <v>9.9971008407561735E-6</v>
      </c>
      <c r="BG23" s="47">
        <f t="shared" si="1"/>
        <v>9.9971008407561735E-6</v>
      </c>
      <c r="BH23" s="47">
        <f t="shared" si="1"/>
        <v>9.9971008407561735E-6</v>
      </c>
      <c r="BI23" s="47">
        <f t="shared" si="1"/>
        <v>9.9971008407561735E-6</v>
      </c>
      <c r="BJ23" s="47">
        <f t="shared" si="1"/>
        <v>9.9971008407561735E-6</v>
      </c>
      <c r="BK23" s="47">
        <f t="shared" si="1"/>
        <v>9.9971008407561735E-6</v>
      </c>
      <c r="BL23" s="47">
        <f t="shared" si="1"/>
        <v>9.9971008407561735E-6</v>
      </c>
      <c r="BM23" s="6" cm="1">
        <f t="array" ref="BM23">-1/LN(30)*SUMPRODUCT(AI23:BL23,LN(AI23:BL23))</f>
        <v>1.0666062505531083E-3</v>
      </c>
      <c r="BN23" s="18">
        <f t="shared" si="2"/>
        <v>0.9989333937494469</v>
      </c>
      <c r="BO23" s="18">
        <f t="shared" si="3"/>
        <v>3.3317808222658285E-2</v>
      </c>
      <c r="BP23" s="21">
        <f t="shared" si="4"/>
        <v>3.3814386670526948E-2</v>
      </c>
      <c r="BQ23" s="6" cm="1">
        <f t="array" ref="BQ23">-SUMPRODUCT(AI23:BL23,LOG(AI23:BL23,2))</f>
        <v>5.2337201800563074E-3</v>
      </c>
      <c r="BR23" s="28">
        <f t="shared" si="8"/>
        <v>1.0666062505531077E-3</v>
      </c>
      <c r="BS23" s="3">
        <f t="shared" si="5"/>
        <v>0.99887002308627393</v>
      </c>
      <c r="BT23" s="3">
        <f t="shared" ref="BT23:CH39" si="13">AI23*$BP23</f>
        <v>3.3804583341357931E-7</v>
      </c>
      <c r="BU23" s="3">
        <f t="shared" si="13"/>
        <v>3.3804583341357931E-7</v>
      </c>
      <c r="BV23" s="3">
        <f t="shared" si="13"/>
        <v>3.3804583341357931E-7</v>
      </c>
      <c r="BW23" s="3">
        <f t="shared" si="13"/>
        <v>3.3804583341357931E-7</v>
      </c>
      <c r="BX23" s="3">
        <f t="shared" si="13"/>
        <v>3.3804583341357931E-7</v>
      </c>
      <c r="BY23" s="3">
        <f t="shared" si="13"/>
        <v>3.3804583341357931E-7</v>
      </c>
      <c r="BZ23" s="3">
        <f t="shared" si="13"/>
        <v>3.3804583341357931E-7</v>
      </c>
      <c r="CA23" s="3">
        <f t="shared" si="13"/>
        <v>3.3804583341357931E-7</v>
      </c>
      <c r="CB23" s="3">
        <f t="shared" si="13"/>
        <v>3.3804583341357931E-7</v>
      </c>
      <c r="CC23" s="3">
        <f t="shared" si="13"/>
        <v>3.3804583341357931E-7</v>
      </c>
      <c r="CD23" s="3">
        <f t="shared" si="13"/>
        <v>3.3804583341357931E-7</v>
      </c>
      <c r="CE23" s="3">
        <f t="shared" si="13"/>
        <v>3.3804583341357931E-7</v>
      </c>
      <c r="CF23" s="3">
        <f t="shared" si="13"/>
        <v>3.3804583341357931E-7</v>
      </c>
      <c r="CG23" s="3">
        <f t="shared" si="13"/>
        <v>3.3804583341357931E-7</v>
      </c>
      <c r="CH23" s="3">
        <f t="shared" si="13"/>
        <v>3.3804583341357931E-7</v>
      </c>
      <c r="CI23" s="3">
        <f t="shared" si="11"/>
        <v>3.3804583341357931E-7</v>
      </c>
      <c r="CJ23" s="3">
        <f t="shared" si="7"/>
        <v>3.3804583341357927E-2</v>
      </c>
      <c r="CK23" s="3">
        <f t="shared" si="7"/>
        <v>3.3804583341357931E-7</v>
      </c>
      <c r="CL23" s="3">
        <f t="shared" si="7"/>
        <v>3.3804583341357931E-7</v>
      </c>
      <c r="CM23" s="3">
        <f t="shared" si="7"/>
        <v>3.3804583341357931E-7</v>
      </c>
      <c r="CN23" s="3">
        <f t="shared" si="7"/>
        <v>3.3804583341357931E-7</v>
      </c>
      <c r="CO23" s="3">
        <f t="shared" si="7"/>
        <v>3.3804583341357931E-7</v>
      </c>
      <c r="CP23" s="3">
        <f t="shared" si="7"/>
        <v>3.3804583341357931E-7</v>
      </c>
      <c r="CQ23" s="3">
        <f t="shared" si="7"/>
        <v>3.3804583341357931E-7</v>
      </c>
      <c r="CR23" s="3">
        <f t="shared" si="7"/>
        <v>3.3804583341357931E-7</v>
      </c>
      <c r="CS23" s="3">
        <f t="shared" si="7"/>
        <v>3.3804583341357931E-7</v>
      </c>
      <c r="CT23" s="3">
        <f t="shared" si="7"/>
        <v>3.3804583341357931E-7</v>
      </c>
      <c r="CU23" s="3">
        <f t="shared" si="7"/>
        <v>3.3804583341357931E-7</v>
      </c>
      <c r="CV23" s="3">
        <f t="shared" si="7"/>
        <v>3.3804583341357931E-7</v>
      </c>
      <c r="CW23" s="3">
        <f t="shared" si="7"/>
        <v>3.3804583341357931E-7</v>
      </c>
      <c r="CX23" s="26">
        <f t="shared" si="9"/>
        <v>1.769750378937639E-4</v>
      </c>
    </row>
    <row r="24" spans="1:102" s="5" customFormat="1" ht="31.5" customHeight="1" thickBot="1" x14ac:dyDescent="0.25">
      <c r="A24" s="2"/>
      <c r="B24" s="37" t="s">
        <v>69</v>
      </c>
      <c r="C24" s="34" t="s">
        <v>39</v>
      </c>
      <c r="D24" s="99">
        <v>6.1000000000000004E-3</v>
      </c>
      <c r="E24" s="93">
        <v>1E-3</v>
      </c>
      <c r="F24" s="91">
        <v>1E-3</v>
      </c>
      <c r="G24" s="91">
        <v>1E-3</v>
      </c>
      <c r="H24" s="91">
        <v>1E-3</v>
      </c>
      <c r="I24" s="91">
        <v>1E-3</v>
      </c>
      <c r="J24" s="91">
        <v>1E-3</v>
      </c>
      <c r="K24" s="91">
        <v>1E-3</v>
      </c>
      <c r="L24" s="91">
        <v>1E-3</v>
      </c>
      <c r="M24" s="91">
        <v>1E-3</v>
      </c>
      <c r="N24" s="91">
        <v>1E-3</v>
      </c>
      <c r="O24" s="91">
        <v>1E-3</v>
      </c>
      <c r="P24" s="91">
        <v>1E-3</v>
      </c>
      <c r="Q24" s="91">
        <v>1E-3</v>
      </c>
      <c r="R24" s="91">
        <v>1E-3</v>
      </c>
      <c r="S24" s="91">
        <v>1E-3</v>
      </c>
      <c r="T24" s="91">
        <v>1E-3</v>
      </c>
      <c r="U24" s="91">
        <v>1E-3</v>
      </c>
      <c r="V24" s="91">
        <v>100</v>
      </c>
      <c r="W24" s="91">
        <v>1E-3</v>
      </c>
      <c r="X24" s="91">
        <v>1E-3</v>
      </c>
      <c r="Y24" s="91">
        <v>1E-3</v>
      </c>
      <c r="Z24" s="91">
        <v>1E-3</v>
      </c>
      <c r="AA24" s="91">
        <v>1E-3</v>
      </c>
      <c r="AB24" s="91">
        <v>1E-3</v>
      </c>
      <c r="AC24" s="91">
        <v>1E-3</v>
      </c>
      <c r="AD24" s="91">
        <v>1E-3</v>
      </c>
      <c r="AE24" s="91">
        <v>1E-3</v>
      </c>
      <c r="AF24" s="91">
        <v>1E-3</v>
      </c>
      <c r="AG24" s="91">
        <v>1E-3</v>
      </c>
      <c r="AH24" s="94">
        <v>1E-3</v>
      </c>
      <c r="AI24" s="47">
        <f t="shared" si="12"/>
        <v>9.9971008407561752E-6</v>
      </c>
      <c r="AJ24" s="47">
        <f t="shared" si="12"/>
        <v>9.9971008407561752E-6</v>
      </c>
      <c r="AK24" s="47">
        <f t="shared" si="12"/>
        <v>9.9971008407561752E-6</v>
      </c>
      <c r="AL24" s="47">
        <f t="shared" si="12"/>
        <v>9.9971008407561752E-6</v>
      </c>
      <c r="AM24" s="47">
        <f t="shared" si="12"/>
        <v>9.9971008407561752E-6</v>
      </c>
      <c r="AN24" s="47">
        <f t="shared" si="12"/>
        <v>9.9971008407561752E-6</v>
      </c>
      <c r="AO24" s="47">
        <f t="shared" si="12"/>
        <v>9.9971008407561752E-6</v>
      </c>
      <c r="AP24" s="47">
        <f t="shared" si="12"/>
        <v>9.9971008407561752E-6</v>
      </c>
      <c r="AQ24" s="47">
        <f t="shared" si="12"/>
        <v>9.9971008407561752E-6</v>
      </c>
      <c r="AR24" s="47">
        <f t="shared" si="12"/>
        <v>9.9971008407561752E-6</v>
      </c>
      <c r="AS24" s="47">
        <f t="shared" si="12"/>
        <v>9.9971008407561752E-6</v>
      </c>
      <c r="AT24" s="47">
        <f t="shared" si="12"/>
        <v>9.9971008407561752E-6</v>
      </c>
      <c r="AU24" s="47">
        <f t="shared" si="12"/>
        <v>9.9971008407561752E-6</v>
      </c>
      <c r="AV24" s="47">
        <f t="shared" si="12"/>
        <v>9.9971008407561752E-6</v>
      </c>
      <c r="AW24" s="47">
        <f t="shared" si="12"/>
        <v>9.9971008407561752E-6</v>
      </c>
      <c r="AX24" s="47">
        <f t="shared" si="10"/>
        <v>9.9971008407561752E-6</v>
      </c>
      <c r="AY24" s="47">
        <f t="shared" si="1"/>
        <v>9.9971008407561752E-6</v>
      </c>
      <c r="AZ24" s="47">
        <f t="shared" si="1"/>
        <v>0.99971008407561757</v>
      </c>
      <c r="BA24" s="47">
        <f t="shared" si="1"/>
        <v>9.9971008407561752E-6</v>
      </c>
      <c r="BB24" s="47">
        <f t="shared" si="1"/>
        <v>9.9971008407561752E-6</v>
      </c>
      <c r="BC24" s="47">
        <f t="shared" si="1"/>
        <v>9.9971008407561752E-6</v>
      </c>
      <c r="BD24" s="47">
        <f t="shared" si="1"/>
        <v>9.9971008407561752E-6</v>
      </c>
      <c r="BE24" s="47">
        <f t="shared" si="1"/>
        <v>9.9971008407561752E-6</v>
      </c>
      <c r="BF24" s="47">
        <f t="shared" si="1"/>
        <v>9.9971008407561752E-6</v>
      </c>
      <c r="BG24" s="47">
        <f t="shared" si="1"/>
        <v>9.9971008407561752E-6</v>
      </c>
      <c r="BH24" s="47">
        <f t="shared" si="1"/>
        <v>9.9971008407561752E-6</v>
      </c>
      <c r="BI24" s="47">
        <f t="shared" si="1"/>
        <v>9.9971008407561752E-6</v>
      </c>
      <c r="BJ24" s="47">
        <f t="shared" si="1"/>
        <v>9.9971008407561752E-6</v>
      </c>
      <c r="BK24" s="47">
        <f t="shared" si="1"/>
        <v>9.9971008407561752E-6</v>
      </c>
      <c r="BL24" s="47">
        <f t="shared" si="1"/>
        <v>9.9971008407561752E-6</v>
      </c>
      <c r="BM24" s="6" cm="1">
        <f t="array" ref="BM24">-1/LN(30)*SUMPRODUCT(AI24:BL24,LN(AI24:BL24))</f>
        <v>1.066606250553043E-3</v>
      </c>
      <c r="BN24" s="18">
        <f t="shared" si="2"/>
        <v>0.99893339374944701</v>
      </c>
      <c r="BO24" s="18">
        <f t="shared" si="3"/>
        <v>3.3317808222658292E-2</v>
      </c>
      <c r="BP24" s="21">
        <f t="shared" si="4"/>
        <v>6.875591956340482E-3</v>
      </c>
      <c r="BQ24" s="6" cm="1">
        <f t="array" ref="BQ24">-SUMPRODUCT(AI24:BL24,LOG(AI24:BL24,2))</f>
        <v>5.2337201800559873E-3</v>
      </c>
      <c r="BR24" s="28">
        <f t="shared" si="8"/>
        <v>1.0666062505530424E-3</v>
      </c>
      <c r="BS24" s="3">
        <f t="shared" si="5"/>
        <v>0.99887002308627415</v>
      </c>
      <c r="BT24" s="3">
        <f t="shared" si="13"/>
        <v>6.8735986127427825E-8</v>
      </c>
      <c r="BU24" s="3">
        <f t="shared" si="13"/>
        <v>6.8735986127427825E-8</v>
      </c>
      <c r="BV24" s="3">
        <f t="shared" si="13"/>
        <v>6.8735986127427825E-8</v>
      </c>
      <c r="BW24" s="3">
        <f t="shared" si="13"/>
        <v>6.8735986127427825E-8</v>
      </c>
      <c r="BX24" s="3">
        <f t="shared" si="13"/>
        <v>6.8735986127427825E-8</v>
      </c>
      <c r="BY24" s="3">
        <f t="shared" si="13"/>
        <v>6.8735986127427825E-8</v>
      </c>
      <c r="BZ24" s="3">
        <f t="shared" si="13"/>
        <v>6.8735986127427825E-8</v>
      </c>
      <c r="CA24" s="3">
        <f t="shared" si="13"/>
        <v>6.8735986127427825E-8</v>
      </c>
      <c r="CB24" s="3">
        <f t="shared" si="13"/>
        <v>6.8735986127427825E-8</v>
      </c>
      <c r="CC24" s="3">
        <f t="shared" si="13"/>
        <v>6.8735986127427825E-8</v>
      </c>
      <c r="CD24" s="3">
        <f t="shared" si="13"/>
        <v>6.8735986127427825E-8</v>
      </c>
      <c r="CE24" s="3">
        <f t="shared" si="13"/>
        <v>6.8735986127427825E-8</v>
      </c>
      <c r="CF24" s="3">
        <f t="shared" si="13"/>
        <v>6.8735986127427825E-8</v>
      </c>
      <c r="CG24" s="3">
        <f t="shared" si="13"/>
        <v>6.8735986127427825E-8</v>
      </c>
      <c r="CH24" s="3">
        <f t="shared" si="13"/>
        <v>6.8735986127427825E-8</v>
      </c>
      <c r="CI24" s="3">
        <f t="shared" si="11"/>
        <v>6.8735986127427825E-8</v>
      </c>
      <c r="CJ24" s="3">
        <f t="shared" si="7"/>
        <v>6.8735986127427825E-8</v>
      </c>
      <c r="CK24" s="3">
        <f t="shared" si="7"/>
        <v>6.8735986127427835E-3</v>
      </c>
      <c r="CL24" s="3">
        <f t="shared" si="7"/>
        <v>6.8735986127427825E-8</v>
      </c>
      <c r="CM24" s="3">
        <f t="shared" si="7"/>
        <v>6.8735986127427825E-8</v>
      </c>
      <c r="CN24" s="3">
        <f t="shared" si="7"/>
        <v>6.8735986127427825E-8</v>
      </c>
      <c r="CO24" s="3">
        <f t="shared" si="7"/>
        <v>6.8735986127427825E-8</v>
      </c>
      <c r="CP24" s="3">
        <f t="shared" si="7"/>
        <v>6.8735986127427825E-8</v>
      </c>
      <c r="CQ24" s="3">
        <f t="shared" si="7"/>
        <v>6.8735986127427825E-8</v>
      </c>
      <c r="CR24" s="3">
        <f t="shared" si="7"/>
        <v>6.8735986127427825E-8</v>
      </c>
      <c r="CS24" s="3">
        <f t="shared" si="7"/>
        <v>6.8735986127427825E-8</v>
      </c>
      <c r="CT24" s="3">
        <f t="shared" si="7"/>
        <v>6.8735986127427825E-8</v>
      </c>
      <c r="CU24" s="3">
        <f t="shared" si="7"/>
        <v>6.8735986127427825E-8</v>
      </c>
      <c r="CV24" s="3">
        <f t="shared" si="7"/>
        <v>6.8735986127427825E-8</v>
      </c>
      <c r="CW24" s="3">
        <f t="shared" si="7"/>
        <v>6.8735986127427825E-8</v>
      </c>
      <c r="CX24" s="26">
        <f t="shared" si="9"/>
        <v>3.5984924371729808E-5</v>
      </c>
    </row>
    <row r="25" spans="1:102" s="5" customFormat="1" ht="31.5" customHeight="1" thickBot="1" x14ac:dyDescent="0.25">
      <c r="A25" s="2"/>
      <c r="B25" s="37" t="s">
        <v>70</v>
      </c>
      <c r="C25" s="34" t="s">
        <v>40</v>
      </c>
      <c r="D25" s="99">
        <v>2.3699999999999999E-2</v>
      </c>
      <c r="E25" s="93">
        <v>1E-3</v>
      </c>
      <c r="F25" s="91">
        <v>1E-3</v>
      </c>
      <c r="G25" s="91">
        <v>1E-3</v>
      </c>
      <c r="H25" s="91">
        <v>1E-3</v>
      </c>
      <c r="I25" s="91">
        <v>1E-3</v>
      </c>
      <c r="J25" s="91">
        <v>1E-3</v>
      </c>
      <c r="K25" s="91">
        <v>1E-3</v>
      </c>
      <c r="L25" s="91">
        <v>1E-3</v>
      </c>
      <c r="M25" s="91">
        <v>1E-3</v>
      </c>
      <c r="N25" s="91">
        <v>1E-3</v>
      </c>
      <c r="O25" s="91">
        <v>1E-3</v>
      </c>
      <c r="P25" s="91">
        <v>1E-3</v>
      </c>
      <c r="Q25" s="91">
        <v>1E-3</v>
      </c>
      <c r="R25" s="91">
        <v>1E-3</v>
      </c>
      <c r="S25" s="91">
        <v>1E-3</v>
      </c>
      <c r="T25" s="91">
        <v>1E-3</v>
      </c>
      <c r="U25" s="91">
        <v>1E-3</v>
      </c>
      <c r="V25" s="91">
        <v>1E-3</v>
      </c>
      <c r="W25" s="91">
        <v>100</v>
      </c>
      <c r="X25" s="91">
        <v>1E-3</v>
      </c>
      <c r="Y25" s="91">
        <v>1E-3</v>
      </c>
      <c r="Z25" s="91">
        <v>1E-3</v>
      </c>
      <c r="AA25" s="91">
        <v>1E-3</v>
      </c>
      <c r="AB25" s="91">
        <v>1E-3</v>
      </c>
      <c r="AC25" s="91">
        <v>1E-3</v>
      </c>
      <c r="AD25" s="91">
        <v>1E-3</v>
      </c>
      <c r="AE25" s="91">
        <v>1E-3</v>
      </c>
      <c r="AF25" s="91">
        <v>1E-3</v>
      </c>
      <c r="AG25" s="91">
        <v>1E-3</v>
      </c>
      <c r="AH25" s="94">
        <v>1E-3</v>
      </c>
      <c r="AI25" s="47">
        <f t="shared" si="12"/>
        <v>9.9971008407561752E-6</v>
      </c>
      <c r="AJ25" s="47">
        <f t="shared" si="12"/>
        <v>9.9971008407561752E-6</v>
      </c>
      <c r="AK25" s="47">
        <f t="shared" si="12"/>
        <v>9.9971008407561752E-6</v>
      </c>
      <c r="AL25" s="47">
        <f t="shared" si="12"/>
        <v>9.9971008407561752E-6</v>
      </c>
      <c r="AM25" s="47">
        <f t="shared" si="12"/>
        <v>9.9971008407561752E-6</v>
      </c>
      <c r="AN25" s="47">
        <f t="shared" si="12"/>
        <v>9.9971008407561752E-6</v>
      </c>
      <c r="AO25" s="47">
        <f t="shared" si="12"/>
        <v>9.9971008407561752E-6</v>
      </c>
      <c r="AP25" s="47">
        <f t="shared" si="12"/>
        <v>9.9971008407561752E-6</v>
      </c>
      <c r="AQ25" s="47">
        <f t="shared" si="12"/>
        <v>9.9971008407561752E-6</v>
      </c>
      <c r="AR25" s="47">
        <f t="shared" si="12"/>
        <v>9.9971008407561752E-6</v>
      </c>
      <c r="AS25" s="47">
        <f t="shared" si="12"/>
        <v>9.9971008407561752E-6</v>
      </c>
      <c r="AT25" s="47">
        <f t="shared" si="12"/>
        <v>9.9971008407561752E-6</v>
      </c>
      <c r="AU25" s="47">
        <f t="shared" si="12"/>
        <v>9.9971008407561752E-6</v>
      </c>
      <c r="AV25" s="47">
        <f t="shared" si="12"/>
        <v>9.9971008407561752E-6</v>
      </c>
      <c r="AW25" s="47">
        <f t="shared" si="12"/>
        <v>9.9971008407561752E-6</v>
      </c>
      <c r="AX25" s="47">
        <f t="shared" si="10"/>
        <v>9.9971008407561752E-6</v>
      </c>
      <c r="AY25" s="47">
        <f t="shared" si="1"/>
        <v>9.9971008407561752E-6</v>
      </c>
      <c r="AZ25" s="47">
        <f t="shared" si="1"/>
        <v>9.9971008407561752E-6</v>
      </c>
      <c r="BA25" s="47">
        <f t="shared" si="1"/>
        <v>0.99971008407561757</v>
      </c>
      <c r="BB25" s="47">
        <f t="shared" ref="BB25:BL40" si="14">X25/SUM($E25:$AH25)</f>
        <v>9.9971008407561752E-6</v>
      </c>
      <c r="BC25" s="47">
        <f t="shared" si="14"/>
        <v>9.9971008407561752E-6</v>
      </c>
      <c r="BD25" s="47">
        <f t="shared" si="14"/>
        <v>9.9971008407561752E-6</v>
      </c>
      <c r="BE25" s="47">
        <f t="shared" si="14"/>
        <v>9.9971008407561752E-6</v>
      </c>
      <c r="BF25" s="47">
        <f t="shared" si="14"/>
        <v>9.9971008407561752E-6</v>
      </c>
      <c r="BG25" s="47">
        <f t="shared" si="14"/>
        <v>9.9971008407561752E-6</v>
      </c>
      <c r="BH25" s="47">
        <f t="shared" si="14"/>
        <v>9.9971008407561752E-6</v>
      </c>
      <c r="BI25" s="47">
        <f t="shared" si="14"/>
        <v>9.9971008407561752E-6</v>
      </c>
      <c r="BJ25" s="47">
        <f t="shared" si="14"/>
        <v>9.9971008407561752E-6</v>
      </c>
      <c r="BK25" s="47">
        <f t="shared" si="14"/>
        <v>9.9971008407561752E-6</v>
      </c>
      <c r="BL25" s="47">
        <f t="shared" si="14"/>
        <v>9.9971008407561752E-6</v>
      </c>
      <c r="BM25" s="6" cm="1">
        <f t="array" ref="BM25">-1/LN(30)*SUMPRODUCT(AI25:BL25,LN(AI25:BL25))</f>
        <v>1.066606250553043E-3</v>
      </c>
      <c r="BN25" s="18">
        <f t="shared" si="2"/>
        <v>0.99893339374944701</v>
      </c>
      <c r="BO25" s="18">
        <f t="shared" si="3"/>
        <v>3.3317808222658292E-2</v>
      </c>
      <c r="BP25" s="21">
        <f t="shared" si="4"/>
        <v>2.6713365469716293E-2</v>
      </c>
      <c r="BQ25" s="6" cm="1">
        <f t="array" ref="BQ25">-SUMPRODUCT(AI25:BL25,LOG(AI25:BL25,2))</f>
        <v>5.2337201800559873E-3</v>
      </c>
      <c r="BR25" s="28">
        <f t="shared" si="8"/>
        <v>1.0666062505530424E-3</v>
      </c>
      <c r="BS25" s="3">
        <f t="shared" si="5"/>
        <v>0.99887002308627415</v>
      </c>
      <c r="BT25" s="3">
        <f t="shared" si="13"/>
        <v>2.6705620839672775E-7</v>
      </c>
      <c r="BU25" s="3">
        <f t="shared" si="13"/>
        <v>2.6705620839672775E-7</v>
      </c>
      <c r="BV25" s="3">
        <f t="shared" si="13"/>
        <v>2.6705620839672775E-7</v>
      </c>
      <c r="BW25" s="3">
        <f t="shared" si="13"/>
        <v>2.6705620839672775E-7</v>
      </c>
      <c r="BX25" s="3">
        <f t="shared" si="13"/>
        <v>2.6705620839672775E-7</v>
      </c>
      <c r="BY25" s="3">
        <f t="shared" si="13"/>
        <v>2.6705620839672775E-7</v>
      </c>
      <c r="BZ25" s="3">
        <f t="shared" si="13"/>
        <v>2.6705620839672775E-7</v>
      </c>
      <c r="CA25" s="3">
        <f t="shared" si="13"/>
        <v>2.6705620839672775E-7</v>
      </c>
      <c r="CB25" s="3">
        <f t="shared" si="13"/>
        <v>2.6705620839672775E-7</v>
      </c>
      <c r="CC25" s="3">
        <f t="shared" si="13"/>
        <v>2.6705620839672775E-7</v>
      </c>
      <c r="CD25" s="3">
        <f t="shared" si="13"/>
        <v>2.6705620839672775E-7</v>
      </c>
      <c r="CE25" s="3">
        <f t="shared" si="13"/>
        <v>2.6705620839672775E-7</v>
      </c>
      <c r="CF25" s="3">
        <f t="shared" si="13"/>
        <v>2.6705620839672775E-7</v>
      </c>
      <c r="CG25" s="3">
        <f t="shared" si="13"/>
        <v>2.6705620839672775E-7</v>
      </c>
      <c r="CH25" s="3">
        <f t="shared" si="13"/>
        <v>2.6705620839672775E-7</v>
      </c>
      <c r="CI25" s="3">
        <f t="shared" si="11"/>
        <v>2.6705620839672775E-7</v>
      </c>
      <c r="CJ25" s="3">
        <f t="shared" si="7"/>
        <v>2.6705620839672775E-7</v>
      </c>
      <c r="CK25" s="3">
        <f t="shared" si="7"/>
        <v>2.6705620839672775E-7</v>
      </c>
      <c r="CL25" s="3">
        <f t="shared" si="7"/>
        <v>2.6705620839672775E-2</v>
      </c>
      <c r="CM25" s="3">
        <f t="shared" ref="CM25:CW40" si="15">BB25*$BP25</f>
        <v>2.6705620839672775E-7</v>
      </c>
      <c r="CN25" s="3">
        <f t="shared" si="15"/>
        <v>2.6705620839672775E-7</v>
      </c>
      <c r="CO25" s="3">
        <f t="shared" si="15"/>
        <v>2.6705620839672775E-7</v>
      </c>
      <c r="CP25" s="3">
        <f t="shared" si="15"/>
        <v>2.6705620839672775E-7</v>
      </c>
      <c r="CQ25" s="3">
        <f t="shared" si="15"/>
        <v>2.6705620839672775E-7</v>
      </c>
      <c r="CR25" s="3">
        <f t="shared" si="15"/>
        <v>2.6705620839672775E-7</v>
      </c>
      <c r="CS25" s="3">
        <f t="shared" si="15"/>
        <v>2.6705620839672775E-7</v>
      </c>
      <c r="CT25" s="3">
        <f t="shared" si="15"/>
        <v>2.6705620839672775E-7</v>
      </c>
      <c r="CU25" s="3">
        <f t="shared" si="15"/>
        <v>2.6705620839672775E-7</v>
      </c>
      <c r="CV25" s="3">
        <f t="shared" si="15"/>
        <v>2.6705620839672775E-7</v>
      </c>
      <c r="CW25" s="3">
        <f t="shared" si="15"/>
        <v>2.6705620839672775E-7</v>
      </c>
      <c r="CX25" s="26">
        <f t="shared" si="9"/>
        <v>1.3981027993606495E-4</v>
      </c>
    </row>
    <row r="26" spans="1:102" s="5" customFormat="1" ht="31.5" customHeight="1" thickBot="1" x14ac:dyDescent="0.25">
      <c r="A26" s="2"/>
      <c r="B26" s="37" t="s">
        <v>71</v>
      </c>
      <c r="C26" s="34" t="s">
        <v>41</v>
      </c>
      <c r="D26" s="99">
        <v>1.9099999999999999E-2</v>
      </c>
      <c r="E26" s="93">
        <v>1E-3</v>
      </c>
      <c r="F26" s="91">
        <v>1E-3</v>
      </c>
      <c r="G26" s="91">
        <v>1E-3</v>
      </c>
      <c r="H26" s="91">
        <v>1E-3</v>
      </c>
      <c r="I26" s="91">
        <v>1E-3</v>
      </c>
      <c r="J26" s="91">
        <v>1E-3</v>
      </c>
      <c r="K26" s="91">
        <v>1E-3</v>
      </c>
      <c r="L26" s="91">
        <v>1E-3</v>
      </c>
      <c r="M26" s="91">
        <v>1E-3</v>
      </c>
      <c r="N26" s="91">
        <v>1E-3</v>
      </c>
      <c r="O26" s="91">
        <v>1E-3</v>
      </c>
      <c r="P26" s="91">
        <v>1E-3</v>
      </c>
      <c r="Q26" s="91">
        <v>1E-3</v>
      </c>
      <c r="R26" s="91">
        <v>1E-3</v>
      </c>
      <c r="S26" s="91">
        <v>1E-3</v>
      </c>
      <c r="T26" s="91">
        <v>1E-3</v>
      </c>
      <c r="U26" s="91">
        <v>1E-3</v>
      </c>
      <c r="V26" s="91">
        <v>1E-3</v>
      </c>
      <c r="W26" s="91">
        <v>1E-3</v>
      </c>
      <c r="X26" s="91">
        <v>100</v>
      </c>
      <c r="Y26" s="91">
        <v>1E-3</v>
      </c>
      <c r="Z26" s="91">
        <v>1E-3</v>
      </c>
      <c r="AA26" s="91">
        <v>1E-3</v>
      </c>
      <c r="AB26" s="91">
        <v>1E-3</v>
      </c>
      <c r="AC26" s="91">
        <v>1E-3</v>
      </c>
      <c r="AD26" s="91">
        <v>1E-3</v>
      </c>
      <c r="AE26" s="91">
        <v>1E-3</v>
      </c>
      <c r="AF26" s="91">
        <v>1E-3</v>
      </c>
      <c r="AG26" s="91">
        <v>1E-3</v>
      </c>
      <c r="AH26" s="94">
        <v>1E-3</v>
      </c>
      <c r="AI26" s="47">
        <f t="shared" si="12"/>
        <v>9.9971008407561752E-6</v>
      </c>
      <c r="AJ26" s="47">
        <f t="shared" si="12"/>
        <v>9.9971008407561752E-6</v>
      </c>
      <c r="AK26" s="47">
        <f t="shared" si="12"/>
        <v>9.9971008407561752E-6</v>
      </c>
      <c r="AL26" s="47">
        <f t="shared" si="12"/>
        <v>9.9971008407561752E-6</v>
      </c>
      <c r="AM26" s="47">
        <f t="shared" si="12"/>
        <v>9.9971008407561752E-6</v>
      </c>
      <c r="AN26" s="47">
        <f t="shared" si="12"/>
        <v>9.9971008407561752E-6</v>
      </c>
      <c r="AO26" s="47">
        <f t="shared" si="12"/>
        <v>9.9971008407561752E-6</v>
      </c>
      <c r="AP26" s="47">
        <f t="shared" si="12"/>
        <v>9.9971008407561752E-6</v>
      </c>
      <c r="AQ26" s="47">
        <f t="shared" si="12"/>
        <v>9.9971008407561752E-6</v>
      </c>
      <c r="AR26" s="47">
        <f t="shared" si="12"/>
        <v>9.9971008407561752E-6</v>
      </c>
      <c r="AS26" s="47">
        <f t="shared" si="12"/>
        <v>9.9971008407561752E-6</v>
      </c>
      <c r="AT26" s="47">
        <f t="shared" si="12"/>
        <v>9.9971008407561752E-6</v>
      </c>
      <c r="AU26" s="47">
        <f t="shared" si="12"/>
        <v>9.9971008407561752E-6</v>
      </c>
      <c r="AV26" s="47">
        <f t="shared" si="12"/>
        <v>9.9971008407561752E-6</v>
      </c>
      <c r="AW26" s="47">
        <f t="shared" si="12"/>
        <v>9.9971008407561752E-6</v>
      </c>
      <c r="AX26" s="47">
        <f t="shared" si="10"/>
        <v>9.9971008407561752E-6</v>
      </c>
      <c r="AY26" s="47">
        <f t="shared" si="10"/>
        <v>9.9971008407561752E-6</v>
      </c>
      <c r="AZ26" s="47">
        <f t="shared" si="10"/>
        <v>9.9971008407561752E-6</v>
      </c>
      <c r="BA26" s="47">
        <f t="shared" si="10"/>
        <v>9.9971008407561752E-6</v>
      </c>
      <c r="BB26" s="47">
        <f t="shared" si="14"/>
        <v>0.99971008407561757</v>
      </c>
      <c r="BC26" s="47">
        <f t="shared" si="14"/>
        <v>9.9971008407561752E-6</v>
      </c>
      <c r="BD26" s="47">
        <f t="shared" si="14"/>
        <v>9.9971008407561752E-6</v>
      </c>
      <c r="BE26" s="47">
        <f t="shared" si="14"/>
        <v>9.9971008407561752E-6</v>
      </c>
      <c r="BF26" s="47">
        <f t="shared" si="14"/>
        <v>9.9971008407561752E-6</v>
      </c>
      <c r="BG26" s="47">
        <f t="shared" si="14"/>
        <v>9.9971008407561752E-6</v>
      </c>
      <c r="BH26" s="47">
        <f t="shared" si="14"/>
        <v>9.9971008407561752E-6</v>
      </c>
      <c r="BI26" s="47">
        <f t="shared" si="14"/>
        <v>9.9971008407561752E-6</v>
      </c>
      <c r="BJ26" s="47">
        <f t="shared" si="14"/>
        <v>9.9971008407561752E-6</v>
      </c>
      <c r="BK26" s="47">
        <f t="shared" si="14"/>
        <v>9.9971008407561752E-6</v>
      </c>
      <c r="BL26" s="47">
        <f t="shared" si="14"/>
        <v>9.9971008407561752E-6</v>
      </c>
      <c r="BM26" s="6" cm="1">
        <f t="array" ref="BM26">-1/LN(30)*SUMPRODUCT(AI26:BL26,LN(AI26:BL26))</f>
        <v>1.066606250553043E-3</v>
      </c>
      <c r="BN26" s="18">
        <f t="shared" si="2"/>
        <v>0.99893339374944701</v>
      </c>
      <c r="BO26" s="18">
        <f t="shared" si="3"/>
        <v>3.3317808222658292E-2</v>
      </c>
      <c r="BP26" s="21">
        <f t="shared" si="4"/>
        <v>2.1528492846902163E-2</v>
      </c>
      <c r="BQ26" s="6" cm="1">
        <f t="array" ref="BQ26">-SUMPRODUCT(AI26:BL26,LOG(AI26:BL26,2))</f>
        <v>5.2337201800559873E-3</v>
      </c>
      <c r="BR26" s="28">
        <f t="shared" si="8"/>
        <v>1.0666062505530424E-3</v>
      </c>
      <c r="BS26" s="3">
        <f t="shared" si="5"/>
        <v>0.99887002308627415</v>
      </c>
      <c r="BT26" s="3">
        <f t="shared" si="13"/>
        <v>2.1522251393997891E-7</v>
      </c>
      <c r="BU26" s="3">
        <f t="shared" si="13"/>
        <v>2.1522251393997891E-7</v>
      </c>
      <c r="BV26" s="3">
        <f t="shared" si="13"/>
        <v>2.1522251393997891E-7</v>
      </c>
      <c r="BW26" s="3">
        <f t="shared" si="13"/>
        <v>2.1522251393997891E-7</v>
      </c>
      <c r="BX26" s="3">
        <f t="shared" si="13"/>
        <v>2.1522251393997891E-7</v>
      </c>
      <c r="BY26" s="3">
        <f t="shared" si="13"/>
        <v>2.1522251393997891E-7</v>
      </c>
      <c r="BZ26" s="3">
        <f t="shared" si="13"/>
        <v>2.1522251393997891E-7</v>
      </c>
      <c r="CA26" s="3">
        <f t="shared" si="13"/>
        <v>2.1522251393997891E-7</v>
      </c>
      <c r="CB26" s="3">
        <f t="shared" si="13"/>
        <v>2.1522251393997891E-7</v>
      </c>
      <c r="CC26" s="3">
        <f t="shared" si="13"/>
        <v>2.1522251393997891E-7</v>
      </c>
      <c r="CD26" s="3">
        <f t="shared" si="13"/>
        <v>2.1522251393997891E-7</v>
      </c>
      <c r="CE26" s="3">
        <f t="shared" si="13"/>
        <v>2.1522251393997891E-7</v>
      </c>
      <c r="CF26" s="3">
        <f t="shared" si="13"/>
        <v>2.1522251393997891E-7</v>
      </c>
      <c r="CG26" s="3">
        <f t="shared" si="13"/>
        <v>2.1522251393997891E-7</v>
      </c>
      <c r="CH26" s="3">
        <f t="shared" si="13"/>
        <v>2.1522251393997891E-7</v>
      </c>
      <c r="CI26" s="3">
        <f t="shared" si="11"/>
        <v>2.1522251393997891E-7</v>
      </c>
      <c r="CJ26" s="3">
        <f t="shared" si="11"/>
        <v>2.1522251393997891E-7</v>
      </c>
      <c r="CK26" s="3">
        <f t="shared" si="11"/>
        <v>2.1522251393997891E-7</v>
      </c>
      <c r="CL26" s="3">
        <f t="shared" si="11"/>
        <v>2.1522251393997891E-7</v>
      </c>
      <c r="CM26" s="3">
        <f t="shared" si="15"/>
        <v>2.1522251393997893E-2</v>
      </c>
      <c r="CN26" s="3">
        <f t="shared" si="15"/>
        <v>2.1522251393997891E-7</v>
      </c>
      <c r="CO26" s="3">
        <f t="shared" si="15"/>
        <v>2.1522251393997891E-7</v>
      </c>
      <c r="CP26" s="3">
        <f t="shared" si="15"/>
        <v>2.1522251393997891E-7</v>
      </c>
      <c r="CQ26" s="3">
        <f t="shared" si="15"/>
        <v>2.1522251393997891E-7</v>
      </c>
      <c r="CR26" s="3">
        <f t="shared" si="15"/>
        <v>2.1522251393997891E-7</v>
      </c>
      <c r="CS26" s="3">
        <f t="shared" si="15"/>
        <v>2.1522251393997891E-7</v>
      </c>
      <c r="CT26" s="3">
        <f t="shared" si="15"/>
        <v>2.1522251393997891E-7</v>
      </c>
      <c r="CU26" s="3">
        <f t="shared" si="15"/>
        <v>2.1522251393997891E-7</v>
      </c>
      <c r="CV26" s="3">
        <f t="shared" si="15"/>
        <v>2.1522251393997891E-7</v>
      </c>
      <c r="CW26" s="3">
        <f t="shared" si="15"/>
        <v>2.1522251393997891E-7</v>
      </c>
      <c r="CX26" s="26">
        <f t="shared" si="9"/>
        <v>1.1267410745902283E-4</v>
      </c>
    </row>
    <row r="27" spans="1:102" s="5" customFormat="1" ht="31.5" customHeight="1" thickBot="1" x14ac:dyDescent="0.25">
      <c r="A27" s="2"/>
      <c r="B27" s="37" t="s">
        <v>72</v>
      </c>
      <c r="C27" s="34" t="s">
        <v>42</v>
      </c>
      <c r="D27" s="99">
        <v>3.2899999999999999E-2</v>
      </c>
      <c r="E27" s="93">
        <v>1E-3</v>
      </c>
      <c r="F27" s="91">
        <v>1E-3</v>
      </c>
      <c r="G27" s="91">
        <v>1E-3</v>
      </c>
      <c r="H27" s="91">
        <v>1E-3</v>
      </c>
      <c r="I27" s="91">
        <v>1E-3</v>
      </c>
      <c r="J27" s="91">
        <v>1E-3</v>
      </c>
      <c r="K27" s="91">
        <v>1E-3</v>
      </c>
      <c r="L27" s="91">
        <v>1E-3</v>
      </c>
      <c r="M27" s="91">
        <v>1E-3</v>
      </c>
      <c r="N27" s="91">
        <v>1E-3</v>
      </c>
      <c r="O27" s="91">
        <v>1E-3</v>
      </c>
      <c r="P27" s="91">
        <v>1E-3</v>
      </c>
      <c r="Q27" s="91">
        <v>1E-3</v>
      </c>
      <c r="R27" s="91">
        <v>1E-3</v>
      </c>
      <c r="S27" s="91">
        <v>1E-3</v>
      </c>
      <c r="T27" s="91">
        <v>1E-3</v>
      </c>
      <c r="U27" s="91">
        <v>1E-3</v>
      </c>
      <c r="V27" s="91">
        <v>1E-3</v>
      </c>
      <c r="W27" s="91">
        <v>1E-3</v>
      </c>
      <c r="X27" s="91">
        <v>1E-3</v>
      </c>
      <c r="Y27" s="91">
        <v>100</v>
      </c>
      <c r="Z27" s="91">
        <v>1E-3</v>
      </c>
      <c r="AA27" s="91">
        <v>1E-3</v>
      </c>
      <c r="AB27" s="91">
        <v>1E-3</v>
      </c>
      <c r="AC27" s="91">
        <v>1E-3</v>
      </c>
      <c r="AD27" s="91">
        <v>1E-3</v>
      </c>
      <c r="AE27" s="91">
        <v>1E-3</v>
      </c>
      <c r="AF27" s="91">
        <v>1E-3</v>
      </c>
      <c r="AG27" s="91">
        <v>1E-3</v>
      </c>
      <c r="AH27" s="94">
        <v>1E-3</v>
      </c>
      <c r="AI27" s="47">
        <f t="shared" si="12"/>
        <v>9.9971008407561769E-6</v>
      </c>
      <c r="AJ27" s="47">
        <f t="shared" si="12"/>
        <v>9.9971008407561769E-6</v>
      </c>
      <c r="AK27" s="47">
        <f t="shared" si="12"/>
        <v>9.9971008407561769E-6</v>
      </c>
      <c r="AL27" s="47">
        <f t="shared" si="12"/>
        <v>9.9971008407561769E-6</v>
      </c>
      <c r="AM27" s="47">
        <f t="shared" si="12"/>
        <v>9.9971008407561769E-6</v>
      </c>
      <c r="AN27" s="47">
        <f t="shared" si="12"/>
        <v>9.9971008407561769E-6</v>
      </c>
      <c r="AO27" s="47">
        <f t="shared" si="12"/>
        <v>9.9971008407561769E-6</v>
      </c>
      <c r="AP27" s="47">
        <f t="shared" si="12"/>
        <v>9.9971008407561769E-6</v>
      </c>
      <c r="AQ27" s="47">
        <f t="shared" si="12"/>
        <v>9.9971008407561769E-6</v>
      </c>
      <c r="AR27" s="47">
        <f t="shared" si="12"/>
        <v>9.9971008407561769E-6</v>
      </c>
      <c r="AS27" s="47">
        <f t="shared" si="12"/>
        <v>9.9971008407561769E-6</v>
      </c>
      <c r="AT27" s="47">
        <f t="shared" si="12"/>
        <v>9.9971008407561769E-6</v>
      </c>
      <c r="AU27" s="47">
        <f t="shared" si="12"/>
        <v>9.9971008407561769E-6</v>
      </c>
      <c r="AV27" s="47">
        <f t="shared" si="12"/>
        <v>9.9971008407561769E-6</v>
      </c>
      <c r="AW27" s="47">
        <f t="shared" si="12"/>
        <v>9.9971008407561769E-6</v>
      </c>
      <c r="AX27" s="47">
        <f t="shared" si="10"/>
        <v>9.9971008407561769E-6</v>
      </c>
      <c r="AY27" s="47">
        <f t="shared" si="10"/>
        <v>9.9971008407561769E-6</v>
      </c>
      <c r="AZ27" s="47">
        <f t="shared" si="10"/>
        <v>9.9971008407561769E-6</v>
      </c>
      <c r="BA27" s="47">
        <f t="shared" si="10"/>
        <v>9.9971008407561769E-6</v>
      </c>
      <c r="BB27" s="47">
        <f t="shared" si="14"/>
        <v>9.9971008407561769E-6</v>
      </c>
      <c r="BC27" s="47">
        <f t="shared" si="14"/>
        <v>0.99971008407561768</v>
      </c>
      <c r="BD27" s="47">
        <f t="shared" si="14"/>
        <v>9.9971008407561769E-6</v>
      </c>
      <c r="BE27" s="47">
        <f t="shared" si="14"/>
        <v>9.9971008407561769E-6</v>
      </c>
      <c r="BF27" s="47">
        <f t="shared" si="14"/>
        <v>9.9971008407561769E-6</v>
      </c>
      <c r="BG27" s="47">
        <f t="shared" si="14"/>
        <v>9.9971008407561769E-6</v>
      </c>
      <c r="BH27" s="47">
        <f t="shared" si="14"/>
        <v>9.9971008407561769E-6</v>
      </c>
      <c r="BI27" s="47">
        <f t="shared" si="14"/>
        <v>9.9971008407561769E-6</v>
      </c>
      <c r="BJ27" s="47">
        <f t="shared" si="14"/>
        <v>9.9971008407561769E-6</v>
      </c>
      <c r="BK27" s="47">
        <f t="shared" si="14"/>
        <v>9.9971008407561769E-6</v>
      </c>
      <c r="BL27" s="47">
        <f t="shared" si="14"/>
        <v>9.9971008407561769E-6</v>
      </c>
      <c r="BM27" s="6" cm="1">
        <f t="array" ref="BM27">-1/LN(30)*SUMPRODUCT(AI27:BL27,LN(AI27:BL27))</f>
        <v>1.0666062505530105E-3</v>
      </c>
      <c r="BN27" s="18">
        <f t="shared" si="2"/>
        <v>0.99893339374944701</v>
      </c>
      <c r="BO27" s="18">
        <f t="shared" si="3"/>
        <v>3.3317808222658292E-2</v>
      </c>
      <c r="BP27" s="21">
        <f t="shared" si="4"/>
        <v>3.7083110715344557E-2</v>
      </c>
      <c r="BQ27" s="6" cm="1">
        <f t="array" ref="BQ27">-SUMPRODUCT(AI27:BL27,LOG(AI27:BL27,2))</f>
        <v>5.2337201800558278E-3</v>
      </c>
      <c r="BR27" s="28">
        <f t="shared" si="8"/>
        <v>1.0666062505530099E-3</v>
      </c>
      <c r="BS27" s="3">
        <f t="shared" si="5"/>
        <v>0.99887002308627415</v>
      </c>
      <c r="BT27" s="3">
        <f t="shared" si="13"/>
        <v>3.7072359731022545E-7</v>
      </c>
      <c r="BU27" s="3">
        <f t="shared" si="13"/>
        <v>3.7072359731022545E-7</v>
      </c>
      <c r="BV27" s="3">
        <f t="shared" si="13"/>
        <v>3.7072359731022545E-7</v>
      </c>
      <c r="BW27" s="3">
        <f t="shared" si="13"/>
        <v>3.7072359731022545E-7</v>
      </c>
      <c r="BX27" s="3">
        <f t="shared" si="13"/>
        <v>3.7072359731022545E-7</v>
      </c>
      <c r="BY27" s="3">
        <f t="shared" si="13"/>
        <v>3.7072359731022545E-7</v>
      </c>
      <c r="BZ27" s="3">
        <f t="shared" si="13"/>
        <v>3.7072359731022545E-7</v>
      </c>
      <c r="CA27" s="3">
        <f t="shared" si="13"/>
        <v>3.7072359731022545E-7</v>
      </c>
      <c r="CB27" s="3">
        <f t="shared" si="13"/>
        <v>3.7072359731022545E-7</v>
      </c>
      <c r="CC27" s="3">
        <f t="shared" si="13"/>
        <v>3.7072359731022545E-7</v>
      </c>
      <c r="CD27" s="3">
        <f t="shared" si="13"/>
        <v>3.7072359731022545E-7</v>
      </c>
      <c r="CE27" s="3">
        <f t="shared" si="13"/>
        <v>3.7072359731022545E-7</v>
      </c>
      <c r="CF27" s="3">
        <f t="shared" si="13"/>
        <v>3.7072359731022545E-7</v>
      </c>
      <c r="CG27" s="3">
        <f t="shared" si="13"/>
        <v>3.7072359731022545E-7</v>
      </c>
      <c r="CH27" s="3">
        <f t="shared" si="13"/>
        <v>3.7072359731022545E-7</v>
      </c>
      <c r="CI27" s="3">
        <f t="shared" si="11"/>
        <v>3.7072359731022545E-7</v>
      </c>
      <c r="CJ27" s="3">
        <f t="shared" si="11"/>
        <v>3.7072359731022545E-7</v>
      </c>
      <c r="CK27" s="3">
        <f t="shared" si="11"/>
        <v>3.7072359731022545E-7</v>
      </c>
      <c r="CL27" s="3">
        <f t="shared" si="11"/>
        <v>3.7072359731022545E-7</v>
      </c>
      <c r="CM27" s="3">
        <f t="shared" si="15"/>
        <v>3.7072359731022545E-7</v>
      </c>
      <c r="CN27" s="3">
        <f t="shared" si="15"/>
        <v>3.7072359731022547E-2</v>
      </c>
      <c r="CO27" s="3">
        <f t="shared" si="15"/>
        <v>3.7072359731022545E-7</v>
      </c>
      <c r="CP27" s="3">
        <f t="shared" si="15"/>
        <v>3.7072359731022545E-7</v>
      </c>
      <c r="CQ27" s="3">
        <f t="shared" si="15"/>
        <v>3.7072359731022545E-7</v>
      </c>
      <c r="CR27" s="3">
        <f t="shared" si="15"/>
        <v>3.7072359731022545E-7</v>
      </c>
      <c r="CS27" s="3">
        <f t="shared" si="15"/>
        <v>3.7072359731022545E-7</v>
      </c>
      <c r="CT27" s="3">
        <f t="shared" si="15"/>
        <v>3.7072359731022545E-7</v>
      </c>
      <c r="CU27" s="3">
        <f t="shared" si="15"/>
        <v>3.7072359731022545E-7</v>
      </c>
      <c r="CV27" s="3">
        <f t="shared" si="15"/>
        <v>3.7072359731022545E-7</v>
      </c>
      <c r="CW27" s="3">
        <f t="shared" si="15"/>
        <v>3.7072359731022545E-7</v>
      </c>
      <c r="CX27" s="26">
        <f t="shared" si="9"/>
        <v>1.9408262489014331E-4</v>
      </c>
    </row>
    <row r="28" spans="1:102" s="5" customFormat="1" ht="31.5" customHeight="1" thickBot="1" x14ac:dyDescent="0.25">
      <c r="A28" s="2"/>
      <c r="B28" s="37" t="s">
        <v>73</v>
      </c>
      <c r="C28" s="34" t="s">
        <v>43</v>
      </c>
      <c r="D28" s="99">
        <v>4.7199999999999999E-2</v>
      </c>
      <c r="E28" s="93">
        <v>1E-3</v>
      </c>
      <c r="F28" s="91">
        <v>1E-3</v>
      </c>
      <c r="G28" s="91">
        <v>1E-3</v>
      </c>
      <c r="H28" s="91">
        <v>1E-3</v>
      </c>
      <c r="I28" s="91">
        <v>1E-3</v>
      </c>
      <c r="J28" s="91">
        <v>1E-3</v>
      </c>
      <c r="K28" s="91">
        <v>1E-3</v>
      </c>
      <c r="L28" s="91">
        <v>1E-3</v>
      </c>
      <c r="M28" s="91">
        <v>1E-3</v>
      </c>
      <c r="N28" s="91">
        <v>1E-3</v>
      </c>
      <c r="O28" s="91">
        <v>1E-3</v>
      </c>
      <c r="P28" s="91">
        <v>1E-3</v>
      </c>
      <c r="Q28" s="91">
        <v>1E-3</v>
      </c>
      <c r="R28" s="91">
        <v>1E-3</v>
      </c>
      <c r="S28" s="91">
        <v>1E-3</v>
      </c>
      <c r="T28" s="91">
        <v>1E-3</v>
      </c>
      <c r="U28" s="91">
        <v>1E-3</v>
      </c>
      <c r="V28" s="91">
        <v>1E-3</v>
      </c>
      <c r="W28" s="91">
        <v>1E-3</v>
      </c>
      <c r="X28" s="91">
        <v>1E-3</v>
      </c>
      <c r="Y28" s="91">
        <v>1E-3</v>
      </c>
      <c r="Z28" s="91">
        <v>100</v>
      </c>
      <c r="AA28" s="91">
        <v>1E-3</v>
      </c>
      <c r="AB28" s="91">
        <v>1E-3</v>
      </c>
      <c r="AC28" s="91">
        <v>1E-3</v>
      </c>
      <c r="AD28" s="91">
        <v>1E-3</v>
      </c>
      <c r="AE28" s="91">
        <v>1E-3</v>
      </c>
      <c r="AF28" s="91">
        <v>1E-3</v>
      </c>
      <c r="AG28" s="91">
        <v>1E-3</v>
      </c>
      <c r="AH28" s="94">
        <v>1E-3</v>
      </c>
      <c r="AI28" s="47">
        <f t="shared" si="12"/>
        <v>9.9971008407561769E-6</v>
      </c>
      <c r="AJ28" s="47">
        <f t="shared" si="12"/>
        <v>9.9971008407561769E-6</v>
      </c>
      <c r="AK28" s="47">
        <f t="shared" si="12"/>
        <v>9.9971008407561769E-6</v>
      </c>
      <c r="AL28" s="47">
        <f t="shared" si="12"/>
        <v>9.9971008407561769E-6</v>
      </c>
      <c r="AM28" s="47">
        <f t="shared" si="12"/>
        <v>9.9971008407561769E-6</v>
      </c>
      <c r="AN28" s="47">
        <f t="shared" si="12"/>
        <v>9.9971008407561769E-6</v>
      </c>
      <c r="AO28" s="47">
        <f t="shared" si="12"/>
        <v>9.9971008407561769E-6</v>
      </c>
      <c r="AP28" s="47">
        <f t="shared" si="12"/>
        <v>9.9971008407561769E-6</v>
      </c>
      <c r="AQ28" s="47">
        <f t="shared" si="12"/>
        <v>9.9971008407561769E-6</v>
      </c>
      <c r="AR28" s="47">
        <f t="shared" si="12"/>
        <v>9.9971008407561769E-6</v>
      </c>
      <c r="AS28" s="47">
        <f t="shared" si="12"/>
        <v>9.9971008407561769E-6</v>
      </c>
      <c r="AT28" s="47">
        <f t="shared" si="12"/>
        <v>9.9971008407561769E-6</v>
      </c>
      <c r="AU28" s="47">
        <f t="shared" si="12"/>
        <v>9.9971008407561769E-6</v>
      </c>
      <c r="AV28" s="47">
        <f t="shared" si="12"/>
        <v>9.9971008407561769E-6</v>
      </c>
      <c r="AW28" s="47">
        <f t="shared" si="12"/>
        <v>9.9971008407561769E-6</v>
      </c>
      <c r="AX28" s="47">
        <f t="shared" si="10"/>
        <v>9.9971008407561769E-6</v>
      </c>
      <c r="AY28" s="47">
        <f t="shared" si="10"/>
        <v>9.9971008407561769E-6</v>
      </c>
      <c r="AZ28" s="47">
        <f t="shared" si="10"/>
        <v>9.9971008407561769E-6</v>
      </c>
      <c r="BA28" s="47">
        <f t="shared" si="10"/>
        <v>9.9971008407561769E-6</v>
      </c>
      <c r="BB28" s="47">
        <f t="shared" si="14"/>
        <v>9.9971008407561769E-6</v>
      </c>
      <c r="BC28" s="47">
        <f t="shared" si="14"/>
        <v>9.9971008407561769E-6</v>
      </c>
      <c r="BD28" s="47">
        <f t="shared" si="14"/>
        <v>0.99971008407561768</v>
      </c>
      <c r="BE28" s="47">
        <f t="shared" si="14"/>
        <v>9.9971008407561769E-6</v>
      </c>
      <c r="BF28" s="47">
        <f t="shared" si="14"/>
        <v>9.9971008407561769E-6</v>
      </c>
      <c r="BG28" s="47">
        <f t="shared" si="14"/>
        <v>9.9971008407561769E-6</v>
      </c>
      <c r="BH28" s="47">
        <f t="shared" si="14"/>
        <v>9.9971008407561769E-6</v>
      </c>
      <c r="BI28" s="47">
        <f t="shared" si="14"/>
        <v>9.9971008407561769E-6</v>
      </c>
      <c r="BJ28" s="47">
        <f t="shared" si="14"/>
        <v>9.9971008407561769E-6</v>
      </c>
      <c r="BK28" s="47">
        <f t="shared" si="14"/>
        <v>9.9971008407561769E-6</v>
      </c>
      <c r="BL28" s="47">
        <f t="shared" si="14"/>
        <v>9.9971008407561769E-6</v>
      </c>
      <c r="BM28" s="6" cm="1">
        <f t="array" ref="BM28">-1/LN(30)*SUMPRODUCT(AI28:BL28,LN(AI28:BL28))</f>
        <v>1.0666062505530105E-3</v>
      </c>
      <c r="BN28" s="18">
        <f t="shared" si="2"/>
        <v>0.99893339374944701</v>
      </c>
      <c r="BO28" s="18">
        <f t="shared" si="3"/>
        <v>3.3317808222658292E-2</v>
      </c>
      <c r="BP28" s="21">
        <f t="shared" si="4"/>
        <v>5.3201301694962413E-2</v>
      </c>
      <c r="BQ28" s="6" cm="1">
        <f t="array" ref="BQ28">-SUMPRODUCT(AI28:BL28,LOG(AI28:BL28,2))</f>
        <v>5.2337201800558278E-3</v>
      </c>
      <c r="BR28" s="28">
        <f t="shared" si="8"/>
        <v>1.0666062505530099E-3</v>
      </c>
      <c r="BS28" s="3">
        <f t="shared" si="5"/>
        <v>0.99887002308627415</v>
      </c>
      <c r="BT28" s="3">
        <f t="shared" si="13"/>
        <v>5.3185877790403171E-7</v>
      </c>
      <c r="BU28" s="3">
        <f t="shared" si="13"/>
        <v>5.3185877790403171E-7</v>
      </c>
      <c r="BV28" s="3">
        <f t="shared" si="13"/>
        <v>5.3185877790403171E-7</v>
      </c>
      <c r="BW28" s="3">
        <f t="shared" si="13"/>
        <v>5.3185877790403171E-7</v>
      </c>
      <c r="BX28" s="3">
        <f t="shared" si="13"/>
        <v>5.3185877790403171E-7</v>
      </c>
      <c r="BY28" s="3">
        <f t="shared" si="13"/>
        <v>5.3185877790403171E-7</v>
      </c>
      <c r="BZ28" s="3">
        <f t="shared" si="13"/>
        <v>5.3185877790403171E-7</v>
      </c>
      <c r="CA28" s="3">
        <f t="shared" si="13"/>
        <v>5.3185877790403171E-7</v>
      </c>
      <c r="CB28" s="3">
        <f t="shared" si="13"/>
        <v>5.3185877790403171E-7</v>
      </c>
      <c r="CC28" s="3">
        <f t="shared" si="13"/>
        <v>5.3185877790403171E-7</v>
      </c>
      <c r="CD28" s="3">
        <f t="shared" si="13"/>
        <v>5.3185877790403171E-7</v>
      </c>
      <c r="CE28" s="3">
        <f t="shared" si="13"/>
        <v>5.3185877790403171E-7</v>
      </c>
      <c r="CF28" s="3">
        <f t="shared" si="13"/>
        <v>5.3185877790403171E-7</v>
      </c>
      <c r="CG28" s="3">
        <f t="shared" si="13"/>
        <v>5.3185877790403171E-7</v>
      </c>
      <c r="CH28" s="3">
        <f t="shared" si="13"/>
        <v>5.3185877790403171E-7</v>
      </c>
      <c r="CI28" s="3">
        <f t="shared" si="11"/>
        <v>5.3185877790403171E-7</v>
      </c>
      <c r="CJ28" s="3">
        <f t="shared" si="11"/>
        <v>5.3185877790403171E-7</v>
      </c>
      <c r="CK28" s="3">
        <f t="shared" si="11"/>
        <v>5.3185877790403171E-7</v>
      </c>
      <c r="CL28" s="3">
        <f t="shared" si="11"/>
        <v>5.3185877790403171E-7</v>
      </c>
      <c r="CM28" s="3">
        <f t="shared" si="15"/>
        <v>5.3185877790403171E-7</v>
      </c>
      <c r="CN28" s="3">
        <f t="shared" si="15"/>
        <v>5.3185877790403171E-7</v>
      </c>
      <c r="CO28" s="3">
        <f t="shared" si="15"/>
        <v>5.3185877790403173E-2</v>
      </c>
      <c r="CP28" s="3">
        <f t="shared" si="15"/>
        <v>5.3185877790403171E-7</v>
      </c>
      <c r="CQ28" s="3">
        <f t="shared" si="15"/>
        <v>5.3185877790403171E-7</v>
      </c>
      <c r="CR28" s="3">
        <f t="shared" si="15"/>
        <v>5.3185877790403171E-7</v>
      </c>
      <c r="CS28" s="3">
        <f t="shared" si="15"/>
        <v>5.3185877790403171E-7</v>
      </c>
      <c r="CT28" s="3">
        <f t="shared" si="15"/>
        <v>5.3185877790403171E-7</v>
      </c>
      <c r="CU28" s="3">
        <f t="shared" si="15"/>
        <v>5.3185877790403171E-7</v>
      </c>
      <c r="CV28" s="3">
        <f t="shared" si="15"/>
        <v>5.3185877790403171E-7</v>
      </c>
      <c r="CW28" s="3">
        <f t="shared" si="15"/>
        <v>5.3185877790403171E-7</v>
      </c>
      <c r="CX28" s="26">
        <f t="shared" si="9"/>
        <v>2.7844072628616307E-4</v>
      </c>
    </row>
    <row r="29" spans="1:102" s="5" customFormat="1" ht="31.5" customHeight="1" thickBot="1" x14ac:dyDescent="0.25">
      <c r="A29" s="2"/>
      <c r="B29" s="37" t="s">
        <v>74</v>
      </c>
      <c r="C29" s="34" t="s">
        <v>44</v>
      </c>
      <c r="D29" s="99">
        <v>6.8900000000000003E-2</v>
      </c>
      <c r="E29" s="93">
        <v>1E-3</v>
      </c>
      <c r="F29" s="91">
        <v>1E-3</v>
      </c>
      <c r="G29" s="91">
        <v>1E-3</v>
      </c>
      <c r="H29" s="91">
        <v>1E-3</v>
      </c>
      <c r="I29" s="91">
        <v>1E-3</v>
      </c>
      <c r="J29" s="91">
        <v>1E-3</v>
      </c>
      <c r="K29" s="91">
        <v>1E-3</v>
      </c>
      <c r="L29" s="91">
        <v>1E-3</v>
      </c>
      <c r="M29" s="91">
        <v>1E-3</v>
      </c>
      <c r="N29" s="91">
        <v>1E-3</v>
      </c>
      <c r="O29" s="91">
        <v>1E-3</v>
      </c>
      <c r="P29" s="91">
        <v>1E-3</v>
      </c>
      <c r="Q29" s="91">
        <v>1E-3</v>
      </c>
      <c r="R29" s="91">
        <v>1E-3</v>
      </c>
      <c r="S29" s="91">
        <v>1E-3</v>
      </c>
      <c r="T29" s="91">
        <v>1E-3</v>
      </c>
      <c r="U29" s="91">
        <v>1E-3</v>
      </c>
      <c r="V29" s="91">
        <v>1E-3</v>
      </c>
      <c r="W29" s="91">
        <v>1E-3</v>
      </c>
      <c r="X29" s="91">
        <v>1E-3</v>
      </c>
      <c r="Y29" s="91">
        <v>1E-3</v>
      </c>
      <c r="Z29" s="91">
        <v>1E-3</v>
      </c>
      <c r="AA29" s="91">
        <v>100</v>
      </c>
      <c r="AB29" s="91">
        <v>1E-3</v>
      </c>
      <c r="AC29" s="91">
        <v>1E-3</v>
      </c>
      <c r="AD29" s="91">
        <v>1E-3</v>
      </c>
      <c r="AE29" s="91">
        <v>1E-3</v>
      </c>
      <c r="AF29" s="91">
        <v>1E-3</v>
      </c>
      <c r="AG29" s="91">
        <v>1E-3</v>
      </c>
      <c r="AH29" s="94">
        <v>1E-3</v>
      </c>
      <c r="AI29" s="47">
        <f t="shared" si="12"/>
        <v>9.9971008407561769E-6</v>
      </c>
      <c r="AJ29" s="47">
        <f t="shared" si="12"/>
        <v>9.9971008407561769E-6</v>
      </c>
      <c r="AK29" s="47">
        <f t="shared" si="12"/>
        <v>9.9971008407561769E-6</v>
      </c>
      <c r="AL29" s="47">
        <f t="shared" si="12"/>
        <v>9.9971008407561769E-6</v>
      </c>
      <c r="AM29" s="47">
        <f t="shared" si="12"/>
        <v>9.9971008407561769E-6</v>
      </c>
      <c r="AN29" s="47">
        <f t="shared" si="12"/>
        <v>9.9971008407561769E-6</v>
      </c>
      <c r="AO29" s="47">
        <f t="shared" si="12"/>
        <v>9.9971008407561769E-6</v>
      </c>
      <c r="AP29" s="47">
        <f t="shared" si="12"/>
        <v>9.9971008407561769E-6</v>
      </c>
      <c r="AQ29" s="47">
        <f t="shared" si="12"/>
        <v>9.9971008407561769E-6</v>
      </c>
      <c r="AR29" s="47">
        <f t="shared" si="12"/>
        <v>9.9971008407561769E-6</v>
      </c>
      <c r="AS29" s="47">
        <f t="shared" si="12"/>
        <v>9.9971008407561769E-6</v>
      </c>
      <c r="AT29" s="47">
        <f t="shared" si="12"/>
        <v>9.9971008407561769E-6</v>
      </c>
      <c r="AU29" s="47">
        <f t="shared" si="12"/>
        <v>9.9971008407561769E-6</v>
      </c>
      <c r="AV29" s="47">
        <f t="shared" si="12"/>
        <v>9.9971008407561769E-6</v>
      </c>
      <c r="AW29" s="47">
        <f t="shared" si="12"/>
        <v>9.9971008407561769E-6</v>
      </c>
      <c r="AX29" s="47">
        <f t="shared" si="10"/>
        <v>9.9971008407561769E-6</v>
      </c>
      <c r="AY29" s="47">
        <f t="shared" si="10"/>
        <v>9.9971008407561769E-6</v>
      </c>
      <c r="AZ29" s="47">
        <f t="shared" si="10"/>
        <v>9.9971008407561769E-6</v>
      </c>
      <c r="BA29" s="47">
        <f t="shared" si="10"/>
        <v>9.9971008407561769E-6</v>
      </c>
      <c r="BB29" s="47">
        <f t="shared" si="14"/>
        <v>9.9971008407561769E-6</v>
      </c>
      <c r="BC29" s="47">
        <f t="shared" si="14"/>
        <v>9.9971008407561769E-6</v>
      </c>
      <c r="BD29" s="47">
        <f t="shared" si="14"/>
        <v>9.9971008407561769E-6</v>
      </c>
      <c r="BE29" s="47">
        <f t="shared" si="14"/>
        <v>0.99971008407561768</v>
      </c>
      <c r="BF29" s="47">
        <f t="shared" si="14"/>
        <v>9.9971008407561769E-6</v>
      </c>
      <c r="BG29" s="47">
        <f t="shared" si="14"/>
        <v>9.9971008407561769E-6</v>
      </c>
      <c r="BH29" s="47">
        <f t="shared" si="14"/>
        <v>9.9971008407561769E-6</v>
      </c>
      <c r="BI29" s="47">
        <f t="shared" si="14"/>
        <v>9.9971008407561769E-6</v>
      </c>
      <c r="BJ29" s="47">
        <f t="shared" si="14"/>
        <v>9.9971008407561769E-6</v>
      </c>
      <c r="BK29" s="47">
        <f t="shared" si="14"/>
        <v>9.9971008407561769E-6</v>
      </c>
      <c r="BL29" s="47">
        <f t="shared" si="14"/>
        <v>9.9971008407561769E-6</v>
      </c>
      <c r="BM29" s="6" cm="1">
        <f t="array" ref="BM29">-1/LN(30)*SUMPRODUCT(AI29:BL29,LN(AI29:BL29))</f>
        <v>1.0666062505530105E-3</v>
      </c>
      <c r="BN29" s="18">
        <f t="shared" si="2"/>
        <v>0.99893339374944701</v>
      </c>
      <c r="BO29" s="18">
        <f t="shared" si="3"/>
        <v>3.3317808222658292E-2</v>
      </c>
      <c r="BP29" s="21">
        <f t="shared" si="4"/>
        <v>7.7660374719976916E-2</v>
      </c>
      <c r="BQ29" s="6" cm="1">
        <f t="array" ref="BQ29">-SUMPRODUCT(AI29:BL29,LOG(AI29:BL29,2))</f>
        <v>5.2337201800558269E-3</v>
      </c>
      <c r="BR29" s="28">
        <f t="shared" si="8"/>
        <v>1.0666062505530097E-3</v>
      </c>
      <c r="BS29" s="3">
        <f t="shared" si="5"/>
        <v>0.99887002308627415</v>
      </c>
      <c r="BT29" s="3">
        <f t="shared" si="13"/>
        <v>7.7637859740652093E-7</v>
      </c>
      <c r="BU29" s="3">
        <f t="shared" si="13"/>
        <v>7.7637859740652093E-7</v>
      </c>
      <c r="BV29" s="3">
        <f t="shared" si="13"/>
        <v>7.7637859740652093E-7</v>
      </c>
      <c r="BW29" s="3">
        <f t="shared" si="13"/>
        <v>7.7637859740652093E-7</v>
      </c>
      <c r="BX29" s="3">
        <f t="shared" si="13"/>
        <v>7.7637859740652093E-7</v>
      </c>
      <c r="BY29" s="3">
        <f t="shared" si="13"/>
        <v>7.7637859740652093E-7</v>
      </c>
      <c r="BZ29" s="3">
        <f t="shared" si="13"/>
        <v>7.7637859740652093E-7</v>
      </c>
      <c r="CA29" s="3">
        <f t="shared" si="13"/>
        <v>7.7637859740652093E-7</v>
      </c>
      <c r="CB29" s="3">
        <f t="shared" si="13"/>
        <v>7.7637859740652093E-7</v>
      </c>
      <c r="CC29" s="3">
        <f t="shared" si="13"/>
        <v>7.7637859740652093E-7</v>
      </c>
      <c r="CD29" s="3">
        <f t="shared" si="13"/>
        <v>7.7637859740652093E-7</v>
      </c>
      <c r="CE29" s="3">
        <f t="shared" si="13"/>
        <v>7.7637859740652093E-7</v>
      </c>
      <c r="CF29" s="3">
        <f t="shared" si="13"/>
        <v>7.7637859740652093E-7</v>
      </c>
      <c r="CG29" s="3">
        <f t="shared" si="13"/>
        <v>7.7637859740652093E-7</v>
      </c>
      <c r="CH29" s="3">
        <f t="shared" si="13"/>
        <v>7.7637859740652093E-7</v>
      </c>
      <c r="CI29" s="3">
        <f t="shared" si="11"/>
        <v>7.7637859740652093E-7</v>
      </c>
      <c r="CJ29" s="3">
        <f t="shared" si="11"/>
        <v>7.7637859740652093E-7</v>
      </c>
      <c r="CK29" s="3">
        <f t="shared" si="11"/>
        <v>7.7637859740652093E-7</v>
      </c>
      <c r="CL29" s="3">
        <f t="shared" si="11"/>
        <v>7.7637859740652093E-7</v>
      </c>
      <c r="CM29" s="3">
        <f t="shared" si="15"/>
        <v>7.7637859740652093E-7</v>
      </c>
      <c r="CN29" s="3">
        <f t="shared" si="15"/>
        <v>7.7637859740652093E-7</v>
      </c>
      <c r="CO29" s="3">
        <f t="shared" si="15"/>
        <v>7.7637859740652093E-7</v>
      </c>
      <c r="CP29" s="3">
        <f t="shared" si="15"/>
        <v>7.7637859740652099E-2</v>
      </c>
      <c r="CQ29" s="3">
        <f t="shared" si="15"/>
        <v>7.7637859740652093E-7</v>
      </c>
      <c r="CR29" s="3">
        <f t="shared" si="15"/>
        <v>7.7637859740652093E-7</v>
      </c>
      <c r="CS29" s="3">
        <f t="shared" si="15"/>
        <v>7.7637859740652093E-7</v>
      </c>
      <c r="CT29" s="3">
        <f t="shared" si="15"/>
        <v>7.7637859740652093E-7</v>
      </c>
      <c r="CU29" s="3">
        <f t="shared" si="15"/>
        <v>7.7637859740652093E-7</v>
      </c>
      <c r="CV29" s="3">
        <f t="shared" si="15"/>
        <v>7.7637859740652093E-7</v>
      </c>
      <c r="CW29" s="3">
        <f t="shared" si="15"/>
        <v>7.7637859740652093E-7</v>
      </c>
      <c r="CX29" s="26">
        <f t="shared" si="9"/>
        <v>4.0645267036264058E-4</v>
      </c>
    </row>
    <row r="30" spans="1:102" s="5" customFormat="1" ht="31.5" customHeight="1" thickBot="1" x14ac:dyDescent="0.25">
      <c r="A30" s="2"/>
      <c r="B30" s="37" t="s">
        <v>75</v>
      </c>
      <c r="C30" s="34" t="s">
        <v>45</v>
      </c>
      <c r="D30" s="99">
        <v>5.4800000000000001E-2</v>
      </c>
      <c r="E30" s="93">
        <v>1E-3</v>
      </c>
      <c r="F30" s="91">
        <v>1E-3</v>
      </c>
      <c r="G30" s="91">
        <v>1E-3</v>
      </c>
      <c r="H30" s="91">
        <v>1E-3</v>
      </c>
      <c r="I30" s="91">
        <v>1E-3</v>
      </c>
      <c r="J30" s="91">
        <v>1E-3</v>
      </c>
      <c r="K30" s="91">
        <v>1E-3</v>
      </c>
      <c r="L30" s="91">
        <v>1E-3</v>
      </c>
      <c r="M30" s="91">
        <v>1E-3</v>
      </c>
      <c r="N30" s="91">
        <v>1E-3</v>
      </c>
      <c r="O30" s="91">
        <v>1E-3</v>
      </c>
      <c r="P30" s="91">
        <v>1E-3</v>
      </c>
      <c r="Q30" s="91">
        <v>1E-3</v>
      </c>
      <c r="R30" s="91">
        <v>1E-3</v>
      </c>
      <c r="S30" s="91">
        <v>1E-3</v>
      </c>
      <c r="T30" s="91">
        <v>1E-3</v>
      </c>
      <c r="U30" s="91">
        <v>1E-3</v>
      </c>
      <c r="V30" s="91">
        <v>1E-3</v>
      </c>
      <c r="W30" s="91">
        <v>1E-3</v>
      </c>
      <c r="X30" s="91">
        <v>1E-3</v>
      </c>
      <c r="Y30" s="91">
        <v>1E-3</v>
      </c>
      <c r="Z30" s="91">
        <v>1E-3</v>
      </c>
      <c r="AA30" s="91">
        <v>1E-3</v>
      </c>
      <c r="AB30" s="91">
        <v>100</v>
      </c>
      <c r="AC30" s="91">
        <v>1E-3</v>
      </c>
      <c r="AD30" s="91">
        <v>1E-3</v>
      </c>
      <c r="AE30" s="91">
        <v>1E-3</v>
      </c>
      <c r="AF30" s="91">
        <v>1E-3</v>
      </c>
      <c r="AG30" s="91">
        <v>1E-3</v>
      </c>
      <c r="AH30" s="94">
        <v>1E-3</v>
      </c>
      <c r="AI30" s="47">
        <f t="shared" si="12"/>
        <v>9.9971008407561785E-6</v>
      </c>
      <c r="AJ30" s="47">
        <f t="shared" si="12"/>
        <v>9.9971008407561785E-6</v>
      </c>
      <c r="AK30" s="47">
        <f t="shared" si="12"/>
        <v>9.9971008407561785E-6</v>
      </c>
      <c r="AL30" s="47">
        <f t="shared" si="12"/>
        <v>9.9971008407561785E-6</v>
      </c>
      <c r="AM30" s="47">
        <f t="shared" si="12"/>
        <v>9.9971008407561785E-6</v>
      </c>
      <c r="AN30" s="47">
        <f t="shared" si="12"/>
        <v>9.9971008407561785E-6</v>
      </c>
      <c r="AO30" s="47">
        <f t="shared" si="12"/>
        <v>9.9971008407561785E-6</v>
      </c>
      <c r="AP30" s="47">
        <f t="shared" si="12"/>
        <v>9.9971008407561785E-6</v>
      </c>
      <c r="AQ30" s="47">
        <f t="shared" si="12"/>
        <v>9.9971008407561785E-6</v>
      </c>
      <c r="AR30" s="47">
        <f t="shared" si="12"/>
        <v>9.9971008407561785E-6</v>
      </c>
      <c r="AS30" s="47">
        <f t="shared" si="12"/>
        <v>9.9971008407561785E-6</v>
      </c>
      <c r="AT30" s="47">
        <f t="shared" si="12"/>
        <v>9.9971008407561785E-6</v>
      </c>
      <c r="AU30" s="47">
        <f t="shared" si="12"/>
        <v>9.9971008407561785E-6</v>
      </c>
      <c r="AV30" s="47">
        <f t="shared" si="12"/>
        <v>9.9971008407561785E-6</v>
      </c>
      <c r="AW30" s="47">
        <f t="shared" si="12"/>
        <v>9.9971008407561785E-6</v>
      </c>
      <c r="AX30" s="47">
        <f t="shared" si="10"/>
        <v>9.9971008407561785E-6</v>
      </c>
      <c r="AY30" s="47">
        <f t="shared" si="10"/>
        <v>9.9971008407561785E-6</v>
      </c>
      <c r="AZ30" s="47">
        <f t="shared" si="10"/>
        <v>9.9971008407561785E-6</v>
      </c>
      <c r="BA30" s="47">
        <f t="shared" si="10"/>
        <v>9.9971008407561785E-6</v>
      </c>
      <c r="BB30" s="47">
        <f t="shared" si="14"/>
        <v>9.9971008407561785E-6</v>
      </c>
      <c r="BC30" s="47">
        <f t="shared" si="14"/>
        <v>9.9971008407561785E-6</v>
      </c>
      <c r="BD30" s="47">
        <f t="shared" si="14"/>
        <v>9.9971008407561785E-6</v>
      </c>
      <c r="BE30" s="47">
        <f t="shared" si="14"/>
        <v>9.9971008407561785E-6</v>
      </c>
      <c r="BF30" s="47">
        <f t="shared" si="14"/>
        <v>0.99971008407561779</v>
      </c>
      <c r="BG30" s="47">
        <f t="shared" si="14"/>
        <v>9.9971008407561785E-6</v>
      </c>
      <c r="BH30" s="47">
        <f t="shared" si="14"/>
        <v>9.9971008407561785E-6</v>
      </c>
      <c r="BI30" s="47">
        <f t="shared" si="14"/>
        <v>9.9971008407561785E-6</v>
      </c>
      <c r="BJ30" s="47">
        <f t="shared" si="14"/>
        <v>9.9971008407561785E-6</v>
      </c>
      <c r="BK30" s="47">
        <f t="shared" si="14"/>
        <v>9.9971008407561785E-6</v>
      </c>
      <c r="BL30" s="47">
        <f t="shared" si="14"/>
        <v>9.9971008407561785E-6</v>
      </c>
      <c r="BM30" s="6" cm="1">
        <f t="array" ref="BM30">-1/LN(30)*SUMPRODUCT(AI30:BL30,LN(AI30:BL30))</f>
        <v>1.066606250552978E-3</v>
      </c>
      <c r="BN30" s="18">
        <f t="shared" si="2"/>
        <v>0.99893339374944701</v>
      </c>
      <c r="BO30" s="18">
        <f t="shared" si="3"/>
        <v>3.3317808222658292E-2</v>
      </c>
      <c r="BP30" s="21">
        <f t="shared" si="4"/>
        <v>6.1767612984829239E-2</v>
      </c>
      <c r="BQ30" s="6" cm="1">
        <f t="array" ref="BQ30">-SUMPRODUCT(AI30:BL30,LOG(AI30:BL30,2))</f>
        <v>5.2337201800556673E-3</v>
      </c>
      <c r="BR30" s="28">
        <f t="shared" si="8"/>
        <v>1.0666062505529771E-3</v>
      </c>
      <c r="BS30" s="3">
        <f t="shared" si="5"/>
        <v>0.99887002308627415</v>
      </c>
      <c r="BT30" s="3">
        <f t="shared" si="13"/>
        <v>6.1749705570213867E-7</v>
      </c>
      <c r="BU30" s="3">
        <f t="shared" si="13"/>
        <v>6.1749705570213867E-7</v>
      </c>
      <c r="BV30" s="3">
        <f t="shared" si="13"/>
        <v>6.1749705570213867E-7</v>
      </c>
      <c r="BW30" s="3">
        <f t="shared" si="13"/>
        <v>6.1749705570213867E-7</v>
      </c>
      <c r="BX30" s="3">
        <f t="shared" si="13"/>
        <v>6.1749705570213867E-7</v>
      </c>
      <c r="BY30" s="3">
        <f t="shared" si="13"/>
        <v>6.1749705570213867E-7</v>
      </c>
      <c r="BZ30" s="3">
        <f t="shared" si="13"/>
        <v>6.1749705570213867E-7</v>
      </c>
      <c r="CA30" s="3">
        <f t="shared" si="13"/>
        <v>6.1749705570213867E-7</v>
      </c>
      <c r="CB30" s="3">
        <f t="shared" si="13"/>
        <v>6.1749705570213867E-7</v>
      </c>
      <c r="CC30" s="3">
        <f t="shared" si="13"/>
        <v>6.1749705570213867E-7</v>
      </c>
      <c r="CD30" s="3">
        <f t="shared" si="13"/>
        <v>6.1749705570213867E-7</v>
      </c>
      <c r="CE30" s="3">
        <f t="shared" si="13"/>
        <v>6.1749705570213867E-7</v>
      </c>
      <c r="CF30" s="3">
        <f t="shared" si="13"/>
        <v>6.1749705570213867E-7</v>
      </c>
      <c r="CG30" s="3">
        <f t="shared" si="13"/>
        <v>6.1749705570213867E-7</v>
      </c>
      <c r="CH30" s="3">
        <f t="shared" si="13"/>
        <v>6.1749705570213867E-7</v>
      </c>
      <c r="CI30" s="3">
        <f t="shared" si="11"/>
        <v>6.1749705570213867E-7</v>
      </c>
      <c r="CJ30" s="3">
        <f t="shared" si="11"/>
        <v>6.1749705570213867E-7</v>
      </c>
      <c r="CK30" s="3">
        <f t="shared" si="11"/>
        <v>6.1749705570213867E-7</v>
      </c>
      <c r="CL30" s="3">
        <f t="shared" si="11"/>
        <v>6.1749705570213867E-7</v>
      </c>
      <c r="CM30" s="3">
        <f t="shared" si="15"/>
        <v>6.1749705570213867E-7</v>
      </c>
      <c r="CN30" s="3">
        <f t="shared" si="15"/>
        <v>6.1749705570213867E-7</v>
      </c>
      <c r="CO30" s="3">
        <f t="shared" si="15"/>
        <v>6.1749705570213867E-7</v>
      </c>
      <c r="CP30" s="3">
        <f t="shared" si="15"/>
        <v>6.1749705570213867E-7</v>
      </c>
      <c r="CQ30" s="3">
        <f t="shared" si="15"/>
        <v>6.1749705570213857E-2</v>
      </c>
      <c r="CR30" s="3">
        <f t="shared" si="15"/>
        <v>6.1749705570213867E-7</v>
      </c>
      <c r="CS30" s="3">
        <f t="shared" si="15"/>
        <v>6.1749705570213867E-7</v>
      </c>
      <c r="CT30" s="3">
        <f t="shared" si="15"/>
        <v>6.1749705570213867E-7</v>
      </c>
      <c r="CU30" s="3">
        <f t="shared" si="15"/>
        <v>6.1749705570213867E-7</v>
      </c>
      <c r="CV30" s="3">
        <f t="shared" si="15"/>
        <v>6.1749705570213867E-7</v>
      </c>
      <c r="CW30" s="3">
        <f t="shared" si="15"/>
        <v>6.1749705570213867E-7</v>
      </c>
      <c r="CX30" s="26">
        <f t="shared" si="9"/>
        <v>3.2327440255256926E-4</v>
      </c>
    </row>
    <row r="31" spans="1:102" s="5" customFormat="1" ht="31.5" customHeight="1" thickBot="1" x14ac:dyDescent="0.25">
      <c r="A31" s="2"/>
      <c r="B31" s="37" t="s">
        <v>76</v>
      </c>
      <c r="C31" s="34" t="s">
        <v>46</v>
      </c>
      <c r="D31" s="99">
        <v>0.04</v>
      </c>
      <c r="E31" s="93">
        <v>1E-3</v>
      </c>
      <c r="F31" s="91">
        <v>1E-3</v>
      </c>
      <c r="G31" s="91">
        <v>1E-3</v>
      </c>
      <c r="H31" s="91">
        <v>1E-3</v>
      </c>
      <c r="I31" s="91">
        <v>1E-3</v>
      </c>
      <c r="J31" s="91">
        <v>1E-3</v>
      </c>
      <c r="K31" s="91">
        <v>1E-3</v>
      </c>
      <c r="L31" s="91">
        <v>1E-3</v>
      </c>
      <c r="M31" s="91">
        <v>1E-3</v>
      </c>
      <c r="N31" s="91">
        <v>1E-3</v>
      </c>
      <c r="O31" s="91">
        <v>1E-3</v>
      </c>
      <c r="P31" s="91">
        <v>1E-3</v>
      </c>
      <c r="Q31" s="91">
        <v>1E-3</v>
      </c>
      <c r="R31" s="91">
        <v>1E-3</v>
      </c>
      <c r="S31" s="91">
        <v>1E-3</v>
      </c>
      <c r="T31" s="91">
        <v>1E-3</v>
      </c>
      <c r="U31" s="91">
        <v>1E-3</v>
      </c>
      <c r="V31" s="91">
        <v>1E-3</v>
      </c>
      <c r="W31" s="91">
        <v>1E-3</v>
      </c>
      <c r="X31" s="91">
        <v>1E-3</v>
      </c>
      <c r="Y31" s="91">
        <v>1E-3</v>
      </c>
      <c r="Z31" s="91">
        <v>1E-3</v>
      </c>
      <c r="AA31" s="91">
        <v>1E-3</v>
      </c>
      <c r="AB31" s="91">
        <v>1E-3</v>
      </c>
      <c r="AC31" s="91">
        <v>100</v>
      </c>
      <c r="AD31" s="91">
        <v>1E-3</v>
      </c>
      <c r="AE31" s="91">
        <v>1E-3</v>
      </c>
      <c r="AF31" s="91">
        <v>1E-3</v>
      </c>
      <c r="AG31" s="91">
        <v>1E-3</v>
      </c>
      <c r="AH31" s="94">
        <v>1E-3</v>
      </c>
      <c r="AI31" s="47">
        <f t="shared" si="12"/>
        <v>9.9971008407561785E-6</v>
      </c>
      <c r="AJ31" s="47">
        <f t="shared" si="12"/>
        <v>9.9971008407561785E-6</v>
      </c>
      <c r="AK31" s="47">
        <f t="shared" si="12"/>
        <v>9.9971008407561785E-6</v>
      </c>
      <c r="AL31" s="47">
        <f t="shared" si="12"/>
        <v>9.9971008407561785E-6</v>
      </c>
      <c r="AM31" s="47">
        <f t="shared" si="12"/>
        <v>9.9971008407561785E-6</v>
      </c>
      <c r="AN31" s="47">
        <f t="shared" si="12"/>
        <v>9.9971008407561785E-6</v>
      </c>
      <c r="AO31" s="47">
        <f t="shared" si="12"/>
        <v>9.9971008407561785E-6</v>
      </c>
      <c r="AP31" s="47">
        <f t="shared" si="12"/>
        <v>9.9971008407561785E-6</v>
      </c>
      <c r="AQ31" s="47">
        <f t="shared" si="12"/>
        <v>9.9971008407561785E-6</v>
      </c>
      <c r="AR31" s="47">
        <f t="shared" si="12"/>
        <v>9.9971008407561785E-6</v>
      </c>
      <c r="AS31" s="47">
        <f t="shared" si="12"/>
        <v>9.9971008407561785E-6</v>
      </c>
      <c r="AT31" s="47">
        <f t="shared" si="12"/>
        <v>9.9971008407561785E-6</v>
      </c>
      <c r="AU31" s="47">
        <f t="shared" si="12"/>
        <v>9.9971008407561785E-6</v>
      </c>
      <c r="AV31" s="47">
        <f t="shared" si="12"/>
        <v>9.9971008407561785E-6</v>
      </c>
      <c r="AW31" s="47">
        <f t="shared" si="12"/>
        <v>9.9971008407561785E-6</v>
      </c>
      <c r="AX31" s="47">
        <f t="shared" si="10"/>
        <v>9.9971008407561785E-6</v>
      </c>
      <c r="AY31" s="47">
        <f t="shared" si="10"/>
        <v>9.9971008407561785E-6</v>
      </c>
      <c r="AZ31" s="47">
        <f t="shared" si="10"/>
        <v>9.9971008407561785E-6</v>
      </c>
      <c r="BA31" s="47">
        <f t="shared" si="10"/>
        <v>9.9971008407561785E-6</v>
      </c>
      <c r="BB31" s="47">
        <f t="shared" si="14"/>
        <v>9.9971008407561785E-6</v>
      </c>
      <c r="BC31" s="47">
        <f t="shared" si="14"/>
        <v>9.9971008407561785E-6</v>
      </c>
      <c r="BD31" s="47">
        <f t="shared" si="14"/>
        <v>9.9971008407561785E-6</v>
      </c>
      <c r="BE31" s="47">
        <f t="shared" si="14"/>
        <v>9.9971008407561785E-6</v>
      </c>
      <c r="BF31" s="47">
        <f t="shared" si="14"/>
        <v>9.9971008407561785E-6</v>
      </c>
      <c r="BG31" s="47">
        <f t="shared" si="14"/>
        <v>0.99971008407561779</v>
      </c>
      <c r="BH31" s="47">
        <f t="shared" si="14"/>
        <v>9.9971008407561785E-6</v>
      </c>
      <c r="BI31" s="47">
        <f t="shared" si="14"/>
        <v>9.9971008407561785E-6</v>
      </c>
      <c r="BJ31" s="47">
        <f t="shared" si="14"/>
        <v>9.9971008407561785E-6</v>
      </c>
      <c r="BK31" s="47">
        <f t="shared" si="14"/>
        <v>9.9971008407561785E-6</v>
      </c>
      <c r="BL31" s="47">
        <f t="shared" si="14"/>
        <v>9.9971008407561785E-6</v>
      </c>
      <c r="BM31" s="6" cm="1">
        <f t="array" ref="BM31">-1/LN(30)*SUMPRODUCT(AI31:BL31,LN(AI31:BL31))</f>
        <v>1.066606250552978E-3</v>
      </c>
      <c r="BN31" s="18">
        <f t="shared" si="2"/>
        <v>0.99893339374944701</v>
      </c>
      <c r="BO31" s="18">
        <f t="shared" si="3"/>
        <v>3.3317808222658292E-2</v>
      </c>
      <c r="BP31" s="21">
        <f t="shared" si="4"/>
        <v>4.508584889403594E-2</v>
      </c>
      <c r="BQ31" s="6" cm="1">
        <f t="array" ref="BQ31">-SUMPRODUCT(AI31:BL31,LOG(AI31:BL31,2))</f>
        <v>5.2337201800556673E-3</v>
      </c>
      <c r="BR31" s="28">
        <f t="shared" si="8"/>
        <v>1.0666062505529771E-3</v>
      </c>
      <c r="BS31" s="3">
        <f t="shared" si="5"/>
        <v>0.99887002308627415</v>
      </c>
      <c r="BT31" s="3">
        <f t="shared" si="13"/>
        <v>4.5072777788477271E-7</v>
      </c>
      <c r="BU31" s="3">
        <f t="shared" si="13"/>
        <v>4.5072777788477271E-7</v>
      </c>
      <c r="BV31" s="3">
        <f t="shared" si="13"/>
        <v>4.5072777788477271E-7</v>
      </c>
      <c r="BW31" s="3">
        <f t="shared" si="13"/>
        <v>4.5072777788477271E-7</v>
      </c>
      <c r="BX31" s="3">
        <f t="shared" si="13"/>
        <v>4.5072777788477271E-7</v>
      </c>
      <c r="BY31" s="3">
        <f t="shared" si="13"/>
        <v>4.5072777788477271E-7</v>
      </c>
      <c r="BZ31" s="3">
        <f t="shared" si="13"/>
        <v>4.5072777788477271E-7</v>
      </c>
      <c r="CA31" s="3">
        <f t="shared" si="13"/>
        <v>4.5072777788477271E-7</v>
      </c>
      <c r="CB31" s="3">
        <f t="shared" si="13"/>
        <v>4.5072777788477271E-7</v>
      </c>
      <c r="CC31" s="3">
        <f t="shared" si="13"/>
        <v>4.5072777788477271E-7</v>
      </c>
      <c r="CD31" s="3">
        <f t="shared" si="13"/>
        <v>4.5072777788477271E-7</v>
      </c>
      <c r="CE31" s="3">
        <f t="shared" si="13"/>
        <v>4.5072777788477271E-7</v>
      </c>
      <c r="CF31" s="3">
        <f t="shared" si="13"/>
        <v>4.5072777788477271E-7</v>
      </c>
      <c r="CG31" s="3">
        <f t="shared" si="13"/>
        <v>4.5072777788477271E-7</v>
      </c>
      <c r="CH31" s="3">
        <f t="shared" si="13"/>
        <v>4.5072777788477271E-7</v>
      </c>
      <c r="CI31" s="3">
        <f t="shared" si="11"/>
        <v>4.5072777788477271E-7</v>
      </c>
      <c r="CJ31" s="3">
        <f t="shared" si="11"/>
        <v>4.5072777788477271E-7</v>
      </c>
      <c r="CK31" s="3">
        <f t="shared" si="11"/>
        <v>4.5072777788477271E-7</v>
      </c>
      <c r="CL31" s="3">
        <f t="shared" si="11"/>
        <v>4.5072777788477271E-7</v>
      </c>
      <c r="CM31" s="3">
        <f t="shared" si="15"/>
        <v>4.5072777788477271E-7</v>
      </c>
      <c r="CN31" s="3">
        <f t="shared" si="15"/>
        <v>4.5072777788477271E-7</v>
      </c>
      <c r="CO31" s="3">
        <f t="shared" si="15"/>
        <v>4.5072777788477271E-7</v>
      </c>
      <c r="CP31" s="3">
        <f t="shared" si="15"/>
        <v>4.5072777788477271E-7</v>
      </c>
      <c r="CQ31" s="3">
        <f t="shared" si="15"/>
        <v>4.5072777788477271E-7</v>
      </c>
      <c r="CR31" s="3">
        <f t="shared" si="15"/>
        <v>4.5072777788477271E-2</v>
      </c>
      <c r="CS31" s="3">
        <f t="shared" si="15"/>
        <v>4.5072777788477271E-7</v>
      </c>
      <c r="CT31" s="3">
        <f t="shared" si="15"/>
        <v>4.5072777788477271E-7</v>
      </c>
      <c r="CU31" s="3">
        <f t="shared" si="15"/>
        <v>4.5072777788477271E-7</v>
      </c>
      <c r="CV31" s="3">
        <f t="shared" si="15"/>
        <v>4.5072777788477271E-7</v>
      </c>
      <c r="CW31" s="3">
        <f t="shared" si="15"/>
        <v>4.5072777788477271E-7</v>
      </c>
      <c r="CX31" s="26">
        <f t="shared" si="9"/>
        <v>2.359667171916564E-4</v>
      </c>
    </row>
    <row r="32" spans="1:102" s="5" customFormat="1" ht="31.5" customHeight="1" thickBot="1" x14ac:dyDescent="0.25">
      <c r="A32" s="2"/>
      <c r="B32" s="37" t="s">
        <v>77</v>
      </c>
      <c r="C32" s="34" t="s">
        <v>47</v>
      </c>
      <c r="D32" s="99">
        <v>4.5999999999999999E-3</v>
      </c>
      <c r="E32" s="93">
        <v>1E-3</v>
      </c>
      <c r="F32" s="91">
        <v>1E-3</v>
      </c>
      <c r="G32" s="91">
        <v>1E-3</v>
      </c>
      <c r="H32" s="91">
        <v>1E-3</v>
      </c>
      <c r="I32" s="91">
        <v>1E-3</v>
      </c>
      <c r="J32" s="91">
        <v>1E-3</v>
      </c>
      <c r="K32" s="91">
        <v>1E-3</v>
      </c>
      <c r="L32" s="91">
        <v>1E-3</v>
      </c>
      <c r="M32" s="91">
        <v>1E-3</v>
      </c>
      <c r="N32" s="91">
        <v>1E-3</v>
      </c>
      <c r="O32" s="91">
        <v>1E-3</v>
      </c>
      <c r="P32" s="91">
        <v>1E-3</v>
      </c>
      <c r="Q32" s="91">
        <v>1E-3</v>
      </c>
      <c r="R32" s="91">
        <v>1E-3</v>
      </c>
      <c r="S32" s="91">
        <v>1E-3</v>
      </c>
      <c r="T32" s="91">
        <v>1E-3</v>
      </c>
      <c r="U32" s="91">
        <v>1E-3</v>
      </c>
      <c r="V32" s="91">
        <v>1E-3</v>
      </c>
      <c r="W32" s="91">
        <v>1E-3</v>
      </c>
      <c r="X32" s="91">
        <v>1E-3</v>
      </c>
      <c r="Y32" s="91">
        <v>1E-3</v>
      </c>
      <c r="Z32" s="91">
        <v>1E-3</v>
      </c>
      <c r="AA32" s="91">
        <v>1E-3</v>
      </c>
      <c r="AB32" s="91">
        <v>1E-3</v>
      </c>
      <c r="AC32" s="91">
        <v>1E-3</v>
      </c>
      <c r="AD32" s="91">
        <v>100</v>
      </c>
      <c r="AE32" s="91">
        <v>1E-3</v>
      </c>
      <c r="AF32" s="91">
        <v>1E-3</v>
      </c>
      <c r="AG32" s="91">
        <v>1E-3</v>
      </c>
      <c r="AH32" s="94">
        <v>1E-3</v>
      </c>
      <c r="AI32" s="47">
        <f t="shared" si="12"/>
        <v>9.9971008407561785E-6</v>
      </c>
      <c r="AJ32" s="47">
        <f t="shared" si="12"/>
        <v>9.9971008407561785E-6</v>
      </c>
      <c r="AK32" s="47">
        <f t="shared" si="12"/>
        <v>9.9971008407561785E-6</v>
      </c>
      <c r="AL32" s="47">
        <f t="shared" si="12"/>
        <v>9.9971008407561785E-6</v>
      </c>
      <c r="AM32" s="47">
        <f t="shared" si="12"/>
        <v>9.9971008407561785E-6</v>
      </c>
      <c r="AN32" s="47">
        <f t="shared" si="12"/>
        <v>9.9971008407561785E-6</v>
      </c>
      <c r="AO32" s="47">
        <f t="shared" si="12"/>
        <v>9.9971008407561785E-6</v>
      </c>
      <c r="AP32" s="47">
        <f t="shared" si="12"/>
        <v>9.9971008407561785E-6</v>
      </c>
      <c r="AQ32" s="47">
        <f t="shared" si="12"/>
        <v>9.9971008407561785E-6</v>
      </c>
      <c r="AR32" s="47">
        <f t="shared" si="12"/>
        <v>9.9971008407561785E-6</v>
      </c>
      <c r="AS32" s="47">
        <f t="shared" si="12"/>
        <v>9.9971008407561785E-6</v>
      </c>
      <c r="AT32" s="47">
        <f t="shared" si="12"/>
        <v>9.9971008407561785E-6</v>
      </c>
      <c r="AU32" s="47">
        <f t="shared" si="12"/>
        <v>9.9971008407561785E-6</v>
      </c>
      <c r="AV32" s="47">
        <f t="shared" si="12"/>
        <v>9.9971008407561785E-6</v>
      </c>
      <c r="AW32" s="47">
        <f t="shared" si="12"/>
        <v>9.9971008407561785E-6</v>
      </c>
      <c r="AX32" s="47">
        <f t="shared" si="10"/>
        <v>9.9971008407561785E-6</v>
      </c>
      <c r="AY32" s="47">
        <f t="shared" si="10"/>
        <v>9.9971008407561785E-6</v>
      </c>
      <c r="AZ32" s="47">
        <f t="shared" si="10"/>
        <v>9.9971008407561785E-6</v>
      </c>
      <c r="BA32" s="47">
        <f t="shared" si="10"/>
        <v>9.9971008407561785E-6</v>
      </c>
      <c r="BB32" s="47">
        <f t="shared" si="14"/>
        <v>9.9971008407561785E-6</v>
      </c>
      <c r="BC32" s="47">
        <f t="shared" si="14"/>
        <v>9.9971008407561785E-6</v>
      </c>
      <c r="BD32" s="47">
        <f t="shared" si="14"/>
        <v>9.9971008407561785E-6</v>
      </c>
      <c r="BE32" s="47">
        <f t="shared" si="14"/>
        <v>9.9971008407561785E-6</v>
      </c>
      <c r="BF32" s="47">
        <f t="shared" si="14"/>
        <v>9.9971008407561785E-6</v>
      </c>
      <c r="BG32" s="47">
        <f t="shared" si="14"/>
        <v>9.9971008407561785E-6</v>
      </c>
      <c r="BH32" s="47">
        <f t="shared" si="14"/>
        <v>0.99971008407561779</v>
      </c>
      <c r="BI32" s="47">
        <f t="shared" si="14"/>
        <v>9.9971008407561785E-6</v>
      </c>
      <c r="BJ32" s="47">
        <f t="shared" si="14"/>
        <v>9.9971008407561785E-6</v>
      </c>
      <c r="BK32" s="47">
        <f t="shared" si="14"/>
        <v>9.9971008407561785E-6</v>
      </c>
      <c r="BL32" s="47">
        <f t="shared" si="14"/>
        <v>9.9971008407561785E-6</v>
      </c>
      <c r="BM32" s="6" cm="1">
        <f t="array" ref="BM32">-1/LN(30)*SUMPRODUCT(AI32:BL32,LN(AI32:BL32))</f>
        <v>1.066606250552978E-3</v>
      </c>
      <c r="BN32" s="18">
        <f t="shared" si="2"/>
        <v>0.99893339374944701</v>
      </c>
      <c r="BO32" s="18">
        <f t="shared" si="3"/>
        <v>3.3317808222658292E-2</v>
      </c>
      <c r="BP32" s="21">
        <f t="shared" si="4"/>
        <v>5.1848726228141328E-3</v>
      </c>
      <c r="BQ32" s="6" cm="1">
        <f t="array" ref="BQ32">-SUMPRODUCT(AI32:BL32,LOG(AI32:BL32,2))</f>
        <v>5.2337201800556673E-3</v>
      </c>
      <c r="BR32" s="28">
        <f t="shared" si="8"/>
        <v>1.0666062505529771E-3</v>
      </c>
      <c r="BS32" s="3">
        <f t="shared" si="5"/>
        <v>0.99887002308627415</v>
      </c>
      <c r="BT32" s="3">
        <f t="shared" si="13"/>
        <v>5.183369445674886E-8</v>
      </c>
      <c r="BU32" s="3">
        <f t="shared" si="13"/>
        <v>5.183369445674886E-8</v>
      </c>
      <c r="BV32" s="3">
        <f t="shared" si="13"/>
        <v>5.183369445674886E-8</v>
      </c>
      <c r="BW32" s="3">
        <f t="shared" si="13"/>
        <v>5.183369445674886E-8</v>
      </c>
      <c r="BX32" s="3">
        <f t="shared" si="13"/>
        <v>5.183369445674886E-8</v>
      </c>
      <c r="BY32" s="3">
        <f t="shared" si="13"/>
        <v>5.183369445674886E-8</v>
      </c>
      <c r="BZ32" s="3">
        <f t="shared" si="13"/>
        <v>5.183369445674886E-8</v>
      </c>
      <c r="CA32" s="3">
        <f t="shared" si="13"/>
        <v>5.183369445674886E-8</v>
      </c>
      <c r="CB32" s="3">
        <f t="shared" si="13"/>
        <v>5.183369445674886E-8</v>
      </c>
      <c r="CC32" s="3">
        <f t="shared" si="13"/>
        <v>5.183369445674886E-8</v>
      </c>
      <c r="CD32" s="3">
        <f t="shared" si="13"/>
        <v>5.183369445674886E-8</v>
      </c>
      <c r="CE32" s="3">
        <f t="shared" si="13"/>
        <v>5.183369445674886E-8</v>
      </c>
      <c r="CF32" s="3">
        <f t="shared" si="13"/>
        <v>5.183369445674886E-8</v>
      </c>
      <c r="CG32" s="3">
        <f t="shared" si="13"/>
        <v>5.183369445674886E-8</v>
      </c>
      <c r="CH32" s="3">
        <f t="shared" si="13"/>
        <v>5.183369445674886E-8</v>
      </c>
      <c r="CI32" s="3">
        <f t="shared" si="11"/>
        <v>5.183369445674886E-8</v>
      </c>
      <c r="CJ32" s="3">
        <f t="shared" si="11"/>
        <v>5.183369445674886E-8</v>
      </c>
      <c r="CK32" s="3">
        <f t="shared" si="11"/>
        <v>5.183369445674886E-8</v>
      </c>
      <c r="CL32" s="3">
        <f t="shared" si="11"/>
        <v>5.183369445674886E-8</v>
      </c>
      <c r="CM32" s="3">
        <f t="shared" si="15"/>
        <v>5.183369445674886E-8</v>
      </c>
      <c r="CN32" s="3">
        <f t="shared" si="15"/>
        <v>5.183369445674886E-8</v>
      </c>
      <c r="CO32" s="3">
        <f t="shared" si="15"/>
        <v>5.183369445674886E-8</v>
      </c>
      <c r="CP32" s="3">
        <f t="shared" si="15"/>
        <v>5.183369445674886E-8</v>
      </c>
      <c r="CQ32" s="3">
        <f t="shared" si="15"/>
        <v>5.183369445674886E-8</v>
      </c>
      <c r="CR32" s="3">
        <f t="shared" si="15"/>
        <v>5.183369445674886E-8</v>
      </c>
      <c r="CS32" s="3">
        <f t="shared" si="15"/>
        <v>5.1833694456748861E-3</v>
      </c>
      <c r="CT32" s="3">
        <f t="shared" si="15"/>
        <v>5.183369445674886E-8</v>
      </c>
      <c r="CU32" s="3">
        <f t="shared" si="15"/>
        <v>5.183369445674886E-8</v>
      </c>
      <c r="CV32" s="3">
        <f t="shared" si="15"/>
        <v>5.183369445674886E-8</v>
      </c>
      <c r="CW32" s="3">
        <f t="shared" si="15"/>
        <v>5.183369445674886E-8</v>
      </c>
      <c r="CX32" s="26">
        <f t="shared" si="9"/>
        <v>2.7136172477040482E-5</v>
      </c>
    </row>
    <row r="33" spans="1:105" s="5" customFormat="1" ht="31.5" customHeight="1" thickBot="1" x14ac:dyDescent="0.25">
      <c r="A33" s="2"/>
      <c r="B33" s="37" t="s">
        <v>78</v>
      </c>
      <c r="C33" s="34" t="s">
        <v>48</v>
      </c>
      <c r="D33" s="99">
        <v>1.83E-2</v>
      </c>
      <c r="E33" s="93">
        <v>1E-3</v>
      </c>
      <c r="F33" s="91">
        <v>1E-3</v>
      </c>
      <c r="G33" s="91">
        <v>1E-3</v>
      </c>
      <c r="H33" s="91">
        <v>1E-3</v>
      </c>
      <c r="I33" s="91">
        <v>1E-3</v>
      </c>
      <c r="J33" s="91">
        <v>1E-3</v>
      </c>
      <c r="K33" s="91">
        <v>1E-3</v>
      </c>
      <c r="L33" s="91">
        <v>1E-3</v>
      </c>
      <c r="M33" s="91">
        <v>1E-3</v>
      </c>
      <c r="N33" s="91">
        <v>1E-3</v>
      </c>
      <c r="O33" s="91">
        <v>1E-3</v>
      </c>
      <c r="P33" s="91">
        <v>1E-3</v>
      </c>
      <c r="Q33" s="91">
        <v>1E-3</v>
      </c>
      <c r="R33" s="91">
        <v>1E-3</v>
      </c>
      <c r="S33" s="91">
        <v>1E-3</v>
      </c>
      <c r="T33" s="91">
        <v>1E-3</v>
      </c>
      <c r="U33" s="91">
        <v>1E-3</v>
      </c>
      <c r="V33" s="91">
        <v>1E-3</v>
      </c>
      <c r="W33" s="91">
        <v>1E-3</v>
      </c>
      <c r="X33" s="91">
        <v>1E-3</v>
      </c>
      <c r="Y33" s="91">
        <v>1E-3</v>
      </c>
      <c r="Z33" s="91">
        <v>1E-3</v>
      </c>
      <c r="AA33" s="91">
        <v>1E-3</v>
      </c>
      <c r="AB33" s="91">
        <v>1E-3</v>
      </c>
      <c r="AC33" s="91">
        <v>1E-3</v>
      </c>
      <c r="AD33" s="91">
        <v>1E-3</v>
      </c>
      <c r="AE33" s="91">
        <v>100</v>
      </c>
      <c r="AF33" s="91">
        <v>1E-3</v>
      </c>
      <c r="AG33" s="91">
        <v>1E-3</v>
      </c>
      <c r="AH33" s="94">
        <v>1E-3</v>
      </c>
      <c r="AI33" s="47">
        <f t="shared" si="12"/>
        <v>9.9971008407561802E-6</v>
      </c>
      <c r="AJ33" s="47">
        <f t="shared" si="12"/>
        <v>9.9971008407561802E-6</v>
      </c>
      <c r="AK33" s="47">
        <f t="shared" si="12"/>
        <v>9.9971008407561802E-6</v>
      </c>
      <c r="AL33" s="47">
        <f t="shared" si="12"/>
        <v>9.9971008407561802E-6</v>
      </c>
      <c r="AM33" s="47">
        <f t="shared" si="12"/>
        <v>9.9971008407561802E-6</v>
      </c>
      <c r="AN33" s="47">
        <f t="shared" si="12"/>
        <v>9.9971008407561802E-6</v>
      </c>
      <c r="AO33" s="47">
        <f t="shared" si="12"/>
        <v>9.9971008407561802E-6</v>
      </c>
      <c r="AP33" s="47">
        <f t="shared" si="12"/>
        <v>9.9971008407561802E-6</v>
      </c>
      <c r="AQ33" s="47">
        <f t="shared" si="12"/>
        <v>9.9971008407561802E-6</v>
      </c>
      <c r="AR33" s="47">
        <f t="shared" si="12"/>
        <v>9.9971008407561802E-6</v>
      </c>
      <c r="AS33" s="47">
        <f t="shared" si="12"/>
        <v>9.9971008407561802E-6</v>
      </c>
      <c r="AT33" s="47">
        <f t="shared" si="12"/>
        <v>9.9971008407561802E-6</v>
      </c>
      <c r="AU33" s="47">
        <f t="shared" si="12"/>
        <v>9.9971008407561802E-6</v>
      </c>
      <c r="AV33" s="47">
        <f t="shared" si="12"/>
        <v>9.9971008407561802E-6</v>
      </c>
      <c r="AW33" s="47">
        <f t="shared" si="12"/>
        <v>9.9971008407561802E-6</v>
      </c>
      <c r="AX33" s="47">
        <f t="shared" si="10"/>
        <v>9.9971008407561802E-6</v>
      </c>
      <c r="AY33" s="47">
        <f t="shared" si="10"/>
        <v>9.9971008407561802E-6</v>
      </c>
      <c r="AZ33" s="47">
        <f t="shared" si="10"/>
        <v>9.9971008407561802E-6</v>
      </c>
      <c r="BA33" s="47">
        <f t="shared" si="10"/>
        <v>9.9971008407561802E-6</v>
      </c>
      <c r="BB33" s="47">
        <f t="shared" si="14"/>
        <v>9.9971008407561802E-6</v>
      </c>
      <c r="BC33" s="47">
        <f t="shared" si="14"/>
        <v>9.9971008407561802E-6</v>
      </c>
      <c r="BD33" s="47">
        <f t="shared" si="14"/>
        <v>9.9971008407561802E-6</v>
      </c>
      <c r="BE33" s="47">
        <f t="shared" si="14"/>
        <v>9.9971008407561802E-6</v>
      </c>
      <c r="BF33" s="47">
        <f t="shared" si="14"/>
        <v>9.9971008407561802E-6</v>
      </c>
      <c r="BG33" s="47">
        <f t="shared" si="14"/>
        <v>9.9971008407561802E-6</v>
      </c>
      <c r="BH33" s="47">
        <f t="shared" si="14"/>
        <v>9.9971008407561802E-6</v>
      </c>
      <c r="BI33" s="47">
        <f t="shared" si="14"/>
        <v>0.99971008407561801</v>
      </c>
      <c r="BJ33" s="47">
        <f t="shared" si="14"/>
        <v>9.9971008407561802E-6</v>
      </c>
      <c r="BK33" s="47">
        <f t="shared" si="14"/>
        <v>9.9971008407561802E-6</v>
      </c>
      <c r="BL33" s="47">
        <f t="shared" si="14"/>
        <v>9.9971008407561802E-6</v>
      </c>
      <c r="BM33" s="6" cm="1">
        <f t="array" ref="BM33">-1/LN(30)*SUMPRODUCT(AI33:BL33,LN(AI33:BL33))</f>
        <v>1.0666062505529132E-3</v>
      </c>
      <c r="BN33" s="18">
        <f t="shared" si="2"/>
        <v>0.99893339374944712</v>
      </c>
      <c r="BO33" s="18">
        <f t="shared" si="3"/>
        <v>3.3317808222658292E-2</v>
      </c>
      <c r="BP33" s="21">
        <f t="shared" si="4"/>
        <v>2.0626775869021442E-2</v>
      </c>
      <c r="BQ33" s="6" cm="1">
        <f t="array" ref="BQ33">-SUMPRODUCT(AI33:BL33,LOG(AI33:BL33,2))</f>
        <v>5.2337201800553472E-3</v>
      </c>
      <c r="BR33" s="28">
        <f t="shared" si="8"/>
        <v>1.0666062505529121E-3</v>
      </c>
      <c r="BS33" s="3">
        <f t="shared" si="5"/>
        <v>0.99887002308627415</v>
      </c>
      <c r="BT33" s="3">
        <f t="shared" si="13"/>
        <v>2.0620795838228354E-7</v>
      </c>
      <c r="BU33" s="3">
        <f t="shared" si="13"/>
        <v>2.0620795838228354E-7</v>
      </c>
      <c r="BV33" s="3">
        <f t="shared" si="13"/>
        <v>2.0620795838228354E-7</v>
      </c>
      <c r="BW33" s="3">
        <f t="shared" si="13"/>
        <v>2.0620795838228354E-7</v>
      </c>
      <c r="BX33" s="3">
        <f t="shared" si="13"/>
        <v>2.0620795838228354E-7</v>
      </c>
      <c r="BY33" s="3">
        <f t="shared" si="13"/>
        <v>2.0620795838228354E-7</v>
      </c>
      <c r="BZ33" s="3">
        <f t="shared" si="13"/>
        <v>2.0620795838228354E-7</v>
      </c>
      <c r="CA33" s="3">
        <f t="shared" si="13"/>
        <v>2.0620795838228354E-7</v>
      </c>
      <c r="CB33" s="3">
        <f t="shared" si="13"/>
        <v>2.0620795838228354E-7</v>
      </c>
      <c r="CC33" s="3">
        <f t="shared" si="13"/>
        <v>2.0620795838228354E-7</v>
      </c>
      <c r="CD33" s="3">
        <f t="shared" si="13"/>
        <v>2.0620795838228354E-7</v>
      </c>
      <c r="CE33" s="3">
        <f t="shared" si="13"/>
        <v>2.0620795838228354E-7</v>
      </c>
      <c r="CF33" s="3">
        <f t="shared" si="13"/>
        <v>2.0620795838228354E-7</v>
      </c>
      <c r="CG33" s="3">
        <f t="shared" si="13"/>
        <v>2.0620795838228354E-7</v>
      </c>
      <c r="CH33" s="3">
        <f t="shared" si="13"/>
        <v>2.0620795838228354E-7</v>
      </c>
      <c r="CI33" s="3">
        <f t="shared" si="11"/>
        <v>2.0620795838228354E-7</v>
      </c>
      <c r="CJ33" s="3">
        <f t="shared" si="11"/>
        <v>2.0620795838228354E-7</v>
      </c>
      <c r="CK33" s="3">
        <f t="shared" si="11"/>
        <v>2.0620795838228354E-7</v>
      </c>
      <c r="CL33" s="3">
        <f t="shared" si="11"/>
        <v>2.0620795838228354E-7</v>
      </c>
      <c r="CM33" s="3">
        <f t="shared" si="15"/>
        <v>2.0620795838228354E-7</v>
      </c>
      <c r="CN33" s="3">
        <f t="shared" si="15"/>
        <v>2.0620795838228354E-7</v>
      </c>
      <c r="CO33" s="3">
        <f t="shared" si="15"/>
        <v>2.0620795838228354E-7</v>
      </c>
      <c r="CP33" s="3">
        <f t="shared" si="15"/>
        <v>2.0620795838228354E-7</v>
      </c>
      <c r="CQ33" s="3">
        <f t="shared" si="15"/>
        <v>2.0620795838228354E-7</v>
      </c>
      <c r="CR33" s="3">
        <f t="shared" si="15"/>
        <v>2.0620795838228354E-7</v>
      </c>
      <c r="CS33" s="3">
        <f t="shared" si="15"/>
        <v>2.0620795838228354E-7</v>
      </c>
      <c r="CT33" s="3">
        <f t="shared" si="15"/>
        <v>2.0620795838228356E-2</v>
      </c>
      <c r="CU33" s="3">
        <f t="shared" si="15"/>
        <v>2.0620795838228354E-7</v>
      </c>
      <c r="CV33" s="3">
        <f t="shared" si="15"/>
        <v>2.0620795838228354E-7</v>
      </c>
      <c r="CW33" s="3">
        <f t="shared" si="15"/>
        <v>2.0620795838228354E-7</v>
      </c>
      <c r="CX33" s="26">
        <f t="shared" si="9"/>
        <v>1.0795477311517618E-4</v>
      </c>
    </row>
    <row r="34" spans="1:105" s="5" customFormat="1" ht="31.5" customHeight="1" thickBot="1" x14ac:dyDescent="0.25">
      <c r="A34" s="2"/>
      <c r="B34" s="37" t="s">
        <v>79</v>
      </c>
      <c r="C34" s="34" t="s">
        <v>49</v>
      </c>
      <c r="D34" s="99">
        <v>3.6799999999999999E-2</v>
      </c>
      <c r="E34" s="93">
        <v>1E-3</v>
      </c>
      <c r="F34" s="91">
        <v>1E-3</v>
      </c>
      <c r="G34" s="91">
        <v>1E-3</v>
      </c>
      <c r="H34" s="91">
        <v>1E-3</v>
      </c>
      <c r="I34" s="91">
        <v>1E-3</v>
      </c>
      <c r="J34" s="91">
        <v>1E-3</v>
      </c>
      <c r="K34" s="91">
        <v>1E-3</v>
      </c>
      <c r="L34" s="91">
        <v>1E-3</v>
      </c>
      <c r="M34" s="91">
        <v>1E-3</v>
      </c>
      <c r="N34" s="91">
        <v>1E-3</v>
      </c>
      <c r="O34" s="91">
        <v>1E-3</v>
      </c>
      <c r="P34" s="91">
        <v>1E-3</v>
      </c>
      <c r="Q34" s="91">
        <v>1E-3</v>
      </c>
      <c r="R34" s="91">
        <v>1E-3</v>
      </c>
      <c r="S34" s="91">
        <v>1E-3</v>
      </c>
      <c r="T34" s="91">
        <v>1E-3</v>
      </c>
      <c r="U34" s="91">
        <v>1E-3</v>
      </c>
      <c r="V34" s="91">
        <v>1E-3</v>
      </c>
      <c r="W34" s="91">
        <v>1E-3</v>
      </c>
      <c r="X34" s="91">
        <v>1E-3</v>
      </c>
      <c r="Y34" s="91">
        <v>1E-3</v>
      </c>
      <c r="Z34" s="91">
        <v>1E-3</v>
      </c>
      <c r="AA34" s="91">
        <v>1E-3</v>
      </c>
      <c r="AB34" s="91">
        <v>1E-3</v>
      </c>
      <c r="AC34" s="91">
        <v>1E-3</v>
      </c>
      <c r="AD34" s="91">
        <v>1E-3</v>
      </c>
      <c r="AE34" s="91">
        <v>1E-3</v>
      </c>
      <c r="AF34" s="91">
        <v>100</v>
      </c>
      <c r="AG34" s="91">
        <v>1E-3</v>
      </c>
      <c r="AH34" s="94">
        <v>1E-3</v>
      </c>
      <c r="AI34" s="47">
        <f t="shared" si="12"/>
        <v>9.9971008407561802E-6</v>
      </c>
      <c r="AJ34" s="47">
        <f t="shared" si="12"/>
        <v>9.9971008407561802E-6</v>
      </c>
      <c r="AK34" s="47">
        <f t="shared" si="12"/>
        <v>9.9971008407561802E-6</v>
      </c>
      <c r="AL34" s="47">
        <f t="shared" si="12"/>
        <v>9.9971008407561802E-6</v>
      </c>
      <c r="AM34" s="47">
        <f t="shared" si="12"/>
        <v>9.9971008407561802E-6</v>
      </c>
      <c r="AN34" s="47">
        <f t="shared" si="12"/>
        <v>9.9971008407561802E-6</v>
      </c>
      <c r="AO34" s="47">
        <f t="shared" si="12"/>
        <v>9.9971008407561802E-6</v>
      </c>
      <c r="AP34" s="47">
        <f t="shared" si="12"/>
        <v>9.9971008407561802E-6</v>
      </c>
      <c r="AQ34" s="47">
        <f t="shared" si="12"/>
        <v>9.9971008407561802E-6</v>
      </c>
      <c r="AR34" s="47">
        <f t="shared" si="12"/>
        <v>9.9971008407561802E-6</v>
      </c>
      <c r="AS34" s="47">
        <f t="shared" si="12"/>
        <v>9.9971008407561802E-6</v>
      </c>
      <c r="AT34" s="47">
        <f t="shared" si="12"/>
        <v>9.9971008407561802E-6</v>
      </c>
      <c r="AU34" s="47">
        <f t="shared" si="12"/>
        <v>9.9971008407561802E-6</v>
      </c>
      <c r="AV34" s="47">
        <f t="shared" si="12"/>
        <v>9.9971008407561802E-6</v>
      </c>
      <c r="AW34" s="47">
        <f t="shared" si="12"/>
        <v>9.9971008407561802E-6</v>
      </c>
      <c r="AX34" s="47">
        <f t="shared" si="10"/>
        <v>9.9971008407561802E-6</v>
      </c>
      <c r="AY34" s="47">
        <f t="shared" si="10"/>
        <v>9.9971008407561802E-6</v>
      </c>
      <c r="AZ34" s="47">
        <f t="shared" si="10"/>
        <v>9.9971008407561802E-6</v>
      </c>
      <c r="BA34" s="47">
        <f t="shared" si="10"/>
        <v>9.9971008407561802E-6</v>
      </c>
      <c r="BB34" s="47">
        <f t="shared" si="14"/>
        <v>9.9971008407561802E-6</v>
      </c>
      <c r="BC34" s="47">
        <f t="shared" si="14"/>
        <v>9.9971008407561802E-6</v>
      </c>
      <c r="BD34" s="47">
        <f t="shared" si="14"/>
        <v>9.9971008407561802E-6</v>
      </c>
      <c r="BE34" s="47">
        <f t="shared" si="14"/>
        <v>9.9971008407561802E-6</v>
      </c>
      <c r="BF34" s="47">
        <f t="shared" si="14"/>
        <v>9.9971008407561802E-6</v>
      </c>
      <c r="BG34" s="47">
        <f t="shared" si="14"/>
        <v>9.9971008407561802E-6</v>
      </c>
      <c r="BH34" s="47">
        <f t="shared" si="14"/>
        <v>9.9971008407561802E-6</v>
      </c>
      <c r="BI34" s="47">
        <f t="shared" si="14"/>
        <v>9.9971008407561802E-6</v>
      </c>
      <c r="BJ34" s="47">
        <f t="shared" si="14"/>
        <v>0.99971008407561801</v>
      </c>
      <c r="BK34" s="47">
        <f t="shared" si="14"/>
        <v>9.9971008407561802E-6</v>
      </c>
      <c r="BL34" s="47">
        <f t="shared" si="14"/>
        <v>9.9971008407561802E-6</v>
      </c>
      <c r="BM34" s="6" cm="1">
        <f t="array" ref="BM34">-1/LN(30)*SUMPRODUCT(AI34:BL34,LN(AI34:BL34))</f>
        <v>1.0666062505529132E-3</v>
      </c>
      <c r="BN34" s="18">
        <f t="shared" si="2"/>
        <v>0.99893339374944712</v>
      </c>
      <c r="BO34" s="18">
        <f t="shared" si="3"/>
        <v>3.3317808222658292E-2</v>
      </c>
      <c r="BP34" s="21">
        <f t="shared" si="4"/>
        <v>4.1478980982513063E-2</v>
      </c>
      <c r="BQ34" s="6" cm="1">
        <f t="array" ref="BQ34">-SUMPRODUCT(AI34:BL34,LOG(AI34:BL34,2))</f>
        <v>5.2337201800553472E-3</v>
      </c>
      <c r="BR34" s="28">
        <f t="shared" si="8"/>
        <v>1.0666062505529121E-3</v>
      </c>
      <c r="BS34" s="3">
        <f t="shared" si="5"/>
        <v>0.99887002308627415</v>
      </c>
      <c r="BT34" s="3">
        <f t="shared" si="13"/>
        <v>4.1466955565399093E-7</v>
      </c>
      <c r="BU34" s="3">
        <f t="shared" si="13"/>
        <v>4.1466955565399093E-7</v>
      </c>
      <c r="BV34" s="3">
        <f t="shared" si="13"/>
        <v>4.1466955565399093E-7</v>
      </c>
      <c r="BW34" s="3">
        <f t="shared" si="13"/>
        <v>4.1466955565399093E-7</v>
      </c>
      <c r="BX34" s="3">
        <f t="shared" si="13"/>
        <v>4.1466955565399093E-7</v>
      </c>
      <c r="BY34" s="3">
        <f t="shared" si="13"/>
        <v>4.1466955565399093E-7</v>
      </c>
      <c r="BZ34" s="3">
        <f t="shared" si="13"/>
        <v>4.1466955565399093E-7</v>
      </c>
      <c r="CA34" s="3">
        <f t="shared" si="13"/>
        <v>4.1466955565399093E-7</v>
      </c>
      <c r="CB34" s="3">
        <f t="shared" si="13"/>
        <v>4.1466955565399093E-7</v>
      </c>
      <c r="CC34" s="3">
        <f t="shared" si="13"/>
        <v>4.1466955565399093E-7</v>
      </c>
      <c r="CD34" s="3">
        <f t="shared" si="13"/>
        <v>4.1466955565399093E-7</v>
      </c>
      <c r="CE34" s="3">
        <f t="shared" si="13"/>
        <v>4.1466955565399093E-7</v>
      </c>
      <c r="CF34" s="3">
        <f t="shared" si="13"/>
        <v>4.1466955565399093E-7</v>
      </c>
      <c r="CG34" s="3">
        <f t="shared" si="13"/>
        <v>4.1466955565399093E-7</v>
      </c>
      <c r="CH34" s="3">
        <f t="shared" si="13"/>
        <v>4.1466955565399093E-7</v>
      </c>
      <c r="CI34" s="3">
        <f t="shared" si="11"/>
        <v>4.1466955565399093E-7</v>
      </c>
      <c r="CJ34" s="3">
        <f t="shared" si="11"/>
        <v>4.1466955565399093E-7</v>
      </c>
      <c r="CK34" s="3">
        <f t="shared" si="11"/>
        <v>4.1466955565399093E-7</v>
      </c>
      <c r="CL34" s="3">
        <f t="shared" si="11"/>
        <v>4.1466955565399093E-7</v>
      </c>
      <c r="CM34" s="3">
        <f t="shared" si="15"/>
        <v>4.1466955565399093E-7</v>
      </c>
      <c r="CN34" s="3">
        <f t="shared" si="15"/>
        <v>4.1466955565399093E-7</v>
      </c>
      <c r="CO34" s="3">
        <f t="shared" si="15"/>
        <v>4.1466955565399093E-7</v>
      </c>
      <c r="CP34" s="3">
        <f t="shared" si="15"/>
        <v>4.1466955565399093E-7</v>
      </c>
      <c r="CQ34" s="3">
        <f t="shared" si="15"/>
        <v>4.1466955565399093E-7</v>
      </c>
      <c r="CR34" s="3">
        <f t="shared" si="15"/>
        <v>4.1466955565399093E-7</v>
      </c>
      <c r="CS34" s="3">
        <f t="shared" si="15"/>
        <v>4.1466955565399093E-7</v>
      </c>
      <c r="CT34" s="3">
        <f t="shared" si="15"/>
        <v>4.1466955565399093E-7</v>
      </c>
      <c r="CU34" s="3">
        <f t="shared" si="15"/>
        <v>4.1466955565399095E-2</v>
      </c>
      <c r="CV34" s="3">
        <f t="shared" si="15"/>
        <v>4.1466955565399093E-7</v>
      </c>
      <c r="CW34" s="3">
        <f t="shared" si="15"/>
        <v>4.1466955565399093E-7</v>
      </c>
      <c r="CX34" s="26">
        <f t="shared" si="9"/>
        <v>2.170893798163106E-4</v>
      </c>
    </row>
    <row r="35" spans="1:105" s="5" customFormat="1" ht="31.5" customHeight="1" thickBot="1" x14ac:dyDescent="0.25">
      <c r="A35" s="2"/>
      <c r="B35" s="37" t="s">
        <v>80</v>
      </c>
      <c r="C35" s="34" t="s">
        <v>50</v>
      </c>
      <c r="D35" s="99">
        <v>2.3900000000000001E-2</v>
      </c>
      <c r="E35" s="93">
        <v>1E-3</v>
      </c>
      <c r="F35" s="91">
        <v>1E-3</v>
      </c>
      <c r="G35" s="91">
        <v>1E-3</v>
      </c>
      <c r="H35" s="91">
        <v>1E-3</v>
      </c>
      <c r="I35" s="91">
        <v>1E-3</v>
      </c>
      <c r="J35" s="91">
        <v>1E-3</v>
      </c>
      <c r="K35" s="91">
        <v>1E-3</v>
      </c>
      <c r="L35" s="91">
        <v>1E-3</v>
      </c>
      <c r="M35" s="91">
        <v>1E-3</v>
      </c>
      <c r="N35" s="91">
        <v>1E-3</v>
      </c>
      <c r="O35" s="91">
        <v>1E-3</v>
      </c>
      <c r="P35" s="91">
        <v>1E-3</v>
      </c>
      <c r="Q35" s="91">
        <v>1E-3</v>
      </c>
      <c r="R35" s="91">
        <v>1E-3</v>
      </c>
      <c r="S35" s="91">
        <v>1E-3</v>
      </c>
      <c r="T35" s="91">
        <v>1E-3</v>
      </c>
      <c r="U35" s="91">
        <v>1E-3</v>
      </c>
      <c r="V35" s="91">
        <v>1E-3</v>
      </c>
      <c r="W35" s="91">
        <v>1E-3</v>
      </c>
      <c r="X35" s="91">
        <v>1E-3</v>
      </c>
      <c r="Y35" s="91">
        <v>1E-3</v>
      </c>
      <c r="Z35" s="91">
        <v>1E-3</v>
      </c>
      <c r="AA35" s="91">
        <v>1E-3</v>
      </c>
      <c r="AB35" s="91">
        <v>1E-3</v>
      </c>
      <c r="AC35" s="91">
        <v>1E-3</v>
      </c>
      <c r="AD35" s="91">
        <v>1E-3</v>
      </c>
      <c r="AE35" s="91">
        <v>2E-3</v>
      </c>
      <c r="AF35" s="91">
        <v>1E-3</v>
      </c>
      <c r="AG35" s="91">
        <v>100</v>
      </c>
      <c r="AH35" s="94">
        <v>1E-3</v>
      </c>
      <c r="AI35" s="47">
        <f t="shared" si="12"/>
        <v>9.9970008997300816E-6</v>
      </c>
      <c r="AJ35" s="47">
        <f t="shared" si="12"/>
        <v>9.9970008997300816E-6</v>
      </c>
      <c r="AK35" s="47">
        <f t="shared" si="12"/>
        <v>9.9970008997300816E-6</v>
      </c>
      <c r="AL35" s="47">
        <f t="shared" si="12"/>
        <v>9.9970008997300816E-6</v>
      </c>
      <c r="AM35" s="47">
        <f t="shared" si="12"/>
        <v>9.9970008997300816E-6</v>
      </c>
      <c r="AN35" s="47">
        <f t="shared" si="12"/>
        <v>9.9970008997300816E-6</v>
      </c>
      <c r="AO35" s="47">
        <f t="shared" si="12"/>
        <v>9.9970008997300816E-6</v>
      </c>
      <c r="AP35" s="47">
        <f t="shared" si="12"/>
        <v>9.9970008997300816E-6</v>
      </c>
      <c r="AQ35" s="47">
        <f t="shared" si="12"/>
        <v>9.9970008997300816E-6</v>
      </c>
      <c r="AR35" s="47">
        <f t="shared" si="12"/>
        <v>9.9970008997300816E-6</v>
      </c>
      <c r="AS35" s="47">
        <f t="shared" si="12"/>
        <v>9.9970008997300816E-6</v>
      </c>
      <c r="AT35" s="47">
        <f t="shared" si="12"/>
        <v>9.9970008997300816E-6</v>
      </c>
      <c r="AU35" s="47">
        <f t="shared" si="12"/>
        <v>9.9970008997300816E-6</v>
      </c>
      <c r="AV35" s="47">
        <f t="shared" si="12"/>
        <v>9.9970008997300816E-6</v>
      </c>
      <c r="AW35" s="47">
        <f t="shared" si="12"/>
        <v>9.9970008997300816E-6</v>
      </c>
      <c r="AX35" s="47">
        <f t="shared" si="10"/>
        <v>9.9970008997300816E-6</v>
      </c>
      <c r="AY35" s="47">
        <f t="shared" si="10"/>
        <v>9.9970008997300816E-6</v>
      </c>
      <c r="AZ35" s="47">
        <f t="shared" si="10"/>
        <v>9.9970008997300816E-6</v>
      </c>
      <c r="BA35" s="47">
        <f t="shared" si="10"/>
        <v>9.9970008997300816E-6</v>
      </c>
      <c r="BB35" s="47">
        <f t="shared" si="14"/>
        <v>9.9970008997300816E-6</v>
      </c>
      <c r="BC35" s="47">
        <f t="shared" si="14"/>
        <v>9.9970008997300816E-6</v>
      </c>
      <c r="BD35" s="47">
        <f t="shared" si="14"/>
        <v>9.9970008997300816E-6</v>
      </c>
      <c r="BE35" s="47">
        <f t="shared" si="14"/>
        <v>9.9970008997300816E-6</v>
      </c>
      <c r="BF35" s="47">
        <f t="shared" si="14"/>
        <v>9.9970008997300816E-6</v>
      </c>
      <c r="BG35" s="47">
        <f t="shared" si="14"/>
        <v>9.9970008997300816E-6</v>
      </c>
      <c r="BH35" s="47">
        <f t="shared" si="14"/>
        <v>9.9970008997300816E-6</v>
      </c>
      <c r="BI35" s="47">
        <f t="shared" si="14"/>
        <v>1.9994001799460163E-5</v>
      </c>
      <c r="BJ35" s="47">
        <f t="shared" si="14"/>
        <v>9.9970008997300816E-6</v>
      </c>
      <c r="BK35" s="47">
        <f t="shared" si="14"/>
        <v>0.99970008997300808</v>
      </c>
      <c r="BL35" s="47">
        <f t="shared" si="14"/>
        <v>9.9970008997300816E-6</v>
      </c>
      <c r="BM35" s="6" cm="1">
        <f t="array" ref="BM35">-1/LN(30)*SUMPRODUCT(AI35:BL35,LN(AI35:BL35))</f>
        <v>1.0993005081493868E-3</v>
      </c>
      <c r="BN35" s="18">
        <f t="shared" si="2"/>
        <v>0.99890069949185056</v>
      </c>
      <c r="BO35" s="18">
        <f t="shared" si="3"/>
        <v>3.3316717758557886E-2</v>
      </c>
      <c r="BP35" s="21">
        <f t="shared" si="4"/>
        <v>2.6937913029882764E-2</v>
      </c>
      <c r="BQ35" s="6" cm="1">
        <f t="array" ref="BQ35">-SUMPRODUCT(AI35:BL35,LOG(AI35:BL35,2))</f>
        <v>5.3941473251858957E-3</v>
      </c>
      <c r="BR35" s="28">
        <f t="shared" si="8"/>
        <v>1.0993005081493877E-3</v>
      </c>
      <c r="BS35" s="3">
        <f t="shared" si="5"/>
        <v>0.99883538635291902</v>
      </c>
      <c r="BT35" s="3">
        <f t="shared" si="13"/>
        <v>2.6929834079658866E-7</v>
      </c>
      <c r="BU35" s="3">
        <f t="shared" si="13"/>
        <v>2.6929834079658866E-7</v>
      </c>
      <c r="BV35" s="3">
        <f t="shared" si="13"/>
        <v>2.6929834079658866E-7</v>
      </c>
      <c r="BW35" s="3">
        <f t="shared" si="13"/>
        <v>2.6929834079658866E-7</v>
      </c>
      <c r="BX35" s="3">
        <f t="shared" si="13"/>
        <v>2.6929834079658866E-7</v>
      </c>
      <c r="BY35" s="3">
        <f t="shared" si="13"/>
        <v>2.6929834079658866E-7</v>
      </c>
      <c r="BZ35" s="3">
        <f t="shared" si="13"/>
        <v>2.6929834079658866E-7</v>
      </c>
      <c r="CA35" s="3">
        <f t="shared" si="13"/>
        <v>2.6929834079658866E-7</v>
      </c>
      <c r="CB35" s="3">
        <f t="shared" si="13"/>
        <v>2.6929834079658866E-7</v>
      </c>
      <c r="CC35" s="3">
        <f t="shared" si="13"/>
        <v>2.6929834079658866E-7</v>
      </c>
      <c r="CD35" s="3">
        <f t="shared" si="13"/>
        <v>2.6929834079658866E-7</v>
      </c>
      <c r="CE35" s="3">
        <f t="shared" si="13"/>
        <v>2.6929834079658866E-7</v>
      </c>
      <c r="CF35" s="3">
        <f t="shared" si="13"/>
        <v>2.6929834079658866E-7</v>
      </c>
      <c r="CG35" s="3">
        <f t="shared" si="13"/>
        <v>2.6929834079658866E-7</v>
      </c>
      <c r="CH35" s="3">
        <f t="shared" si="13"/>
        <v>2.6929834079658866E-7</v>
      </c>
      <c r="CI35" s="3">
        <f t="shared" si="11"/>
        <v>2.6929834079658866E-7</v>
      </c>
      <c r="CJ35" s="3">
        <f t="shared" si="11"/>
        <v>2.6929834079658866E-7</v>
      </c>
      <c r="CK35" s="3">
        <f t="shared" si="11"/>
        <v>2.6929834079658866E-7</v>
      </c>
      <c r="CL35" s="3">
        <f t="shared" si="11"/>
        <v>2.6929834079658866E-7</v>
      </c>
      <c r="CM35" s="3">
        <f t="shared" si="15"/>
        <v>2.6929834079658866E-7</v>
      </c>
      <c r="CN35" s="3">
        <f t="shared" si="15"/>
        <v>2.6929834079658866E-7</v>
      </c>
      <c r="CO35" s="3">
        <f t="shared" si="15"/>
        <v>2.6929834079658866E-7</v>
      </c>
      <c r="CP35" s="3">
        <f t="shared" si="15"/>
        <v>2.6929834079658866E-7</v>
      </c>
      <c r="CQ35" s="3">
        <f t="shared" si="15"/>
        <v>2.6929834079658866E-7</v>
      </c>
      <c r="CR35" s="3">
        <f t="shared" si="15"/>
        <v>2.6929834079658866E-7</v>
      </c>
      <c r="CS35" s="3">
        <f t="shared" si="15"/>
        <v>2.6929834079658866E-7</v>
      </c>
      <c r="CT35" s="3">
        <f t="shared" si="15"/>
        <v>5.3859668159317733E-7</v>
      </c>
      <c r="CU35" s="3">
        <f t="shared" si="15"/>
        <v>2.6929834079658866E-7</v>
      </c>
      <c r="CV35" s="3">
        <f t="shared" si="15"/>
        <v>2.6929834079658866E-2</v>
      </c>
      <c r="CW35" s="3">
        <f t="shared" si="15"/>
        <v>2.6929834079658866E-7</v>
      </c>
      <c r="CX35" s="26">
        <f t="shared" si="9"/>
        <v>1.453070715162324E-4</v>
      </c>
    </row>
    <row r="36" spans="1:105" s="5" customFormat="1" ht="31.5" customHeight="1" thickBot="1" x14ac:dyDescent="0.25">
      <c r="A36" s="2"/>
      <c r="B36" s="37" t="s">
        <v>81</v>
      </c>
      <c r="C36" s="34" t="s">
        <v>51</v>
      </c>
      <c r="D36" s="99">
        <v>3.1899999999999998E-2</v>
      </c>
      <c r="E36" s="93">
        <v>1E-3</v>
      </c>
      <c r="F36" s="91">
        <v>1E-3</v>
      </c>
      <c r="G36" s="91">
        <v>1E-3</v>
      </c>
      <c r="H36" s="91">
        <v>1E-3</v>
      </c>
      <c r="I36" s="91">
        <v>1E-3</v>
      </c>
      <c r="J36" s="91">
        <v>1E-3</v>
      </c>
      <c r="K36" s="91">
        <v>1E-3</v>
      </c>
      <c r="L36" s="91">
        <v>1E-3</v>
      </c>
      <c r="M36" s="91">
        <v>1E-3</v>
      </c>
      <c r="N36" s="91">
        <v>1E-3</v>
      </c>
      <c r="O36" s="91">
        <v>1E-3</v>
      </c>
      <c r="P36" s="91">
        <v>1E-3</v>
      </c>
      <c r="Q36" s="91">
        <v>1E-3</v>
      </c>
      <c r="R36" s="91">
        <v>1E-3</v>
      </c>
      <c r="S36" s="91">
        <v>1E-3</v>
      </c>
      <c r="T36" s="91">
        <v>1E-3</v>
      </c>
      <c r="U36" s="91">
        <v>1E-3</v>
      </c>
      <c r="V36" s="91">
        <v>1E-3</v>
      </c>
      <c r="W36" s="91">
        <v>1E-3</v>
      </c>
      <c r="X36" s="91">
        <v>1E-3</v>
      </c>
      <c r="Y36" s="91">
        <v>1E-3</v>
      </c>
      <c r="Z36" s="91">
        <v>1E-3</v>
      </c>
      <c r="AA36" s="91">
        <v>1E-3</v>
      </c>
      <c r="AB36" s="91">
        <v>1E-3</v>
      </c>
      <c r="AC36" s="91">
        <v>1E-3</v>
      </c>
      <c r="AD36" s="91">
        <v>2E-3</v>
      </c>
      <c r="AE36" s="91">
        <v>1E-3</v>
      </c>
      <c r="AF36" s="91">
        <v>1E-3</v>
      </c>
      <c r="AG36" s="91">
        <v>1E-3</v>
      </c>
      <c r="AH36" s="94">
        <v>100</v>
      </c>
      <c r="AI36" s="47">
        <f t="shared" si="12"/>
        <v>9.9970008997300816E-6</v>
      </c>
      <c r="AJ36" s="47">
        <f t="shared" si="12"/>
        <v>9.9970008997300816E-6</v>
      </c>
      <c r="AK36" s="47">
        <f t="shared" si="12"/>
        <v>9.9970008997300816E-6</v>
      </c>
      <c r="AL36" s="47">
        <f t="shared" si="12"/>
        <v>9.9970008997300816E-6</v>
      </c>
      <c r="AM36" s="47">
        <f t="shared" si="12"/>
        <v>9.9970008997300816E-6</v>
      </c>
      <c r="AN36" s="47">
        <f t="shared" si="12"/>
        <v>9.9970008997300816E-6</v>
      </c>
      <c r="AO36" s="47">
        <f t="shared" si="12"/>
        <v>9.9970008997300816E-6</v>
      </c>
      <c r="AP36" s="47">
        <f t="shared" si="12"/>
        <v>9.9970008997300816E-6</v>
      </c>
      <c r="AQ36" s="47">
        <f t="shared" si="12"/>
        <v>9.9970008997300816E-6</v>
      </c>
      <c r="AR36" s="47">
        <f t="shared" si="12"/>
        <v>9.9970008997300816E-6</v>
      </c>
      <c r="AS36" s="47">
        <f t="shared" ref="AS36:BB39" si="16">O36/SUM($E36:$AH36)</f>
        <v>9.9970008997300816E-6</v>
      </c>
      <c r="AT36" s="47">
        <f t="shared" si="16"/>
        <v>9.9970008997300816E-6</v>
      </c>
      <c r="AU36" s="47">
        <f t="shared" si="16"/>
        <v>9.9970008997300816E-6</v>
      </c>
      <c r="AV36" s="47">
        <f t="shared" si="16"/>
        <v>9.9970008997300816E-6</v>
      </c>
      <c r="AW36" s="47">
        <f t="shared" si="16"/>
        <v>9.9970008997300816E-6</v>
      </c>
      <c r="AX36" s="47">
        <f t="shared" si="16"/>
        <v>9.9970008997300816E-6</v>
      </c>
      <c r="AY36" s="47">
        <f t="shared" si="16"/>
        <v>9.9970008997300816E-6</v>
      </c>
      <c r="AZ36" s="47">
        <f t="shared" si="16"/>
        <v>9.9970008997300816E-6</v>
      </c>
      <c r="BA36" s="47">
        <f t="shared" si="16"/>
        <v>9.9970008997300816E-6</v>
      </c>
      <c r="BB36" s="47">
        <f t="shared" si="16"/>
        <v>9.9970008997300816E-6</v>
      </c>
      <c r="BC36" s="47">
        <f t="shared" si="14"/>
        <v>9.9970008997300816E-6</v>
      </c>
      <c r="BD36" s="47">
        <f t="shared" si="14"/>
        <v>9.9970008997300816E-6</v>
      </c>
      <c r="BE36" s="47">
        <f t="shared" si="14"/>
        <v>9.9970008997300816E-6</v>
      </c>
      <c r="BF36" s="47">
        <f t="shared" si="14"/>
        <v>9.9970008997300816E-6</v>
      </c>
      <c r="BG36" s="47">
        <f t="shared" si="14"/>
        <v>9.9970008997300816E-6</v>
      </c>
      <c r="BH36" s="47">
        <f t="shared" si="14"/>
        <v>1.9994001799460163E-5</v>
      </c>
      <c r="BI36" s="47">
        <f t="shared" si="14"/>
        <v>9.9970008997300816E-6</v>
      </c>
      <c r="BJ36" s="47">
        <f t="shared" si="14"/>
        <v>9.9970008997300816E-6</v>
      </c>
      <c r="BK36" s="47">
        <f t="shared" si="14"/>
        <v>9.9970008997300816E-6</v>
      </c>
      <c r="BL36" s="47">
        <f t="shared" si="14"/>
        <v>0.99970008997300808</v>
      </c>
      <c r="BM36" s="6" cm="1">
        <f t="array" ref="BM36">-1/LN(30)*SUMPRODUCT(AI36:BL36,LN(AI36:BL36))</f>
        <v>1.0993005081493868E-3</v>
      </c>
      <c r="BN36" s="18">
        <f>1-BM36</f>
        <v>0.99890069949185056</v>
      </c>
      <c r="BO36" s="18">
        <f t="shared" si="3"/>
        <v>3.3316717758557886E-2</v>
      </c>
      <c r="BP36" s="21">
        <f t="shared" si="4"/>
        <v>3.5954787684236822E-2</v>
      </c>
      <c r="BQ36" s="6" cm="1">
        <f t="array" ref="BQ36">-SUMPRODUCT(AI36:BL36,LOG(AI36:BL36,2))</f>
        <v>5.3941473251858957E-3</v>
      </c>
      <c r="BR36" s="28">
        <f>BQ36/LOG(30,2)</f>
        <v>1.0993005081493877E-3</v>
      </c>
      <c r="BS36" s="3">
        <f t="shared" si="5"/>
        <v>0.99883538635291902</v>
      </c>
      <c r="BT36" s="3">
        <f t="shared" si="13"/>
        <v>3.5944004482891957E-7</v>
      </c>
      <c r="BU36" s="3">
        <f t="shared" si="13"/>
        <v>3.5944004482891957E-7</v>
      </c>
      <c r="BV36" s="3">
        <f t="shared" si="13"/>
        <v>3.5944004482891957E-7</v>
      </c>
      <c r="BW36" s="3">
        <f t="shared" si="13"/>
        <v>3.5944004482891957E-7</v>
      </c>
      <c r="BX36" s="3">
        <f t="shared" si="13"/>
        <v>3.5944004482891957E-7</v>
      </c>
      <c r="BY36" s="3">
        <f t="shared" si="13"/>
        <v>3.5944004482891957E-7</v>
      </c>
      <c r="BZ36" s="3">
        <f t="shared" si="13"/>
        <v>3.5944004482891957E-7</v>
      </c>
      <c r="CA36" s="3">
        <f t="shared" si="13"/>
        <v>3.5944004482891957E-7</v>
      </c>
      <c r="CB36" s="3">
        <f t="shared" si="13"/>
        <v>3.5944004482891957E-7</v>
      </c>
      <c r="CC36" s="3">
        <f t="shared" si="13"/>
        <v>3.5944004482891957E-7</v>
      </c>
      <c r="CD36" s="3">
        <f t="shared" si="13"/>
        <v>3.5944004482891957E-7</v>
      </c>
      <c r="CE36" s="3">
        <f t="shared" si="13"/>
        <v>3.5944004482891957E-7</v>
      </c>
      <c r="CF36" s="3">
        <f t="shared" si="13"/>
        <v>3.5944004482891957E-7</v>
      </c>
      <c r="CG36" s="3">
        <f t="shared" si="13"/>
        <v>3.5944004482891957E-7</v>
      </c>
      <c r="CH36" s="3">
        <f t="shared" si="13"/>
        <v>3.5944004482891957E-7</v>
      </c>
      <c r="CI36" s="3">
        <f t="shared" si="11"/>
        <v>3.5944004482891957E-7</v>
      </c>
      <c r="CJ36" s="3">
        <f t="shared" si="11"/>
        <v>3.5944004482891957E-7</v>
      </c>
      <c r="CK36" s="3">
        <f t="shared" si="11"/>
        <v>3.5944004482891957E-7</v>
      </c>
      <c r="CL36" s="3">
        <f t="shared" si="11"/>
        <v>3.5944004482891957E-7</v>
      </c>
      <c r="CM36" s="3">
        <f t="shared" si="15"/>
        <v>3.5944004482891957E-7</v>
      </c>
      <c r="CN36" s="3">
        <f t="shared" si="15"/>
        <v>3.5944004482891957E-7</v>
      </c>
      <c r="CO36" s="3">
        <f t="shared" si="15"/>
        <v>3.5944004482891957E-7</v>
      </c>
      <c r="CP36" s="3">
        <f t="shared" si="15"/>
        <v>3.5944004482891957E-7</v>
      </c>
      <c r="CQ36" s="3">
        <f t="shared" si="15"/>
        <v>3.5944004482891957E-7</v>
      </c>
      <c r="CR36" s="3">
        <f t="shared" si="15"/>
        <v>3.5944004482891957E-7</v>
      </c>
      <c r="CS36" s="3">
        <f t="shared" si="15"/>
        <v>7.1888008965783913E-7</v>
      </c>
      <c r="CT36" s="3">
        <f t="shared" si="15"/>
        <v>3.5944004482891957E-7</v>
      </c>
      <c r="CU36" s="3">
        <f t="shared" si="15"/>
        <v>3.5944004482891957E-7</v>
      </c>
      <c r="CV36" s="3">
        <f t="shared" si="15"/>
        <v>3.5944004482891957E-7</v>
      </c>
      <c r="CW36" s="3">
        <f t="shared" si="15"/>
        <v>3.594400448289195E-2</v>
      </c>
      <c r="CX36" s="26">
        <f>BQ36*BP36</f>
        <v>1.9394542181455285E-4</v>
      </c>
    </row>
    <row r="37" spans="1:105" s="5" customFormat="1" ht="31.5" customHeight="1" thickBot="1" x14ac:dyDescent="0.25">
      <c r="A37" s="2"/>
      <c r="B37" s="37" t="s">
        <v>82</v>
      </c>
      <c r="C37" s="34" t="s">
        <v>52</v>
      </c>
      <c r="D37" s="99">
        <v>6.1000000000000004E-3</v>
      </c>
      <c r="E37" s="93">
        <v>1E-3</v>
      </c>
      <c r="F37" s="91">
        <v>1E-3</v>
      </c>
      <c r="G37" s="91">
        <v>1E-3</v>
      </c>
      <c r="H37" s="91">
        <v>1E-3</v>
      </c>
      <c r="I37" s="91">
        <v>1E-3</v>
      </c>
      <c r="J37" s="91">
        <v>1E-3</v>
      </c>
      <c r="K37" s="91">
        <v>1E-3</v>
      </c>
      <c r="L37" s="91">
        <v>1E-3</v>
      </c>
      <c r="M37" s="91">
        <v>1E-3</v>
      </c>
      <c r="N37" s="91">
        <v>1E-3</v>
      </c>
      <c r="O37" s="91">
        <v>1E-3</v>
      </c>
      <c r="P37" s="91">
        <v>1E-3</v>
      </c>
      <c r="Q37" s="91">
        <v>1E-3</v>
      </c>
      <c r="R37" s="91">
        <v>1E-3</v>
      </c>
      <c r="S37" s="91">
        <v>1E-3</v>
      </c>
      <c r="T37" s="91">
        <v>1E-3</v>
      </c>
      <c r="U37" s="91">
        <v>1E-3</v>
      </c>
      <c r="V37" s="91">
        <v>1E-3</v>
      </c>
      <c r="W37" s="91">
        <v>1E-3</v>
      </c>
      <c r="X37" s="91">
        <v>1E-3</v>
      </c>
      <c r="Y37" s="91">
        <v>1E-3</v>
      </c>
      <c r="Z37" s="91">
        <v>1E-3</v>
      </c>
      <c r="AA37" s="91">
        <v>1E-3</v>
      </c>
      <c r="AB37" s="91">
        <v>1E-3</v>
      </c>
      <c r="AC37" s="91">
        <v>2E-3</v>
      </c>
      <c r="AD37" s="91">
        <v>1E-3</v>
      </c>
      <c r="AE37" s="91">
        <v>1E-3</v>
      </c>
      <c r="AF37" s="91">
        <v>1E-3</v>
      </c>
      <c r="AG37" s="91">
        <v>1E-3</v>
      </c>
      <c r="AH37" s="94">
        <v>1E-3</v>
      </c>
      <c r="AI37" s="47">
        <f t="shared" si="12"/>
        <v>3.2258064516129011E-2</v>
      </c>
      <c r="AJ37" s="47">
        <f t="shared" si="12"/>
        <v>3.2258064516129011E-2</v>
      </c>
      <c r="AK37" s="47">
        <f t="shared" si="12"/>
        <v>3.2258064516129011E-2</v>
      </c>
      <c r="AL37" s="47">
        <f t="shared" si="12"/>
        <v>3.2258064516129011E-2</v>
      </c>
      <c r="AM37" s="47">
        <f t="shared" si="12"/>
        <v>3.2258064516129011E-2</v>
      </c>
      <c r="AN37" s="47">
        <f t="shared" si="12"/>
        <v>3.2258064516129011E-2</v>
      </c>
      <c r="AO37" s="47">
        <f t="shared" si="12"/>
        <v>3.2258064516129011E-2</v>
      </c>
      <c r="AP37" s="47">
        <f t="shared" si="12"/>
        <v>3.2258064516129011E-2</v>
      </c>
      <c r="AQ37" s="47">
        <f t="shared" si="12"/>
        <v>3.2258064516129011E-2</v>
      </c>
      <c r="AR37" s="47">
        <f t="shared" si="12"/>
        <v>3.2258064516129011E-2</v>
      </c>
      <c r="AS37" s="47">
        <f t="shared" si="16"/>
        <v>3.2258064516129011E-2</v>
      </c>
      <c r="AT37" s="47">
        <f t="shared" si="16"/>
        <v>3.2258064516129011E-2</v>
      </c>
      <c r="AU37" s="47">
        <f t="shared" si="16"/>
        <v>3.2258064516129011E-2</v>
      </c>
      <c r="AV37" s="47">
        <f t="shared" si="16"/>
        <v>3.2258064516129011E-2</v>
      </c>
      <c r="AW37" s="47">
        <f t="shared" si="16"/>
        <v>3.2258064516129011E-2</v>
      </c>
      <c r="AX37" s="47">
        <f t="shared" si="16"/>
        <v>3.2258064516129011E-2</v>
      </c>
      <c r="AY37" s="47">
        <f t="shared" si="16"/>
        <v>3.2258064516129011E-2</v>
      </c>
      <c r="AZ37" s="47">
        <f t="shared" si="16"/>
        <v>3.2258064516129011E-2</v>
      </c>
      <c r="BA37" s="47">
        <f t="shared" si="16"/>
        <v>3.2258064516129011E-2</v>
      </c>
      <c r="BB37" s="47">
        <f t="shared" si="16"/>
        <v>3.2258064516129011E-2</v>
      </c>
      <c r="BC37" s="47">
        <f t="shared" si="14"/>
        <v>3.2258064516129011E-2</v>
      </c>
      <c r="BD37" s="47">
        <f t="shared" si="14"/>
        <v>3.2258064516129011E-2</v>
      </c>
      <c r="BE37" s="47">
        <f t="shared" si="14"/>
        <v>3.2258064516129011E-2</v>
      </c>
      <c r="BF37" s="47">
        <f t="shared" si="14"/>
        <v>3.2258064516129011E-2</v>
      </c>
      <c r="BG37" s="47">
        <f t="shared" si="14"/>
        <v>6.4516129032258021E-2</v>
      </c>
      <c r="BH37" s="47">
        <f t="shared" si="14"/>
        <v>3.2258064516129011E-2</v>
      </c>
      <c r="BI37" s="47">
        <f t="shared" si="14"/>
        <v>3.2258064516129011E-2</v>
      </c>
      <c r="BJ37" s="47">
        <f t="shared" si="14"/>
        <v>3.2258064516129011E-2</v>
      </c>
      <c r="BK37" s="47">
        <f t="shared" si="14"/>
        <v>3.2258064516129011E-2</v>
      </c>
      <c r="BL37" s="47">
        <f t="shared" si="14"/>
        <v>3.2258064516129011E-2</v>
      </c>
      <c r="BM37" s="6" cm="1">
        <f t="array" ref="BM37">-1/LN(30)*SUMPRODUCT(AI37:BL37,LN(AI37:BL37))</f>
        <v>0.99649260281667895</v>
      </c>
      <c r="BN37" s="18">
        <f>1-BM37</f>
        <v>3.5073971833210482E-3</v>
      </c>
      <c r="BO37" s="18">
        <f t="shared" si="3"/>
        <v>1.1698356211314438E-4</v>
      </c>
      <c r="BP37" s="21">
        <f t="shared" si="4"/>
        <v>2.4141180995879391E-5</v>
      </c>
      <c r="BQ37" s="6" cm="1">
        <f t="array" ref="BQ37">-SUMPRODUCT(AI37:BL37,LOG(AI37:BL37,2))</f>
        <v>4.8896801813546125</v>
      </c>
      <c r="BR37" s="28">
        <f>BQ37/LOG(30,2)</f>
        <v>0.99649260281667806</v>
      </c>
      <c r="BS37" s="3">
        <f t="shared" si="5"/>
        <v>-5.5697578462225131E-2</v>
      </c>
      <c r="BT37" s="3">
        <f t="shared" si="13"/>
        <v>7.7874777406062504E-7</v>
      </c>
      <c r="BU37" s="3">
        <f t="shared" si="13"/>
        <v>7.7874777406062504E-7</v>
      </c>
      <c r="BV37" s="3">
        <f t="shared" si="13"/>
        <v>7.7874777406062504E-7</v>
      </c>
      <c r="BW37" s="3">
        <f t="shared" si="13"/>
        <v>7.7874777406062504E-7</v>
      </c>
      <c r="BX37" s="3">
        <f t="shared" si="13"/>
        <v>7.7874777406062504E-7</v>
      </c>
      <c r="BY37" s="3">
        <f t="shared" si="13"/>
        <v>7.7874777406062504E-7</v>
      </c>
      <c r="BZ37" s="3">
        <f t="shared" si="13"/>
        <v>7.7874777406062504E-7</v>
      </c>
      <c r="CA37" s="3">
        <f t="shared" si="13"/>
        <v>7.7874777406062504E-7</v>
      </c>
      <c r="CB37" s="3">
        <f t="shared" si="13"/>
        <v>7.7874777406062504E-7</v>
      </c>
      <c r="CC37" s="3">
        <f t="shared" si="13"/>
        <v>7.7874777406062504E-7</v>
      </c>
      <c r="CD37" s="3">
        <f t="shared" si="13"/>
        <v>7.7874777406062504E-7</v>
      </c>
      <c r="CE37" s="3">
        <f t="shared" si="13"/>
        <v>7.7874777406062504E-7</v>
      </c>
      <c r="CF37" s="3">
        <f t="shared" si="13"/>
        <v>7.7874777406062504E-7</v>
      </c>
      <c r="CG37" s="3">
        <f t="shared" si="13"/>
        <v>7.7874777406062504E-7</v>
      </c>
      <c r="CH37" s="3">
        <f t="shared" si="13"/>
        <v>7.7874777406062504E-7</v>
      </c>
      <c r="CI37" s="3">
        <f t="shared" si="11"/>
        <v>7.7874777406062504E-7</v>
      </c>
      <c r="CJ37" s="3">
        <f t="shared" si="11"/>
        <v>7.7874777406062504E-7</v>
      </c>
      <c r="CK37" s="3">
        <f t="shared" si="11"/>
        <v>7.7874777406062504E-7</v>
      </c>
      <c r="CL37" s="3">
        <f t="shared" si="11"/>
        <v>7.7874777406062504E-7</v>
      </c>
      <c r="CM37" s="3">
        <f t="shared" si="15"/>
        <v>7.7874777406062504E-7</v>
      </c>
      <c r="CN37" s="3">
        <f t="shared" si="15"/>
        <v>7.7874777406062504E-7</v>
      </c>
      <c r="CO37" s="3">
        <f t="shared" si="15"/>
        <v>7.7874777406062504E-7</v>
      </c>
      <c r="CP37" s="3">
        <f t="shared" si="15"/>
        <v>7.7874777406062504E-7</v>
      </c>
      <c r="CQ37" s="3">
        <f t="shared" si="15"/>
        <v>7.7874777406062504E-7</v>
      </c>
      <c r="CR37" s="3">
        <f t="shared" si="15"/>
        <v>1.5574955481212501E-6</v>
      </c>
      <c r="CS37" s="3">
        <f t="shared" si="15"/>
        <v>7.7874777406062504E-7</v>
      </c>
      <c r="CT37" s="3">
        <f t="shared" si="15"/>
        <v>7.7874777406062504E-7</v>
      </c>
      <c r="CU37" s="3">
        <f t="shared" si="15"/>
        <v>7.7874777406062504E-7</v>
      </c>
      <c r="CV37" s="3">
        <f t="shared" si="15"/>
        <v>7.7874777406062504E-7</v>
      </c>
      <c r="CW37" s="3">
        <f t="shared" si="15"/>
        <v>7.7874777406062504E-7</v>
      </c>
      <c r="CX37" s="26">
        <f>BQ37*BP37</f>
        <v>1.1804265427004607E-4</v>
      </c>
    </row>
    <row r="38" spans="1:105" s="5" customFormat="1" ht="31.5" customHeight="1" thickBot="1" x14ac:dyDescent="0.25">
      <c r="A38" s="2"/>
      <c r="B38" s="37" t="s">
        <v>83</v>
      </c>
      <c r="C38" s="34" t="s">
        <v>53</v>
      </c>
      <c r="D38" s="99">
        <v>4.1700000000000001E-2</v>
      </c>
      <c r="E38" s="93">
        <v>1E-3</v>
      </c>
      <c r="F38" s="91">
        <v>1E-3</v>
      </c>
      <c r="G38" s="91">
        <v>1E-3</v>
      </c>
      <c r="H38" s="91">
        <v>1E-3</v>
      </c>
      <c r="I38" s="91">
        <v>1E-3</v>
      </c>
      <c r="J38" s="91">
        <v>1E-3</v>
      </c>
      <c r="K38" s="91">
        <v>1E-3</v>
      </c>
      <c r="L38" s="91">
        <v>1E-3</v>
      </c>
      <c r="M38" s="91">
        <v>1E-3</v>
      </c>
      <c r="N38" s="91">
        <v>1E-3</v>
      </c>
      <c r="O38" s="91">
        <v>1E-3</v>
      </c>
      <c r="P38" s="91">
        <v>1E-3</v>
      </c>
      <c r="Q38" s="91">
        <v>1E-3</v>
      </c>
      <c r="R38" s="91">
        <v>1E-3</v>
      </c>
      <c r="S38" s="91">
        <v>1E-3</v>
      </c>
      <c r="T38" s="91">
        <v>1E-3</v>
      </c>
      <c r="U38" s="91">
        <v>1E-3</v>
      </c>
      <c r="V38" s="91">
        <v>1E-3</v>
      </c>
      <c r="W38" s="91">
        <v>1E-3</v>
      </c>
      <c r="X38" s="91">
        <v>1E-3</v>
      </c>
      <c r="Y38" s="91">
        <v>1E-3</v>
      </c>
      <c r="Z38" s="91">
        <v>1E-3</v>
      </c>
      <c r="AA38" s="91">
        <v>1E-3</v>
      </c>
      <c r="AB38" s="91">
        <v>2E-3</v>
      </c>
      <c r="AC38" s="91">
        <v>1E-3</v>
      </c>
      <c r="AD38" s="91">
        <v>1E-3</v>
      </c>
      <c r="AE38" s="91">
        <v>1E-3</v>
      </c>
      <c r="AF38" s="91">
        <v>1E-3</v>
      </c>
      <c r="AG38" s="91">
        <v>1E-3</v>
      </c>
      <c r="AH38" s="94">
        <v>1E-3</v>
      </c>
      <c r="AI38" s="47">
        <f t="shared" si="12"/>
        <v>3.2258064516129011E-2</v>
      </c>
      <c r="AJ38" s="47">
        <f t="shared" si="12"/>
        <v>3.2258064516129011E-2</v>
      </c>
      <c r="AK38" s="47">
        <f t="shared" si="12"/>
        <v>3.2258064516129011E-2</v>
      </c>
      <c r="AL38" s="47">
        <f t="shared" si="12"/>
        <v>3.2258064516129011E-2</v>
      </c>
      <c r="AM38" s="47">
        <f t="shared" si="12"/>
        <v>3.2258064516129011E-2</v>
      </c>
      <c r="AN38" s="47">
        <f t="shared" si="12"/>
        <v>3.2258064516129011E-2</v>
      </c>
      <c r="AO38" s="47">
        <f t="shared" si="12"/>
        <v>3.2258064516129011E-2</v>
      </c>
      <c r="AP38" s="47">
        <f t="shared" si="12"/>
        <v>3.2258064516129011E-2</v>
      </c>
      <c r="AQ38" s="47">
        <f t="shared" si="12"/>
        <v>3.2258064516129011E-2</v>
      </c>
      <c r="AR38" s="47">
        <f t="shared" si="12"/>
        <v>3.2258064516129011E-2</v>
      </c>
      <c r="AS38" s="47">
        <f t="shared" si="16"/>
        <v>3.2258064516129011E-2</v>
      </c>
      <c r="AT38" s="47">
        <f t="shared" si="16"/>
        <v>3.2258064516129011E-2</v>
      </c>
      <c r="AU38" s="47">
        <f t="shared" si="16"/>
        <v>3.2258064516129011E-2</v>
      </c>
      <c r="AV38" s="47">
        <f t="shared" si="16"/>
        <v>3.2258064516129011E-2</v>
      </c>
      <c r="AW38" s="47">
        <f t="shared" si="16"/>
        <v>3.2258064516129011E-2</v>
      </c>
      <c r="AX38" s="47">
        <f t="shared" si="16"/>
        <v>3.2258064516129011E-2</v>
      </c>
      <c r="AY38" s="47">
        <f t="shared" si="16"/>
        <v>3.2258064516129011E-2</v>
      </c>
      <c r="AZ38" s="47">
        <f t="shared" si="16"/>
        <v>3.2258064516129011E-2</v>
      </c>
      <c r="BA38" s="47">
        <f t="shared" si="16"/>
        <v>3.2258064516129011E-2</v>
      </c>
      <c r="BB38" s="47">
        <f t="shared" si="16"/>
        <v>3.2258064516129011E-2</v>
      </c>
      <c r="BC38" s="47">
        <f t="shared" si="14"/>
        <v>3.2258064516129011E-2</v>
      </c>
      <c r="BD38" s="47">
        <f t="shared" si="14"/>
        <v>3.2258064516129011E-2</v>
      </c>
      <c r="BE38" s="47">
        <f t="shared" si="14"/>
        <v>3.2258064516129011E-2</v>
      </c>
      <c r="BF38" s="47">
        <f t="shared" si="14"/>
        <v>6.4516129032258021E-2</v>
      </c>
      <c r="BG38" s="47">
        <f t="shared" si="14"/>
        <v>3.2258064516129011E-2</v>
      </c>
      <c r="BH38" s="47">
        <f t="shared" si="14"/>
        <v>3.2258064516129011E-2</v>
      </c>
      <c r="BI38" s="47">
        <f t="shared" si="14"/>
        <v>3.2258064516129011E-2</v>
      </c>
      <c r="BJ38" s="47">
        <f t="shared" si="14"/>
        <v>3.2258064516129011E-2</v>
      </c>
      <c r="BK38" s="47">
        <f t="shared" si="14"/>
        <v>3.2258064516129011E-2</v>
      </c>
      <c r="BL38" s="47">
        <f t="shared" si="14"/>
        <v>3.2258064516129011E-2</v>
      </c>
      <c r="BM38" s="6" cm="1">
        <f t="array" ref="BM38">-1/LN(30)*SUMPRODUCT(AI38:BL38,LN(AI38:BL38))</f>
        <v>0.99649260281667895</v>
      </c>
      <c r="BN38" s="18">
        <f>1-BM38</f>
        <v>3.5073971833210482E-3</v>
      </c>
      <c r="BO38" s="18">
        <f t="shared" si="3"/>
        <v>1.1698356211314438E-4</v>
      </c>
      <c r="BP38" s="21">
        <f t="shared" si="4"/>
        <v>1.6503069631609355E-4</v>
      </c>
      <c r="BQ38" s="6" cm="1">
        <f t="array" ref="BQ38">-SUMPRODUCT(AI38:BL38,LOG(AI38:BL38,2))</f>
        <v>4.8896801813546125</v>
      </c>
      <c r="BR38" s="28">
        <f>BQ38/LOG(30,2)</f>
        <v>0.99649260281667806</v>
      </c>
      <c r="BS38" s="3">
        <f t="shared" si="5"/>
        <v>-5.5697578462225131E-2</v>
      </c>
      <c r="BT38" s="3">
        <f t="shared" si="13"/>
        <v>5.32357084890624E-6</v>
      </c>
      <c r="BU38" s="3">
        <f t="shared" si="13"/>
        <v>5.32357084890624E-6</v>
      </c>
      <c r="BV38" s="3">
        <f t="shared" si="13"/>
        <v>5.32357084890624E-6</v>
      </c>
      <c r="BW38" s="3">
        <f t="shared" si="13"/>
        <v>5.32357084890624E-6</v>
      </c>
      <c r="BX38" s="3">
        <f t="shared" si="13"/>
        <v>5.32357084890624E-6</v>
      </c>
      <c r="BY38" s="3">
        <f t="shared" si="13"/>
        <v>5.32357084890624E-6</v>
      </c>
      <c r="BZ38" s="3">
        <f t="shared" si="13"/>
        <v>5.32357084890624E-6</v>
      </c>
      <c r="CA38" s="3">
        <f t="shared" si="13"/>
        <v>5.32357084890624E-6</v>
      </c>
      <c r="CB38" s="3">
        <f t="shared" si="13"/>
        <v>5.32357084890624E-6</v>
      </c>
      <c r="CC38" s="3">
        <f t="shared" si="13"/>
        <v>5.32357084890624E-6</v>
      </c>
      <c r="CD38" s="3">
        <f t="shared" si="13"/>
        <v>5.32357084890624E-6</v>
      </c>
      <c r="CE38" s="3">
        <f t="shared" si="13"/>
        <v>5.32357084890624E-6</v>
      </c>
      <c r="CF38" s="3">
        <f t="shared" si="13"/>
        <v>5.32357084890624E-6</v>
      </c>
      <c r="CG38" s="3">
        <f t="shared" si="13"/>
        <v>5.32357084890624E-6</v>
      </c>
      <c r="CH38" s="3">
        <f t="shared" si="13"/>
        <v>5.32357084890624E-6</v>
      </c>
      <c r="CI38" s="3">
        <f t="shared" si="11"/>
        <v>5.32357084890624E-6</v>
      </c>
      <c r="CJ38" s="3">
        <f t="shared" si="11"/>
        <v>5.32357084890624E-6</v>
      </c>
      <c r="CK38" s="3">
        <f t="shared" si="11"/>
        <v>5.32357084890624E-6</v>
      </c>
      <c r="CL38" s="3">
        <f t="shared" si="11"/>
        <v>5.32357084890624E-6</v>
      </c>
      <c r="CM38" s="3">
        <f t="shared" si="15"/>
        <v>5.32357084890624E-6</v>
      </c>
      <c r="CN38" s="3">
        <f t="shared" si="15"/>
        <v>5.32357084890624E-6</v>
      </c>
      <c r="CO38" s="3">
        <f t="shared" si="15"/>
        <v>5.32357084890624E-6</v>
      </c>
      <c r="CP38" s="3">
        <f t="shared" si="15"/>
        <v>5.32357084890624E-6</v>
      </c>
      <c r="CQ38" s="3">
        <f t="shared" si="15"/>
        <v>1.064714169781248E-5</v>
      </c>
      <c r="CR38" s="3">
        <f t="shared" si="15"/>
        <v>5.32357084890624E-6</v>
      </c>
      <c r="CS38" s="3">
        <f t="shared" si="15"/>
        <v>5.32357084890624E-6</v>
      </c>
      <c r="CT38" s="3">
        <f t="shared" si="15"/>
        <v>5.32357084890624E-6</v>
      </c>
      <c r="CU38" s="3">
        <f t="shared" si="15"/>
        <v>5.32357084890624E-6</v>
      </c>
      <c r="CV38" s="3">
        <f t="shared" si="15"/>
        <v>5.32357084890624E-6</v>
      </c>
      <c r="CW38" s="3">
        <f t="shared" si="15"/>
        <v>5.32357084890624E-6</v>
      </c>
      <c r="CX38" s="26">
        <f>BQ38*BP38</f>
        <v>8.0694732509195436E-4</v>
      </c>
    </row>
    <row r="39" spans="1:105" s="5" customFormat="1" ht="31.5" customHeight="1" thickBot="1" x14ac:dyDescent="0.25">
      <c r="A39" s="2"/>
      <c r="B39" s="37" t="s">
        <v>84</v>
      </c>
      <c r="C39" s="34" t="s">
        <v>54</v>
      </c>
      <c r="D39" s="99">
        <v>4.5999999999999999E-2</v>
      </c>
      <c r="E39" s="93">
        <v>1E-3</v>
      </c>
      <c r="F39" s="91">
        <v>1E-3</v>
      </c>
      <c r="G39" s="91">
        <v>1E-3</v>
      </c>
      <c r="H39" s="91">
        <v>1E-3</v>
      </c>
      <c r="I39" s="91">
        <v>1E-3</v>
      </c>
      <c r="J39" s="91">
        <v>1E-3</v>
      </c>
      <c r="K39" s="91">
        <v>1E-3</v>
      </c>
      <c r="L39" s="91">
        <v>1E-3</v>
      </c>
      <c r="M39" s="91">
        <v>1E-3</v>
      </c>
      <c r="N39" s="91">
        <v>1E-3</v>
      </c>
      <c r="O39" s="91">
        <v>1E-3</v>
      </c>
      <c r="P39" s="91">
        <v>1E-3</v>
      </c>
      <c r="Q39" s="91">
        <v>1E-3</v>
      </c>
      <c r="R39" s="91">
        <v>1E-3</v>
      </c>
      <c r="S39" s="91">
        <v>1E-3</v>
      </c>
      <c r="T39" s="91">
        <v>1E-3</v>
      </c>
      <c r="U39" s="91">
        <v>1E-3</v>
      </c>
      <c r="V39" s="91">
        <v>1E-3</v>
      </c>
      <c r="W39" s="91">
        <v>1E-3</v>
      </c>
      <c r="X39" s="91">
        <v>1E-3</v>
      </c>
      <c r="Y39" s="91">
        <v>1E-3</v>
      </c>
      <c r="Z39" s="91">
        <v>1E-3</v>
      </c>
      <c r="AA39" s="91">
        <v>2E-3</v>
      </c>
      <c r="AB39" s="91">
        <v>1E-3</v>
      </c>
      <c r="AC39" s="91">
        <v>1E-3</v>
      </c>
      <c r="AD39" s="91">
        <v>1E-3</v>
      </c>
      <c r="AE39" s="91">
        <v>1E-3</v>
      </c>
      <c r="AF39" s="91">
        <v>1E-3</v>
      </c>
      <c r="AG39" s="91">
        <v>1E-3</v>
      </c>
      <c r="AH39" s="94">
        <v>1E-3</v>
      </c>
      <c r="AI39" s="47">
        <f t="shared" ref="AI39:AR39" si="17">E39/SUM($E39:$AH39)</f>
        <v>3.2258064516129011E-2</v>
      </c>
      <c r="AJ39" s="47">
        <f t="shared" si="17"/>
        <v>3.2258064516129011E-2</v>
      </c>
      <c r="AK39" s="47">
        <f t="shared" si="17"/>
        <v>3.2258064516129011E-2</v>
      </c>
      <c r="AL39" s="47">
        <f t="shared" si="17"/>
        <v>3.2258064516129011E-2</v>
      </c>
      <c r="AM39" s="47">
        <f t="shared" si="17"/>
        <v>3.2258064516129011E-2</v>
      </c>
      <c r="AN39" s="47">
        <f t="shared" si="17"/>
        <v>3.2258064516129011E-2</v>
      </c>
      <c r="AO39" s="47">
        <f t="shared" si="17"/>
        <v>3.2258064516129011E-2</v>
      </c>
      <c r="AP39" s="47">
        <f t="shared" si="17"/>
        <v>3.2258064516129011E-2</v>
      </c>
      <c r="AQ39" s="47">
        <f t="shared" si="17"/>
        <v>3.2258064516129011E-2</v>
      </c>
      <c r="AR39" s="47">
        <f t="shared" si="17"/>
        <v>3.2258064516129011E-2</v>
      </c>
      <c r="AS39" s="47">
        <f t="shared" si="16"/>
        <v>3.2258064516129011E-2</v>
      </c>
      <c r="AT39" s="47">
        <f t="shared" si="16"/>
        <v>3.2258064516129011E-2</v>
      </c>
      <c r="AU39" s="47">
        <f t="shared" si="16"/>
        <v>3.2258064516129011E-2</v>
      </c>
      <c r="AV39" s="47">
        <f t="shared" si="16"/>
        <v>3.2258064516129011E-2</v>
      </c>
      <c r="AW39" s="47">
        <f t="shared" si="16"/>
        <v>3.2258064516129011E-2</v>
      </c>
      <c r="AX39" s="47">
        <f t="shared" si="16"/>
        <v>3.2258064516129011E-2</v>
      </c>
      <c r="AY39" s="47">
        <f t="shared" si="16"/>
        <v>3.2258064516129011E-2</v>
      </c>
      <c r="AZ39" s="47">
        <f t="shared" si="16"/>
        <v>3.2258064516129011E-2</v>
      </c>
      <c r="BA39" s="47">
        <f t="shared" si="16"/>
        <v>3.2258064516129011E-2</v>
      </c>
      <c r="BB39" s="47">
        <f t="shared" si="16"/>
        <v>3.2258064516129011E-2</v>
      </c>
      <c r="BC39" s="47">
        <f t="shared" si="14"/>
        <v>3.2258064516129011E-2</v>
      </c>
      <c r="BD39" s="47">
        <f t="shared" si="14"/>
        <v>3.2258064516129011E-2</v>
      </c>
      <c r="BE39" s="47">
        <f t="shared" si="14"/>
        <v>6.4516129032258021E-2</v>
      </c>
      <c r="BF39" s="47">
        <f t="shared" si="14"/>
        <v>3.2258064516129011E-2</v>
      </c>
      <c r="BG39" s="47">
        <f t="shared" si="14"/>
        <v>3.2258064516129011E-2</v>
      </c>
      <c r="BH39" s="47">
        <f t="shared" si="14"/>
        <v>3.2258064516129011E-2</v>
      </c>
      <c r="BI39" s="47">
        <f t="shared" si="14"/>
        <v>3.2258064516129011E-2</v>
      </c>
      <c r="BJ39" s="47">
        <f t="shared" si="14"/>
        <v>3.2258064516129011E-2</v>
      </c>
      <c r="BK39" s="47">
        <f t="shared" si="14"/>
        <v>3.2258064516129011E-2</v>
      </c>
      <c r="BL39" s="47">
        <f t="shared" si="14"/>
        <v>3.2258064516129011E-2</v>
      </c>
      <c r="BM39" s="6" cm="1">
        <f t="array" ref="BM39">-1/LN(30)*SUMPRODUCT(AI39:BL39,LN(AI39:BL39))</f>
        <v>0.99649260281667895</v>
      </c>
      <c r="BN39" s="18">
        <f>1-BM39</f>
        <v>3.5073971833210482E-3</v>
      </c>
      <c r="BO39" s="18">
        <f t="shared" si="3"/>
        <v>1.1698356211314438E-4</v>
      </c>
      <c r="BP39" s="21">
        <f t="shared" si="4"/>
        <v>1.8204825013286099E-4</v>
      </c>
      <c r="BQ39" s="6" cm="1">
        <f t="array" ref="BQ39">-SUMPRODUCT(AI39:BL39,LOG(AI39:BL39,2))</f>
        <v>4.8896801813546125</v>
      </c>
      <c r="BR39" s="28">
        <f>BQ39/LOG(30,2)</f>
        <v>0.99649260281667806</v>
      </c>
      <c r="BS39" s="3">
        <f t="shared" si="5"/>
        <v>-5.5697578462225131E-2</v>
      </c>
      <c r="BT39" s="3">
        <f t="shared" si="13"/>
        <v>5.8725241978342213E-6</v>
      </c>
      <c r="BU39" s="3">
        <f t="shared" si="13"/>
        <v>5.8725241978342213E-6</v>
      </c>
      <c r="BV39" s="3">
        <f t="shared" si="13"/>
        <v>5.8725241978342213E-6</v>
      </c>
      <c r="BW39" s="3">
        <f t="shared" si="13"/>
        <v>5.8725241978342213E-6</v>
      </c>
      <c r="BX39" s="3">
        <f t="shared" si="13"/>
        <v>5.8725241978342213E-6</v>
      </c>
      <c r="BY39" s="3">
        <f t="shared" si="13"/>
        <v>5.8725241978342213E-6</v>
      </c>
      <c r="BZ39" s="3">
        <f t="shared" si="13"/>
        <v>5.8725241978342213E-6</v>
      </c>
      <c r="CA39" s="3">
        <f t="shared" si="13"/>
        <v>5.8725241978342213E-6</v>
      </c>
      <c r="CB39" s="3">
        <f t="shared" si="13"/>
        <v>5.8725241978342213E-6</v>
      </c>
      <c r="CC39" s="3">
        <f t="shared" si="13"/>
        <v>5.8725241978342213E-6</v>
      </c>
      <c r="CD39" s="3">
        <f t="shared" si="13"/>
        <v>5.8725241978342213E-6</v>
      </c>
      <c r="CE39" s="3">
        <f t="shared" si="13"/>
        <v>5.8725241978342213E-6</v>
      </c>
      <c r="CF39" s="3">
        <f t="shared" si="13"/>
        <v>5.8725241978342213E-6</v>
      </c>
      <c r="CG39" s="3">
        <f t="shared" si="13"/>
        <v>5.8725241978342213E-6</v>
      </c>
      <c r="CH39" s="3">
        <f t="shared" si="13"/>
        <v>5.8725241978342213E-6</v>
      </c>
      <c r="CI39" s="3">
        <f t="shared" si="11"/>
        <v>5.8725241978342213E-6</v>
      </c>
      <c r="CJ39" s="3">
        <f t="shared" si="11"/>
        <v>5.8725241978342213E-6</v>
      </c>
      <c r="CK39" s="3">
        <f t="shared" si="11"/>
        <v>5.8725241978342213E-6</v>
      </c>
      <c r="CL39" s="3">
        <f t="shared" si="11"/>
        <v>5.8725241978342213E-6</v>
      </c>
      <c r="CM39" s="3">
        <f t="shared" si="15"/>
        <v>5.8725241978342213E-6</v>
      </c>
      <c r="CN39" s="3">
        <f t="shared" si="15"/>
        <v>5.8725241978342213E-6</v>
      </c>
      <c r="CO39" s="3">
        <f t="shared" si="15"/>
        <v>5.8725241978342213E-6</v>
      </c>
      <c r="CP39" s="3">
        <f t="shared" si="15"/>
        <v>1.1745048395668443E-5</v>
      </c>
      <c r="CQ39" s="3">
        <f t="shared" si="15"/>
        <v>5.8725241978342213E-6</v>
      </c>
      <c r="CR39" s="3">
        <f t="shared" si="15"/>
        <v>5.8725241978342213E-6</v>
      </c>
      <c r="CS39" s="3">
        <f t="shared" si="15"/>
        <v>5.8725241978342213E-6</v>
      </c>
      <c r="CT39" s="3">
        <f t="shared" si="15"/>
        <v>5.8725241978342213E-6</v>
      </c>
      <c r="CU39" s="3">
        <f t="shared" si="15"/>
        <v>5.8725241978342213E-6</v>
      </c>
      <c r="CV39" s="3">
        <f t="shared" si="15"/>
        <v>5.8725241978342213E-6</v>
      </c>
      <c r="CW39" s="3">
        <f t="shared" si="15"/>
        <v>5.8725241978342213E-6</v>
      </c>
      <c r="CX39" s="26">
        <f>BQ39*BP39</f>
        <v>8.9015772072493756E-4</v>
      </c>
    </row>
    <row r="40" spans="1:105" s="5" customFormat="1" ht="31.5" customHeight="1" thickBot="1" x14ac:dyDescent="0.25">
      <c r="A40" s="2"/>
      <c r="B40" s="38" t="s">
        <v>85</v>
      </c>
      <c r="C40" s="4" t="s">
        <v>55</v>
      </c>
      <c r="D40" s="100">
        <v>1.9599999999999999E-2</v>
      </c>
      <c r="E40" s="95">
        <v>1E-3</v>
      </c>
      <c r="F40" s="96">
        <v>1E-3</v>
      </c>
      <c r="G40" s="96">
        <v>1E-3</v>
      </c>
      <c r="H40" s="96">
        <v>1E-3</v>
      </c>
      <c r="I40" s="96">
        <v>1E-3</v>
      </c>
      <c r="J40" s="96">
        <v>1E-3</v>
      </c>
      <c r="K40" s="96">
        <v>1E-3</v>
      </c>
      <c r="L40" s="96">
        <v>1E-3</v>
      </c>
      <c r="M40" s="96">
        <v>1E-3</v>
      </c>
      <c r="N40" s="96">
        <v>1E-3</v>
      </c>
      <c r="O40" s="96">
        <v>1E-3</v>
      </c>
      <c r="P40" s="96">
        <v>1E-3</v>
      </c>
      <c r="Q40" s="96">
        <v>1E-3</v>
      </c>
      <c r="R40" s="96">
        <v>1E-3</v>
      </c>
      <c r="S40" s="96">
        <v>1E-3</v>
      </c>
      <c r="T40" s="96">
        <v>1E-3</v>
      </c>
      <c r="U40" s="96">
        <v>1E-3</v>
      </c>
      <c r="V40" s="96">
        <v>1E-3</v>
      </c>
      <c r="W40" s="96">
        <v>1E-3</v>
      </c>
      <c r="X40" s="96">
        <v>1E-3</v>
      </c>
      <c r="Y40" s="96">
        <v>1E-3</v>
      </c>
      <c r="Z40" s="96">
        <v>2E-3</v>
      </c>
      <c r="AA40" s="96">
        <v>1E-3</v>
      </c>
      <c r="AB40" s="96">
        <v>1E-3</v>
      </c>
      <c r="AC40" s="96">
        <v>1E-3</v>
      </c>
      <c r="AD40" s="96">
        <v>1E-3</v>
      </c>
      <c r="AE40" s="96">
        <v>1E-3</v>
      </c>
      <c r="AF40" s="96">
        <v>1E-3</v>
      </c>
      <c r="AG40" s="96">
        <v>1E-3</v>
      </c>
      <c r="AH40" s="97">
        <v>1E-3</v>
      </c>
      <c r="AI40" s="47">
        <f t="shared" ref="AI40:BH40" si="18">E40/SUM($E40:$AH40)</f>
        <v>3.2258064516129011E-2</v>
      </c>
      <c r="AJ40" s="47">
        <f t="shared" si="18"/>
        <v>3.2258064516129011E-2</v>
      </c>
      <c r="AK40" s="47">
        <f t="shared" si="18"/>
        <v>3.2258064516129011E-2</v>
      </c>
      <c r="AL40" s="47">
        <f t="shared" si="18"/>
        <v>3.2258064516129011E-2</v>
      </c>
      <c r="AM40" s="47">
        <f t="shared" si="18"/>
        <v>3.2258064516129011E-2</v>
      </c>
      <c r="AN40" s="47">
        <f t="shared" si="18"/>
        <v>3.2258064516129011E-2</v>
      </c>
      <c r="AO40" s="47">
        <f t="shared" si="18"/>
        <v>3.2258064516129011E-2</v>
      </c>
      <c r="AP40" s="47">
        <f t="shared" si="18"/>
        <v>3.2258064516129011E-2</v>
      </c>
      <c r="AQ40" s="47">
        <f t="shared" si="18"/>
        <v>3.2258064516129011E-2</v>
      </c>
      <c r="AR40" s="47">
        <f t="shared" si="18"/>
        <v>3.2258064516129011E-2</v>
      </c>
      <c r="AS40" s="47">
        <f t="shared" si="18"/>
        <v>3.2258064516129011E-2</v>
      </c>
      <c r="AT40" s="47">
        <f t="shared" si="18"/>
        <v>3.2258064516129011E-2</v>
      </c>
      <c r="AU40" s="47">
        <f t="shared" si="18"/>
        <v>3.2258064516129011E-2</v>
      </c>
      <c r="AV40" s="47">
        <f t="shared" si="18"/>
        <v>3.2258064516129011E-2</v>
      </c>
      <c r="AW40" s="47">
        <f t="shared" si="18"/>
        <v>3.2258064516129011E-2</v>
      </c>
      <c r="AX40" s="47">
        <f t="shared" si="18"/>
        <v>3.2258064516129011E-2</v>
      </c>
      <c r="AY40" s="47">
        <f t="shared" si="18"/>
        <v>3.2258064516129011E-2</v>
      </c>
      <c r="AZ40" s="47">
        <f t="shared" si="18"/>
        <v>3.2258064516129011E-2</v>
      </c>
      <c r="BA40" s="47">
        <f t="shared" si="18"/>
        <v>3.2258064516129011E-2</v>
      </c>
      <c r="BB40" s="47">
        <f t="shared" si="18"/>
        <v>3.2258064516129011E-2</v>
      </c>
      <c r="BC40" s="47">
        <f t="shared" si="18"/>
        <v>3.2258064516129011E-2</v>
      </c>
      <c r="BD40" s="47">
        <f t="shared" si="18"/>
        <v>6.4516129032258021E-2</v>
      </c>
      <c r="BE40" s="47">
        <f t="shared" si="18"/>
        <v>3.2258064516129011E-2</v>
      </c>
      <c r="BF40" s="47">
        <f t="shared" si="18"/>
        <v>3.2258064516129011E-2</v>
      </c>
      <c r="BG40" s="47">
        <f t="shared" si="18"/>
        <v>3.2258064516129011E-2</v>
      </c>
      <c r="BH40" s="47">
        <f t="shared" si="18"/>
        <v>3.2258064516129011E-2</v>
      </c>
      <c r="BI40" s="47">
        <f t="shared" si="14"/>
        <v>3.2258064516129011E-2</v>
      </c>
      <c r="BJ40" s="47">
        <f t="shared" si="14"/>
        <v>3.2258064516129011E-2</v>
      </c>
      <c r="BK40" s="47">
        <f t="shared" si="14"/>
        <v>3.2258064516129011E-2</v>
      </c>
      <c r="BL40" s="47">
        <f t="shared" si="14"/>
        <v>3.2258064516129011E-2</v>
      </c>
      <c r="BM40" s="6" cm="1">
        <f t="array" ref="BM40">-1/LN(30)*SUMPRODUCT(AI40:BL40,LN(AI40:BL40))</f>
        <v>0.99649260281667895</v>
      </c>
      <c r="BN40" s="18">
        <f t="shared" ref="BN40" si="19">1-BM40</f>
        <v>3.5073971833210482E-3</v>
      </c>
      <c r="BO40" s="18">
        <f t="shared" si="3"/>
        <v>1.1698356211314438E-4</v>
      </c>
      <c r="BP40" s="21">
        <f t="shared" si="4"/>
        <v>7.7568384839219031E-5</v>
      </c>
      <c r="BQ40" s="6" cm="1">
        <f t="array" ref="BQ40">-SUMPRODUCT(AI40:BL40,LOG(AI40:BL40,2))</f>
        <v>4.8896801813546125</v>
      </c>
      <c r="BR40" s="28">
        <f t="shared" ref="BR40" si="20">BQ40/LOG(30,2)</f>
        <v>0.99649260281667806</v>
      </c>
      <c r="BS40" s="3">
        <f t="shared" si="5"/>
        <v>-5.5697578462225131E-2</v>
      </c>
      <c r="BT40" s="3">
        <f t="shared" ref="BT40:CH40" si="21">AI40*$BP40</f>
        <v>2.5022059625554509E-6</v>
      </c>
      <c r="BU40" s="3">
        <f t="shared" si="21"/>
        <v>2.5022059625554509E-6</v>
      </c>
      <c r="BV40" s="3">
        <f t="shared" si="21"/>
        <v>2.5022059625554509E-6</v>
      </c>
      <c r="BW40" s="3">
        <f t="shared" si="21"/>
        <v>2.5022059625554509E-6</v>
      </c>
      <c r="BX40" s="3">
        <f t="shared" si="21"/>
        <v>2.5022059625554509E-6</v>
      </c>
      <c r="BY40" s="3">
        <f t="shared" si="21"/>
        <v>2.5022059625554509E-6</v>
      </c>
      <c r="BZ40" s="3">
        <f t="shared" si="21"/>
        <v>2.5022059625554509E-6</v>
      </c>
      <c r="CA40" s="3">
        <f t="shared" si="21"/>
        <v>2.5022059625554509E-6</v>
      </c>
      <c r="CB40" s="3">
        <f t="shared" si="21"/>
        <v>2.5022059625554509E-6</v>
      </c>
      <c r="CC40" s="3">
        <f t="shared" si="21"/>
        <v>2.5022059625554509E-6</v>
      </c>
      <c r="CD40" s="3">
        <f t="shared" si="21"/>
        <v>2.5022059625554509E-6</v>
      </c>
      <c r="CE40" s="3">
        <f t="shared" si="21"/>
        <v>2.5022059625554509E-6</v>
      </c>
      <c r="CF40" s="3">
        <f t="shared" si="21"/>
        <v>2.5022059625554509E-6</v>
      </c>
      <c r="CG40" s="3">
        <f t="shared" si="21"/>
        <v>2.5022059625554509E-6</v>
      </c>
      <c r="CH40" s="3">
        <f t="shared" si="21"/>
        <v>2.5022059625554509E-6</v>
      </c>
      <c r="CI40" s="3">
        <f t="shared" si="11"/>
        <v>2.5022059625554509E-6</v>
      </c>
      <c r="CJ40" s="3">
        <f t="shared" si="11"/>
        <v>2.5022059625554509E-6</v>
      </c>
      <c r="CK40" s="3">
        <f t="shared" si="11"/>
        <v>2.5022059625554509E-6</v>
      </c>
      <c r="CL40" s="3">
        <f t="shared" si="11"/>
        <v>2.5022059625554509E-6</v>
      </c>
      <c r="CM40" s="3">
        <f t="shared" si="15"/>
        <v>2.5022059625554509E-6</v>
      </c>
      <c r="CN40" s="3">
        <f t="shared" si="15"/>
        <v>2.5022059625554509E-6</v>
      </c>
      <c r="CO40" s="3">
        <f t="shared" si="15"/>
        <v>5.0044119251109019E-6</v>
      </c>
      <c r="CP40" s="3">
        <f t="shared" si="15"/>
        <v>2.5022059625554509E-6</v>
      </c>
      <c r="CQ40" s="3">
        <f t="shared" si="15"/>
        <v>2.5022059625554509E-6</v>
      </c>
      <c r="CR40" s="3">
        <f t="shared" si="15"/>
        <v>2.5022059625554509E-6</v>
      </c>
      <c r="CS40" s="3">
        <f t="shared" si="15"/>
        <v>2.5022059625554509E-6</v>
      </c>
      <c r="CT40" s="3">
        <f t="shared" si="15"/>
        <v>2.5022059625554509E-6</v>
      </c>
      <c r="CU40" s="3">
        <f t="shared" si="15"/>
        <v>2.5022059625554509E-6</v>
      </c>
      <c r="CV40" s="3">
        <f t="shared" si="15"/>
        <v>2.5022059625554509E-6</v>
      </c>
      <c r="CW40" s="3">
        <f t="shared" si="15"/>
        <v>2.5022059625554509E-6</v>
      </c>
      <c r="CX40" s="26">
        <f t="shared" ref="CX40" si="22">BQ40*BP40</f>
        <v>3.7928459404801691E-4</v>
      </c>
    </row>
    <row r="41" spans="1:105" ht="28.5" customHeight="1" thickBot="1" x14ac:dyDescent="0.3">
      <c r="A41" s="1"/>
      <c r="B41" s="139"/>
      <c r="C41" s="139"/>
      <c r="D41" s="15">
        <f>SUM(D7:D10)</f>
        <v>9.7800000000000012E-2</v>
      </c>
      <c r="E41" s="20">
        <f t="shared" ref="E41:AH41" si="23">SUMPRODUCT($D$7:$D$40,E7:E40)</f>
        <v>1.9809804</v>
      </c>
      <c r="F41" s="20">
        <f t="shared" si="23"/>
        <v>5.8209419999999996</v>
      </c>
      <c r="G41" s="20">
        <f t="shared" si="23"/>
        <v>1.1409887999999999</v>
      </c>
      <c r="H41" s="20">
        <f t="shared" si="23"/>
        <v>0.84099180000000007</v>
      </c>
      <c r="I41" s="20">
        <f t="shared" si="23"/>
        <v>1.1909882999999999</v>
      </c>
      <c r="J41" s="20">
        <f t="shared" si="23"/>
        <v>0.71099310000000016</v>
      </c>
      <c r="K41" s="20">
        <f t="shared" si="23"/>
        <v>4.2709575000000006</v>
      </c>
      <c r="L41" s="20">
        <f t="shared" si="23"/>
        <v>1.4509856999999999</v>
      </c>
      <c r="M41" s="20">
        <f t="shared" si="23"/>
        <v>3.3709664999999993</v>
      </c>
      <c r="N41" s="20">
        <f t="shared" si="23"/>
        <v>4.6809533999999999</v>
      </c>
      <c r="O41" s="20">
        <f t="shared" si="23"/>
        <v>6.9609305999999993</v>
      </c>
      <c r="P41" s="20">
        <f t="shared" si="23"/>
        <v>2.8809713999999995</v>
      </c>
      <c r="Q41" s="20">
        <f t="shared" si="23"/>
        <v>1.9709804999999998</v>
      </c>
      <c r="R41" s="20">
        <f t="shared" si="23"/>
        <v>4.8509517000000013</v>
      </c>
      <c r="S41" s="20">
        <f t="shared" si="23"/>
        <v>1.3109871</v>
      </c>
      <c r="T41" s="20">
        <f t="shared" si="23"/>
        <v>1.4409857999999998</v>
      </c>
      <c r="U41" s="20">
        <f t="shared" si="23"/>
        <v>3.0009701999999994</v>
      </c>
      <c r="V41" s="20">
        <f t="shared" si="23"/>
        <v>0.6109941000000001</v>
      </c>
      <c r="W41" s="20">
        <f t="shared" si="23"/>
        <v>2.3709764999999998</v>
      </c>
      <c r="X41" s="20">
        <f t="shared" si="23"/>
        <v>1.9109810999999997</v>
      </c>
      <c r="Y41" s="20">
        <f t="shared" si="23"/>
        <v>3.2909673000000002</v>
      </c>
      <c r="Z41" s="20">
        <f t="shared" si="23"/>
        <v>4.7209725999999996</v>
      </c>
      <c r="AA41" s="20">
        <f t="shared" si="23"/>
        <v>6.8909773000000012</v>
      </c>
      <c r="AB41" s="20">
        <f t="shared" si="23"/>
        <v>5.480987100000001</v>
      </c>
      <c r="AC41" s="20">
        <f t="shared" si="23"/>
        <v>4.0009662999999991</v>
      </c>
      <c r="AD41" s="20">
        <f t="shared" si="23"/>
        <v>0.46102749999999998</v>
      </c>
      <c r="AE41" s="20">
        <f t="shared" si="23"/>
        <v>1.8310057999999998</v>
      </c>
      <c r="AF41" s="20">
        <f t="shared" si="23"/>
        <v>3.6809634</v>
      </c>
      <c r="AG41" s="20">
        <f t="shared" si="23"/>
        <v>2.3909763000000002</v>
      </c>
      <c r="AH41" s="20">
        <f t="shared" si="23"/>
        <v>3.1909683000000002</v>
      </c>
      <c r="AI41" s="103">
        <f>SUM(AI7:BL40)</f>
        <v>33.999999999999496</v>
      </c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6">
        <f>SUM(BM7:BM10)</f>
        <v>4.2664250022131436E-3</v>
      </c>
      <c r="BN41" s="19">
        <f>SUM(BN7:BN40)</f>
        <v>29.981966012701488</v>
      </c>
      <c r="BO41" s="15">
        <f>SUM(BO7:BO40)</f>
        <v>1.0000000000000002</v>
      </c>
      <c r="BP41" s="17">
        <f>SUM(BP7:BP40)</f>
        <v>1</v>
      </c>
      <c r="BQ41" s="101" t="s">
        <v>3</v>
      </c>
      <c r="BR41" s="102"/>
      <c r="BS41" s="29">
        <f t="shared" ref="BS41:CW41" si="24">SUM(BS7:BS40)</f>
        <v>29.743241105272592</v>
      </c>
      <c r="BT41" s="55">
        <f t="shared" si="24"/>
        <v>2.2335271551800706E-2</v>
      </c>
      <c r="BU41" s="55">
        <f t="shared" si="24"/>
        <v>6.5604705530072013E-2</v>
      </c>
      <c r="BV41" s="55">
        <f t="shared" si="24"/>
        <v>1.2870082869053848E-2</v>
      </c>
      <c r="BW41" s="55">
        <f t="shared" si="24"/>
        <v>9.489658339501399E-3</v>
      </c>
      <c r="BX41" s="55">
        <f t="shared" si="24"/>
        <v>1.343348695731259E-2</v>
      </c>
      <c r="BY41" s="55">
        <f t="shared" si="24"/>
        <v>8.0248077100286731E-3</v>
      </c>
      <c r="BZ41" s="55">
        <f t="shared" si="24"/>
        <v>4.8139178794051073E-2</v>
      </c>
      <c r="CA41" s="55">
        <f t="shared" si="24"/>
        <v>1.6363188216258054E-2</v>
      </c>
      <c r="CB41" s="55">
        <f t="shared" si="24"/>
        <v>3.7997905205393735E-2</v>
      </c>
      <c r="CC41" s="55">
        <f t="shared" si="24"/>
        <v>5.2759092317772767E-2</v>
      </c>
      <c r="CD41" s="55">
        <f t="shared" si="24"/>
        <v>7.8450318742371364E-2</v>
      </c>
      <c r="CE41" s="55">
        <f t="shared" si="24"/>
        <v>3.2476545140458057E-2</v>
      </c>
      <c r="CF41" s="55">
        <f t="shared" si="24"/>
        <v>2.2222590734148975E-2</v>
      </c>
      <c r="CG41" s="55">
        <f t="shared" si="24"/>
        <v>5.467466621785249E-2</v>
      </c>
      <c r="CH41" s="55">
        <f t="shared" si="24"/>
        <v>1.4785656769133579E-2</v>
      </c>
      <c r="CI41" s="55">
        <f t="shared" si="24"/>
        <v>1.6250507398606315E-2</v>
      </c>
      <c r="CJ41" s="55">
        <f t="shared" si="24"/>
        <v>3.3828714952279043E-2</v>
      </c>
      <c r="CK41" s="55">
        <f t="shared" si="24"/>
        <v>6.897999533511192E-3</v>
      </c>
      <c r="CL41" s="55">
        <f t="shared" si="24"/>
        <v>2.6729823440218924E-2</v>
      </c>
      <c r="CM41" s="55">
        <f t="shared" si="24"/>
        <v>2.1546505828238499E-2</v>
      </c>
      <c r="CN41" s="55">
        <f t="shared" si="24"/>
        <v>3.7096458664179766E-2</v>
      </c>
      <c r="CO41" s="55">
        <f t="shared" si="24"/>
        <v>5.3212317794342351E-2</v>
      </c>
      <c r="CP41" s="55">
        <f t="shared" si="24"/>
        <v>7.7667425543007054E-2</v>
      </c>
      <c r="CQ41" s="55">
        <f t="shared" si="24"/>
        <v>6.1778881300761597E-2</v>
      </c>
      <c r="CR41" s="55">
        <f t="shared" si="24"/>
        <v>4.5097575465227982E-2</v>
      </c>
      <c r="CS41" s="55">
        <f t="shared" si="24"/>
        <v>5.2081467087797956E-3</v>
      </c>
      <c r="CT41" s="55">
        <f t="shared" si="24"/>
        <v>2.0645328585365313E-2</v>
      </c>
      <c r="CU41" s="55">
        <f t="shared" si="24"/>
        <v>4.1491010552597976E-2</v>
      </c>
      <c r="CV41" s="55">
        <f t="shared" si="24"/>
        <v>2.6954034438072608E-2</v>
      </c>
      <c r="CW41" s="55">
        <f t="shared" si="24"/>
        <v>3.5968114699601657E-2</v>
      </c>
    </row>
    <row r="42" spans="1:105" ht="30" customHeight="1" thickBot="1" x14ac:dyDescent="0.3">
      <c r="A42" s="1"/>
      <c r="BP42" s="148" t="s">
        <v>148</v>
      </c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  <c r="CO42" s="149"/>
      <c r="CP42" s="149"/>
      <c r="CQ42" s="149"/>
      <c r="CR42" s="149"/>
      <c r="CS42" s="149"/>
      <c r="CT42" s="149"/>
      <c r="CU42" s="149"/>
      <c r="CV42" s="149"/>
      <c r="CW42" s="149"/>
      <c r="CX42" s="150"/>
    </row>
    <row r="43" spans="1:105" ht="30" customHeight="1" thickBot="1" x14ac:dyDescent="0.3">
      <c r="A43" s="1"/>
      <c r="BP43" s="56"/>
      <c r="BR43" s="141" t="s">
        <v>140</v>
      </c>
      <c r="BS43" s="142"/>
      <c r="BT43" s="142"/>
      <c r="BU43" s="142"/>
      <c r="BV43" s="142"/>
      <c r="BW43" s="143"/>
      <c r="BX43" s="151" t="s">
        <v>149</v>
      </c>
      <c r="BY43" s="152"/>
      <c r="BZ43" s="152"/>
      <c r="CA43" s="152"/>
      <c r="CB43" s="153"/>
      <c r="CF43" s="144" t="s">
        <v>147</v>
      </c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6"/>
      <c r="CX43" s="57"/>
    </row>
    <row r="44" spans="1:105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05" ht="31.5" customHeight="1" thickBot="1" x14ac:dyDescent="0.3">
      <c r="A45" s="1"/>
      <c r="BP45" s="58"/>
      <c r="BQ45" s="59"/>
      <c r="BR45" s="54" cm="1">
        <f t="array" ref="BR45">-SUMPRODUCT(BT7:CW40,LOG(BT7:CW40,2))</f>
        <v>4.6430424236064844</v>
      </c>
      <c r="BS45" s="23" cm="1">
        <f t="array" ref="BS45">-SUMPRODUCT(BP7:BP40,LOG(BP7:BP40,2))</f>
        <v>4.6356065302693255</v>
      </c>
      <c r="BT45" s="23" cm="1">
        <f t="array" ref="BT45">-SUMPRODUCT(BT41:CW41,LOG(BT41:CW41,2))</f>
        <v>4.631705406085266</v>
      </c>
      <c r="BU45" s="23">
        <f>BS45+BT45-BR45</f>
        <v>4.624269512748107</v>
      </c>
      <c r="BV45" s="23">
        <f>SUM(CX7:CX40)</f>
        <v>7.4358933371229908E-3</v>
      </c>
      <c r="BW45" s="23">
        <f>BV45/BT45</f>
        <v>1.6054331364325338E-3</v>
      </c>
      <c r="BX45" s="23">
        <f>BU45/BT45</f>
        <v>0.99839456686355965</v>
      </c>
      <c r="BY45" s="23">
        <f>BS41/34</f>
        <v>0.87480120897860569</v>
      </c>
      <c r="BZ45" s="23">
        <f>1-BV45/BT45</f>
        <v>0.99839456686356742</v>
      </c>
      <c r="CA45" s="23">
        <f>1-$BT$45/LOG(30,2)</f>
        <v>5.608137865750118E-2</v>
      </c>
      <c r="CB45" s="25">
        <f>SUMPRODUCT(BX45:CA45,CT45:CW45)</f>
        <v>0.68713881447434044</v>
      </c>
      <c r="CC45" s="59"/>
      <c r="CD45" s="59"/>
      <c r="CE45" s="59"/>
      <c r="CF45" s="53">
        <f>SUM(BX45:CA45)</f>
        <v>2.9276717213632337</v>
      </c>
      <c r="CG45" s="42">
        <f>BX45/$CF$45</f>
        <v>0.34101998512274107</v>
      </c>
      <c r="CH45" s="42">
        <f>BY45/$CF$45</f>
        <v>0.29880440576557044</v>
      </c>
      <c r="CI45" s="42">
        <f>BZ45/$CF$45</f>
        <v>0.34101998512274373</v>
      </c>
      <c r="CJ45" s="42">
        <f>CA45/$CF$45</f>
        <v>1.9155623988944905E-2</v>
      </c>
      <c r="CK45" s="42">
        <f>SUM(CP45:CS45)</f>
        <v>3.1556934520748596</v>
      </c>
      <c r="CL45" s="42">
        <f>-1/LN(4)*CG45*LN(CG45)</f>
        <v>0.26464375201272944</v>
      </c>
      <c r="CM45" s="42">
        <f>-1/LN(4)*CH45*LN(CH45)</f>
        <v>0.26036720420392662</v>
      </c>
      <c r="CN45" s="42">
        <f>-1/LN(4)*CI45*LN(CI45)</f>
        <v>0.26464375201272966</v>
      </c>
      <c r="CO45" s="42">
        <f>-1/LN(4)*CJ45*LN(CJ45)</f>
        <v>5.4651839695754593E-2</v>
      </c>
      <c r="CP45" s="42">
        <f>1-CL45</f>
        <v>0.73535624798727062</v>
      </c>
      <c r="CQ45" s="42">
        <f>1-CM45</f>
        <v>0.73963279579607333</v>
      </c>
      <c r="CR45" s="42">
        <f>1-CN45</f>
        <v>0.73535624798727039</v>
      </c>
      <c r="CS45" s="42">
        <f>1-CO45</f>
        <v>0.9453481603042454</v>
      </c>
      <c r="CT45" s="42">
        <f>CP45/SUM($CP$45:$CS$45)</f>
        <v>0.233025247589805</v>
      </c>
      <c r="CU45" s="42">
        <f>CQ45/SUM($CP$45:$CS$45)</f>
        <v>0.23438043239268594</v>
      </c>
      <c r="CV45" s="42">
        <f>CR45/SUM($CP$45:$CS$45)</f>
        <v>0.23302524758980495</v>
      </c>
      <c r="CW45" s="43">
        <f>CS45/SUM($CP$45:$CS$45)</f>
        <v>0.29956907242770414</v>
      </c>
      <c r="CX45" s="60"/>
    </row>
    <row r="46" spans="1:105" ht="42" customHeight="1" thickBot="1" x14ac:dyDescent="0.3"/>
    <row r="47" spans="1:105" ht="38.25" customHeight="1" x14ac:dyDescent="0.25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5"/>
      <c r="BH47" s="166" t="s">
        <v>119</v>
      </c>
      <c r="BI47" s="166" t="s">
        <v>120</v>
      </c>
      <c r="BJ47" s="166" t="s">
        <v>1</v>
      </c>
      <c r="BK47" s="166" t="s">
        <v>121</v>
      </c>
      <c r="BL47" s="166" t="s">
        <v>2</v>
      </c>
      <c r="BM47" s="167" t="s">
        <v>0</v>
      </c>
      <c r="BP47" s="85"/>
      <c r="BQ47" s="86" t="s">
        <v>123</v>
      </c>
      <c r="BR47" s="86" t="s">
        <v>124</v>
      </c>
      <c r="BS47" s="86" t="s">
        <v>125</v>
      </c>
      <c r="BT47" s="86" t="s">
        <v>128</v>
      </c>
      <c r="BU47" s="87" t="s">
        <v>127</v>
      </c>
      <c r="BW47" s="85"/>
      <c r="BX47" s="164" t="s">
        <v>86</v>
      </c>
      <c r="BY47" s="164" t="s">
        <v>87</v>
      </c>
      <c r="BZ47" s="164" t="s">
        <v>88</v>
      </c>
      <c r="CA47" s="164" t="s">
        <v>89</v>
      </c>
      <c r="CB47" s="164" t="s">
        <v>90</v>
      </c>
      <c r="CC47" s="164" t="s">
        <v>91</v>
      </c>
      <c r="CD47" s="164" t="s">
        <v>92</v>
      </c>
      <c r="CE47" s="164" t="s">
        <v>93</v>
      </c>
      <c r="CF47" s="164" t="s">
        <v>94</v>
      </c>
      <c r="CG47" s="164" t="s">
        <v>95</v>
      </c>
      <c r="CH47" s="164" t="s">
        <v>96</v>
      </c>
      <c r="CI47" s="164" t="s">
        <v>97</v>
      </c>
      <c r="CJ47" s="164" t="s">
        <v>98</v>
      </c>
      <c r="CK47" s="164" t="s">
        <v>99</v>
      </c>
      <c r="CL47" s="164" t="s">
        <v>100</v>
      </c>
      <c r="CM47" s="164" t="s">
        <v>101</v>
      </c>
      <c r="CN47" s="164" t="s">
        <v>102</v>
      </c>
      <c r="CO47" s="164" t="s">
        <v>103</v>
      </c>
      <c r="CP47" s="164" t="s">
        <v>104</v>
      </c>
      <c r="CQ47" s="164" t="s">
        <v>105</v>
      </c>
      <c r="CR47" s="164" t="s">
        <v>106</v>
      </c>
      <c r="CS47" s="164" t="s">
        <v>107</v>
      </c>
      <c r="CT47" s="164" t="s">
        <v>108</v>
      </c>
      <c r="CU47" s="164" t="s">
        <v>109</v>
      </c>
      <c r="CV47" s="164" t="s">
        <v>110</v>
      </c>
      <c r="CW47" s="164" t="s">
        <v>111</v>
      </c>
      <c r="CX47" s="164" t="s">
        <v>112</v>
      </c>
      <c r="CY47" s="164" t="s">
        <v>113</v>
      </c>
      <c r="CZ47" s="164" t="s">
        <v>114</v>
      </c>
      <c r="DA47" s="165" t="s">
        <v>115</v>
      </c>
    </row>
    <row r="48" spans="1:105" ht="36.75" customHeight="1" x14ac:dyDescent="0.25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72" t="s">
        <v>156</v>
      </c>
      <c r="BH48" s="40">
        <f>'PER.APP (ES-MADM II)'!BR45</f>
        <v>9.682646517365276</v>
      </c>
      <c r="BI48" s="40">
        <f>'PER.APP (ES-MADM II)'!BS45</f>
        <v>4.7930904377321859</v>
      </c>
      <c r="BJ48" s="40">
        <f>'PER.APP (ES-MADM II)'!BT45</f>
        <v>4.9057340795443798</v>
      </c>
      <c r="BK48" s="40">
        <f>'PER.APP (ES-MADM II)'!BU45</f>
        <v>1.6177999911290541E-2</v>
      </c>
      <c r="BL48" s="40">
        <f>'PER.APP (ES-MADM II)'!BV45</f>
        <v>4.8895560796331115</v>
      </c>
      <c r="BM48" s="41">
        <f>'PER.APP (ES-MADM II)'!BW45</f>
        <v>0.99670222648660756</v>
      </c>
      <c r="BP48" s="72" t="s">
        <v>156</v>
      </c>
      <c r="BQ48" s="40">
        <v>3.2977735133970102E-3</v>
      </c>
      <c r="BR48" s="40">
        <v>3.1922814455743183E-3</v>
      </c>
      <c r="BS48" s="40">
        <v>3.2977735133924435E-3</v>
      </c>
      <c r="BT48" s="40">
        <v>2.3569224575215042E-4</v>
      </c>
      <c r="BU48" s="41">
        <v>2.3616027616051357E-3</v>
      </c>
      <c r="BW48" s="72" t="s">
        <v>156</v>
      </c>
      <c r="BX48" s="40">
        <v>3.1986659995149505E-2</v>
      </c>
      <c r="BY48" s="40">
        <v>3.4588741363843926E-2</v>
      </c>
      <c r="BZ48" s="40">
        <v>3.5461219859450444E-2</v>
      </c>
      <c r="CA48" s="40">
        <v>3.6793786528921089E-2</v>
      </c>
      <c r="CB48" s="40">
        <v>3.1525621744251275E-2</v>
      </c>
      <c r="CC48" s="40">
        <v>3.3099313191288476E-2</v>
      </c>
      <c r="CD48" s="40">
        <v>2.8410067299895335E-2</v>
      </c>
      <c r="CE48" s="40">
        <v>3.5889255046481404E-2</v>
      </c>
      <c r="CF48" s="40">
        <v>3.7259988197305929E-2</v>
      </c>
      <c r="CG48" s="40">
        <v>3.2305290546128199E-2</v>
      </c>
      <c r="CH48" s="40">
        <v>3.3423430271167696E-2</v>
      </c>
      <c r="CI48" s="40">
        <v>2.9163894790198586E-2</v>
      </c>
      <c r="CJ48" s="40">
        <v>3.5981742525886859E-2</v>
      </c>
      <c r="CK48" s="40">
        <v>3.5421243511481931E-2</v>
      </c>
      <c r="CL48" s="40">
        <v>3.7654232883424919E-2</v>
      </c>
      <c r="CM48" s="40">
        <v>3.6273792858446043E-2</v>
      </c>
      <c r="CN48" s="40">
        <v>2.9024749523977562E-2</v>
      </c>
      <c r="CO48" s="40">
        <v>3.6279034441648872E-2</v>
      </c>
      <c r="CP48" s="40">
        <v>3.3202202143735433E-2</v>
      </c>
      <c r="CQ48" s="40">
        <v>2.9503741455210959E-2</v>
      </c>
      <c r="CR48" s="40">
        <v>2.7912670998062349E-2</v>
      </c>
      <c r="CS48" s="40">
        <v>3.6547364099320759E-2</v>
      </c>
      <c r="CT48" s="40">
        <v>3.7506770812696176E-2</v>
      </c>
      <c r="CU48" s="40">
        <v>3.5530719847680498E-2</v>
      </c>
      <c r="CV48" s="40">
        <v>3.1147542150457119E-2</v>
      </c>
      <c r="CW48" s="40">
        <v>3.0094482128103343E-2</v>
      </c>
      <c r="CX48" s="40">
        <v>2.9113755499096849E-2</v>
      </c>
      <c r="CY48" s="40">
        <v>3.368799637903902E-2</v>
      </c>
      <c r="CZ48" s="40">
        <v>3.7803861202568692E-2</v>
      </c>
      <c r="DA48" s="41">
        <v>2.7406828705080648E-2</v>
      </c>
    </row>
    <row r="49" spans="3:105" ht="43.5" customHeight="1" thickBot="1" x14ac:dyDescent="0.3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8" t="s">
        <v>157</v>
      </c>
      <c r="BH49" s="42">
        <f>BR45</f>
        <v>4.6430424236064844</v>
      </c>
      <c r="BI49" s="42">
        <f>BS45</f>
        <v>4.6356065302693255</v>
      </c>
      <c r="BJ49" s="42">
        <f>BT45</f>
        <v>4.631705406085266</v>
      </c>
      <c r="BK49" s="42">
        <f>BU45</f>
        <v>4.624269512748107</v>
      </c>
      <c r="BL49" s="42">
        <f>BV45</f>
        <v>7.4358933371229908E-3</v>
      </c>
      <c r="BM49" s="43">
        <f>BW45</f>
        <v>1.6054331364325338E-3</v>
      </c>
      <c r="BP49" s="88" t="s">
        <v>157</v>
      </c>
      <c r="BQ49" s="42">
        <f>BX45</f>
        <v>0.99839456686355965</v>
      </c>
      <c r="BR49" s="42">
        <f>BY45</f>
        <v>0.87480120897860569</v>
      </c>
      <c r="BS49" s="42">
        <f>BZ45</f>
        <v>0.99839456686356742</v>
      </c>
      <c r="BT49" s="42">
        <f>CA45</f>
        <v>5.608137865750118E-2</v>
      </c>
      <c r="BU49" s="42">
        <f>CB45</f>
        <v>0.68713881447434044</v>
      </c>
      <c r="BW49" s="88" t="s">
        <v>157</v>
      </c>
      <c r="BX49" s="42">
        <f>BT41</f>
        <v>2.2335271551800706E-2</v>
      </c>
      <c r="BY49" s="42">
        <f>BU41</f>
        <v>6.5604705530072013E-2</v>
      </c>
      <c r="BZ49" s="42">
        <f>BV41</f>
        <v>1.2870082869053848E-2</v>
      </c>
      <c r="CA49" s="42">
        <f>BW41</f>
        <v>9.489658339501399E-3</v>
      </c>
      <c r="CB49" s="42">
        <f>BX41</f>
        <v>1.343348695731259E-2</v>
      </c>
      <c r="CC49" s="42">
        <f>BY41</f>
        <v>8.0248077100286731E-3</v>
      </c>
      <c r="CD49" s="42">
        <f>BZ41</f>
        <v>4.8139178794051073E-2</v>
      </c>
      <c r="CE49" s="42">
        <f>CA41</f>
        <v>1.6363188216258054E-2</v>
      </c>
      <c r="CF49" s="42">
        <f>CB41</f>
        <v>3.7997905205393735E-2</v>
      </c>
      <c r="CG49" s="42">
        <f>CC41</f>
        <v>5.2759092317772767E-2</v>
      </c>
      <c r="CH49" s="42">
        <f>CD41</f>
        <v>7.8450318742371364E-2</v>
      </c>
      <c r="CI49" s="42">
        <f>CE41</f>
        <v>3.2476545140458057E-2</v>
      </c>
      <c r="CJ49" s="42">
        <f>CF41</f>
        <v>2.2222590734148975E-2</v>
      </c>
      <c r="CK49" s="42">
        <f>CG41</f>
        <v>5.467466621785249E-2</v>
      </c>
      <c r="CL49" s="42">
        <f>CH41</f>
        <v>1.4785656769133579E-2</v>
      </c>
      <c r="CM49" s="42">
        <f>CI41</f>
        <v>1.6250507398606315E-2</v>
      </c>
      <c r="CN49" s="42">
        <f>CJ41</f>
        <v>3.3828714952279043E-2</v>
      </c>
      <c r="CO49" s="42">
        <f>CK41</f>
        <v>6.897999533511192E-3</v>
      </c>
      <c r="CP49" s="42">
        <f>CL41</f>
        <v>2.6729823440218924E-2</v>
      </c>
      <c r="CQ49" s="42">
        <f>CM41</f>
        <v>2.1546505828238499E-2</v>
      </c>
      <c r="CR49" s="42">
        <f>CN41</f>
        <v>3.7096458664179766E-2</v>
      </c>
      <c r="CS49" s="42">
        <f>CO41</f>
        <v>5.3212317794342351E-2</v>
      </c>
      <c r="CT49" s="42">
        <f>CP41</f>
        <v>7.7667425543007054E-2</v>
      </c>
      <c r="CU49" s="42">
        <f>CQ41</f>
        <v>6.1778881300761597E-2</v>
      </c>
      <c r="CV49" s="42">
        <f>CR41</f>
        <v>4.5097575465227982E-2</v>
      </c>
      <c r="CW49" s="42">
        <f>CS41</f>
        <v>5.2081467087797956E-3</v>
      </c>
      <c r="CX49" s="42">
        <f>CT41</f>
        <v>2.0645328585365313E-2</v>
      </c>
      <c r="CY49" s="42">
        <f>CU41</f>
        <v>4.1491010552597976E-2</v>
      </c>
      <c r="CZ49" s="42">
        <f>CV41</f>
        <v>2.6954034438072608E-2</v>
      </c>
      <c r="DA49" s="43">
        <f>CW41</f>
        <v>3.5968114699601657E-2</v>
      </c>
    </row>
    <row r="50" spans="3:105" ht="45" customHeight="1" x14ac:dyDescent="0.25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3:105" ht="34.5" customHeight="1" x14ac:dyDescent="0.25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3:105" ht="47.25" customHeight="1" x14ac:dyDescent="0.25"/>
    <row r="53" spans="3:105" ht="37.5" customHeight="1" x14ac:dyDescent="0.25"/>
    <row r="54" spans="3:105" ht="15" customHeight="1" x14ac:dyDescent="0.25"/>
    <row r="55" spans="3:105" ht="15" customHeight="1" x14ac:dyDescent="0.25"/>
    <row r="56" spans="3:105" ht="15" customHeight="1" x14ac:dyDescent="0.25"/>
    <row r="57" spans="3:105" ht="15" customHeight="1" x14ac:dyDescent="0.25"/>
    <row r="58" spans="3:105" ht="15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29"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  <mergeCell ref="CX5:CX6"/>
    <mergeCell ref="B5:C6"/>
    <mergeCell ref="D5:D6"/>
    <mergeCell ref="E5:AH5"/>
    <mergeCell ref="AI5:BL5"/>
    <mergeCell ref="BM5:BM6"/>
    <mergeCell ref="BN5:BN6"/>
    <mergeCell ref="BO5:BO6"/>
    <mergeCell ref="BP5:BP6"/>
    <mergeCell ref="BQ5:BQ6"/>
    <mergeCell ref="BR5:BR6"/>
    <mergeCell ref="BS5:BS6"/>
    <mergeCell ref="B41:C41"/>
    <mergeCell ref="AI41:BL41"/>
    <mergeCell ref="BQ41:BR41"/>
    <mergeCell ref="BP42:CX42"/>
    <mergeCell ref="BR43:BW43"/>
    <mergeCell ref="BX43:CB43"/>
    <mergeCell ref="CF43:CW43"/>
  </mergeCells>
  <conditionalFormatting sqref="BT41:CW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3" operator="lessThan">
      <formula>0</formula>
    </cfRule>
    <cfRule type="cellIs" dxfId="0" priority="4" operator="greaterThan">
      <formula>0</formula>
    </cfRule>
  </conditionalFormatting>
  <conditionalFormatting sqref="CX7:CX40">
    <cfRule type="iconSet" priority="5">
      <iconSet iconSet="3Symbols">
        <cfvo type="percent" val="0"/>
        <cfvo type="percent" val="33"/>
        <cfvo type="percent" val="67"/>
      </iconSe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8FF8FD1-CC8D-4639-BAB5-527535A2F58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PER.APP (ES-MADM II)</vt:lpstr>
      <vt:lpstr>PER.APP (ES-MADM II) (SA)</vt:lpstr>
      <vt:lpstr>PER.APP (ES-MADM II) (OBJ)</vt:lpstr>
      <vt:lpstr>PER.APP (ES-MADM II) (MAX NMGI)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Sideris Kiratsoudis</dc:creator>
  <cp:lastModifiedBy>Sideris Kiratsoudis</cp:lastModifiedBy>
  <dcterms:created xsi:type="dcterms:W3CDTF">2024-05-19T17:14:55Z</dcterms:created>
  <dcterms:modified xsi:type="dcterms:W3CDTF">2024-09-29T17:02:06Z</dcterms:modified>
</cp:coreProperties>
</file>